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Share\rekap pembukuan 2023\"/>
    </mc:Choice>
  </mc:AlternateContent>
  <bookViews>
    <workbookView xWindow="0" yWindow="0" windowWidth="20490" windowHeight="7755" tabRatio="826" firstSheet="6" activeTab="11"/>
  </bookViews>
  <sheets>
    <sheet name="KENKO (SALIM)" sheetId="5" r:id="rId1"/>
    <sheet name="JOYKO (ATALI)" sheetId="3" r:id="rId2"/>
    <sheet name="JOYKO (KALINDO)" sheetId="4" r:id="rId3"/>
    <sheet name="TIZO (99)" sheetId="10" r:id="rId4"/>
    <sheet name="LMA" sheetId="8" r:id="rId5"/>
    <sheet name="GREATWALL (LAY'S)" sheetId="9" r:id="rId6"/>
    <sheet name="SDI (WAHID)" sheetId="6" r:id="rId7"/>
    <sheet name="(GALAXY)" sheetId="2" r:id="rId8"/>
    <sheet name="ELA" sheetId="7" r:id="rId9"/>
    <sheet name="TRIFELO (RB)" sheetId="11" r:id="rId10"/>
    <sheet name="MATAHARI" sheetId="12" r:id="rId11"/>
    <sheet name="PARAMA" sheetId="13" r:id="rId12"/>
  </sheets>
  <externalReferences>
    <externalReference r:id="rId13"/>
    <externalReference r:id="rId14"/>
  </externalReferences>
  <definedNames>
    <definedName name="DIR">[1]var!$F$8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6" i="13" l="1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L10" i="13"/>
  <c r="L9" i="13"/>
  <c r="L8" i="13"/>
  <c r="N9" i="13" s="1"/>
  <c r="L7" i="13"/>
  <c r="L6" i="13"/>
  <c r="L5" i="13"/>
  <c r="N6" i="13" s="1"/>
  <c r="N7" i="13" l="1"/>
  <c r="N16" i="12" l="1"/>
  <c r="N22" i="9"/>
  <c r="N70" i="10"/>
  <c r="L1371" i="3" l="1"/>
  <c r="L1337" i="3" l="1"/>
  <c r="L1249" i="3" l="1"/>
  <c r="N20" i="9"/>
  <c r="N62" i="10" l="1"/>
  <c r="L59" i="10"/>
  <c r="N104" i="4"/>
  <c r="N99" i="4"/>
  <c r="N93" i="4"/>
  <c r="N19" i="9"/>
  <c r="N18" i="9"/>
  <c r="K868" i="5"/>
  <c r="L868" i="5" s="1"/>
  <c r="M868" i="5" s="1"/>
  <c r="K793" i="5"/>
  <c r="A1059" i="3" l="1"/>
  <c r="A1060" i="3"/>
  <c r="A1061" i="3"/>
  <c r="A1062" i="3"/>
  <c r="A1063" i="3"/>
  <c r="A1064" i="3"/>
  <c r="A761" i="3" l="1"/>
  <c r="A762" i="3"/>
  <c r="A763" i="3"/>
  <c r="A764" i="3"/>
  <c r="A765" i="3"/>
  <c r="A766" i="3"/>
  <c r="A767" i="3"/>
  <c r="A768" i="3"/>
  <c r="A770" i="3"/>
  <c r="A772" i="3"/>
  <c r="A773" i="3"/>
  <c r="A774" i="3"/>
  <c r="A775" i="3"/>
  <c r="A776" i="3"/>
  <c r="A777" i="3"/>
  <c r="A778" i="3"/>
  <c r="A779" i="3"/>
  <c r="A781" i="3"/>
  <c r="A782" i="3"/>
  <c r="A783" i="3"/>
  <c r="A784" i="3"/>
  <c r="A785" i="3"/>
  <c r="A786" i="3"/>
  <c r="A787" i="3"/>
  <c r="A788" i="3"/>
  <c r="A791" i="3"/>
  <c r="A793" i="3"/>
  <c r="A795" i="3"/>
  <c r="A796" i="3"/>
  <c r="A798" i="3"/>
  <c r="A799" i="3"/>
  <c r="A800" i="3"/>
  <c r="A801" i="3"/>
  <c r="A802" i="3"/>
  <c r="A803" i="3"/>
  <c r="A805" i="3"/>
  <c r="A806" i="3"/>
  <c r="A807" i="3"/>
  <c r="A808" i="3"/>
  <c r="A809" i="3"/>
  <c r="A810" i="3"/>
  <c r="A811" i="3"/>
  <c r="A812" i="3"/>
  <c r="A813" i="3"/>
  <c r="A814" i="3"/>
  <c r="A816" i="3"/>
  <c r="A817" i="3"/>
  <c r="A818" i="3"/>
  <c r="A819" i="3"/>
  <c r="A820" i="3"/>
  <c r="A821" i="3"/>
  <c r="A822" i="3"/>
  <c r="A824" i="3"/>
  <c r="A825" i="3"/>
  <c r="A826" i="3"/>
  <c r="A827" i="3"/>
  <c r="A828" i="3"/>
  <c r="A829" i="3"/>
  <c r="A830" i="3"/>
  <c r="A831" i="3"/>
  <c r="A832" i="3"/>
  <c r="A834" i="3"/>
  <c r="A835" i="3"/>
  <c r="A836" i="3"/>
  <c r="A837" i="3"/>
  <c r="A838" i="3"/>
  <c r="A839" i="3"/>
  <c r="A841" i="3"/>
  <c r="A842" i="3"/>
  <c r="A843" i="3"/>
  <c r="A844" i="3"/>
  <c r="A845" i="3"/>
  <c r="A846" i="3"/>
  <c r="A847" i="3"/>
  <c r="A848" i="3"/>
  <c r="A849" i="3"/>
  <c r="A851" i="3"/>
  <c r="A852" i="3"/>
  <c r="A853" i="3"/>
  <c r="A854" i="3"/>
  <c r="A855" i="3"/>
  <c r="A858" i="3"/>
  <c r="A859" i="3"/>
  <c r="A860" i="3"/>
  <c r="A861" i="3"/>
  <c r="A862" i="3"/>
  <c r="A863" i="3"/>
  <c r="A864" i="3"/>
  <c r="A865" i="3"/>
  <c r="A866" i="3"/>
  <c r="A867" i="3"/>
  <c r="A868" i="3"/>
  <c r="A870" i="3"/>
  <c r="A871" i="3"/>
  <c r="A872" i="3"/>
  <c r="A873" i="3"/>
  <c r="A874" i="3"/>
  <c r="A875" i="3"/>
  <c r="A876" i="3"/>
  <c r="A877" i="3"/>
  <c r="A878" i="3"/>
  <c r="A879" i="3"/>
  <c r="A881" i="3"/>
  <c r="A882" i="3"/>
  <c r="A883" i="3"/>
  <c r="A884" i="3"/>
  <c r="A885" i="3"/>
  <c r="A886" i="3"/>
  <c r="A887" i="3"/>
  <c r="A888" i="3"/>
  <c r="A889" i="3"/>
  <c r="A890" i="3"/>
  <c r="A892" i="3"/>
  <c r="A893" i="3"/>
  <c r="A894" i="3"/>
  <c r="A895" i="3"/>
  <c r="A896" i="3"/>
  <c r="A897" i="3"/>
  <c r="A898" i="3"/>
  <c r="A899" i="3"/>
  <c r="A900" i="3"/>
  <c r="A901" i="3"/>
  <c r="A903" i="3"/>
  <c r="A904" i="3"/>
  <c r="A905" i="3"/>
  <c r="A906" i="3"/>
  <c r="A907" i="3"/>
  <c r="A908" i="3"/>
  <c r="A909" i="3"/>
  <c r="A910" i="3"/>
  <c r="A911" i="3"/>
  <c r="A912" i="3"/>
  <c r="A914" i="3"/>
  <c r="A915" i="3"/>
  <c r="A916" i="3"/>
  <c r="A917" i="3"/>
  <c r="A918" i="3"/>
  <c r="A919" i="3"/>
  <c r="A920" i="3"/>
  <c r="A921" i="3"/>
  <c r="A922" i="3"/>
  <c r="A923" i="3"/>
  <c r="A924" i="3"/>
  <c r="A926" i="3"/>
  <c r="A927" i="3"/>
  <c r="A928" i="3"/>
  <c r="A929" i="3"/>
  <c r="A930" i="3"/>
  <c r="A931" i="3"/>
  <c r="A932" i="3"/>
  <c r="A933" i="3"/>
  <c r="A934" i="3"/>
  <c r="A935" i="3"/>
  <c r="A937" i="3"/>
  <c r="A938" i="3"/>
  <c r="A939" i="3"/>
  <c r="A940" i="3"/>
  <c r="A941" i="3"/>
  <c r="A942" i="3"/>
  <c r="A943" i="3"/>
  <c r="A944" i="3"/>
  <c r="A945" i="3"/>
  <c r="A946" i="3"/>
  <c r="A948" i="3"/>
  <c r="A949" i="3"/>
  <c r="A950" i="3"/>
  <c r="A951" i="3"/>
  <c r="A952" i="3"/>
  <c r="A953" i="3"/>
  <c r="A954" i="3"/>
  <c r="A955" i="3"/>
  <c r="A956" i="3"/>
  <c r="A957" i="3"/>
  <c r="A959" i="3"/>
  <c r="A960" i="3"/>
  <c r="A961" i="3"/>
  <c r="A962" i="3"/>
  <c r="A963" i="3"/>
  <c r="A964" i="3"/>
  <c r="A965" i="3"/>
  <c r="A966" i="3"/>
  <c r="A967" i="3"/>
  <c r="A969" i="3"/>
  <c r="A970" i="3"/>
  <c r="A971" i="3"/>
  <c r="A972" i="3"/>
  <c r="A973" i="3"/>
  <c r="A974" i="3"/>
  <c r="A975" i="3"/>
  <c r="A976" i="3"/>
  <c r="A978" i="3"/>
  <c r="A979" i="3"/>
  <c r="A980" i="3"/>
  <c r="A981" i="3"/>
  <c r="A983" i="3"/>
  <c r="A984" i="3"/>
  <c r="A985" i="3"/>
  <c r="A986" i="3"/>
  <c r="A987" i="3"/>
  <c r="A988" i="3"/>
  <c r="A989" i="3"/>
  <c r="A990" i="3"/>
  <c r="A992" i="3"/>
  <c r="A993" i="3"/>
  <c r="A994" i="3"/>
  <c r="A995" i="3"/>
  <c r="A996" i="3"/>
  <c r="A997" i="3"/>
  <c r="A999" i="3"/>
  <c r="A1000" i="3"/>
  <c r="A1001" i="3"/>
  <c r="A1002" i="3"/>
  <c r="A1003" i="3"/>
  <c r="A1004" i="3"/>
  <c r="A1005" i="3"/>
  <c r="A1006" i="3"/>
  <c r="A1007" i="3"/>
  <c r="A1008" i="3"/>
  <c r="A1010" i="3"/>
  <c r="A1011" i="3"/>
  <c r="A1012" i="3"/>
  <c r="A1013" i="3"/>
  <c r="A1014" i="3"/>
  <c r="A1015" i="3"/>
  <c r="A1016" i="3"/>
  <c r="A1017" i="3"/>
  <c r="A1018" i="3"/>
  <c r="A1019" i="3"/>
  <c r="A1021" i="3"/>
  <c r="A1022" i="3"/>
  <c r="A1023" i="3"/>
  <c r="A1024" i="3"/>
  <c r="A1025" i="3"/>
  <c r="A1026" i="3"/>
  <c r="A1027" i="3"/>
  <c r="A1028" i="3"/>
  <c r="A1029" i="3"/>
  <c r="A1032" i="3"/>
  <c r="A1034" i="3"/>
  <c r="A1035" i="3"/>
  <c r="A1036" i="3"/>
  <c r="A1037" i="3"/>
  <c r="A1038" i="3"/>
  <c r="A1039" i="3"/>
  <c r="A1041" i="3"/>
  <c r="A1042" i="3"/>
  <c r="A1043" i="3"/>
  <c r="A1044" i="3"/>
  <c r="A1045" i="3"/>
  <c r="A1046" i="3"/>
  <c r="A1047" i="3"/>
  <c r="A1048" i="3"/>
  <c r="A1049" i="3"/>
  <c r="A1050" i="3"/>
  <c r="A1052" i="3"/>
  <c r="A1053" i="3"/>
  <c r="A1054" i="3"/>
  <c r="A1055" i="3"/>
  <c r="A1056" i="3"/>
  <c r="A1057" i="3"/>
  <c r="L789" i="3"/>
  <c r="N789" i="3" s="1"/>
  <c r="L781" i="3"/>
  <c r="L782" i="3"/>
  <c r="L783" i="3"/>
  <c r="L784" i="3"/>
  <c r="L786" i="3"/>
  <c r="L787" i="3"/>
  <c r="L780" i="3"/>
  <c r="L772" i="3"/>
  <c r="L773" i="3"/>
  <c r="L774" i="3"/>
  <c r="L775" i="3"/>
  <c r="L776" i="3"/>
  <c r="L777" i="3"/>
  <c r="L778" i="3"/>
  <c r="L779" i="3"/>
  <c r="L771" i="3"/>
  <c r="L770" i="3"/>
  <c r="L769" i="3"/>
  <c r="N770" i="3" l="1"/>
  <c r="N787" i="3"/>
  <c r="N779" i="3"/>
  <c r="N57" i="10"/>
  <c r="N47" i="10"/>
  <c r="A739" i="5"/>
  <c r="A741" i="5"/>
  <c r="A742" i="5"/>
  <c r="A743" i="5"/>
  <c r="A744" i="5"/>
  <c r="A745" i="5"/>
  <c r="A746" i="5"/>
  <c r="A748" i="5"/>
  <c r="A749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A599" i="5"/>
  <c r="A601" i="5"/>
  <c r="A603" i="5"/>
  <c r="A604" i="5"/>
  <c r="A605" i="5"/>
  <c r="A606" i="5"/>
  <c r="A607" i="5"/>
  <c r="A608" i="5"/>
  <c r="A609" i="5"/>
  <c r="A610" i="5"/>
  <c r="A611" i="5"/>
  <c r="A613" i="5"/>
  <c r="A614" i="5"/>
  <c r="A615" i="5"/>
  <c r="A616" i="5"/>
  <c r="A617" i="5"/>
  <c r="A618" i="5"/>
  <c r="A619" i="5"/>
  <c r="A621" i="5"/>
  <c r="A624" i="5"/>
  <c r="A625" i="5"/>
  <c r="A626" i="5"/>
  <c r="A628" i="5"/>
  <c r="A629" i="5"/>
  <c r="A630" i="5"/>
  <c r="A632" i="5"/>
  <c r="A633" i="5"/>
  <c r="A634" i="5"/>
  <c r="A635" i="5"/>
  <c r="A636" i="5"/>
  <c r="A637" i="5"/>
  <c r="A638" i="5"/>
  <c r="A639" i="5"/>
  <c r="A640" i="5"/>
  <c r="A642" i="5"/>
  <c r="A643" i="5"/>
  <c r="A644" i="5"/>
  <c r="A645" i="5"/>
  <c r="A646" i="5"/>
  <c r="A647" i="5"/>
  <c r="A648" i="5"/>
  <c r="A649" i="5"/>
  <c r="A650" i="5"/>
  <c r="A652" i="5"/>
  <c r="A653" i="5"/>
  <c r="A654" i="5"/>
  <c r="A655" i="5"/>
  <c r="A656" i="5"/>
  <c r="A657" i="5"/>
  <c r="A658" i="5"/>
  <c r="A659" i="5"/>
  <c r="A660" i="5"/>
  <c r="A662" i="5"/>
  <c r="A663" i="5"/>
  <c r="A664" i="5"/>
  <c r="A665" i="5"/>
  <c r="A666" i="5"/>
  <c r="A667" i="5"/>
  <c r="A668" i="5"/>
  <c r="A669" i="5"/>
  <c r="A670" i="5"/>
  <c r="A672" i="5"/>
  <c r="A673" i="5"/>
  <c r="A674" i="5"/>
  <c r="A675" i="5"/>
  <c r="A676" i="5"/>
  <c r="A677" i="5"/>
  <c r="A678" i="5"/>
  <c r="A679" i="5"/>
  <c r="A680" i="5"/>
  <c r="A682" i="5"/>
  <c r="A683" i="5"/>
  <c r="A684" i="5"/>
  <c r="A685" i="5"/>
  <c r="A686" i="5"/>
  <c r="A687" i="5"/>
  <c r="A689" i="5"/>
  <c r="A690" i="5"/>
  <c r="A691" i="5"/>
  <c r="A692" i="5"/>
  <c r="A694" i="5"/>
  <c r="A695" i="5"/>
  <c r="A696" i="5"/>
  <c r="A697" i="5"/>
  <c r="A698" i="5"/>
  <c r="A699" i="5"/>
  <c r="A700" i="5"/>
  <c r="A701" i="5"/>
  <c r="A703" i="5"/>
  <c r="A704" i="5"/>
  <c r="A705" i="5"/>
  <c r="A706" i="5"/>
  <c r="A707" i="5"/>
  <c r="A710" i="5"/>
  <c r="A711" i="5"/>
  <c r="A712" i="5"/>
  <c r="A714" i="5"/>
  <c r="A716" i="5"/>
  <c r="A717" i="5"/>
  <c r="A719" i="5"/>
  <c r="A720" i="5"/>
  <c r="A722" i="5"/>
  <c r="A723" i="5"/>
  <c r="A724" i="5"/>
  <c r="A725" i="5"/>
  <c r="A726" i="5"/>
  <c r="A727" i="5"/>
  <c r="A728" i="5"/>
  <c r="A729" i="5"/>
  <c r="A730" i="5"/>
  <c r="A732" i="5"/>
  <c r="A733" i="5"/>
  <c r="A734" i="5"/>
  <c r="A735" i="5"/>
  <c r="A736" i="5"/>
  <c r="A737" i="5"/>
  <c r="A738" i="5"/>
  <c r="A598" i="5"/>
  <c r="A597" i="5"/>
  <c r="L619" i="5" l="1"/>
  <c r="M619" i="5" s="1"/>
  <c r="L622" i="5"/>
  <c r="M622" i="5" s="1"/>
  <c r="L611" i="5"/>
  <c r="M611" i="5" s="1"/>
  <c r="L621" i="5"/>
  <c r="M621" i="5" s="1"/>
  <c r="L626" i="5"/>
  <c r="M626" i="5" s="1"/>
  <c r="N8" i="8"/>
  <c r="N7" i="8"/>
  <c r="L999" i="3" l="1"/>
  <c r="A740" i="3"/>
  <c r="A741" i="3"/>
  <c r="A742" i="3"/>
  <c r="A743" i="3"/>
  <c r="A744" i="3"/>
  <c r="A745" i="3"/>
  <c r="A746" i="3"/>
  <c r="A747" i="3"/>
  <c r="A748" i="3"/>
  <c r="A750" i="3"/>
  <c r="A751" i="3"/>
  <c r="A752" i="3"/>
  <c r="A753" i="3"/>
  <c r="A754" i="3"/>
  <c r="A755" i="3"/>
  <c r="A757" i="3"/>
  <c r="A731" i="3"/>
  <c r="A732" i="3"/>
  <c r="A733" i="3"/>
  <c r="A734" i="3"/>
  <c r="A735" i="3"/>
  <c r="A736" i="3"/>
  <c r="A737" i="3"/>
  <c r="A738" i="3"/>
  <c r="A730" i="3"/>
  <c r="A739" i="3" l="1"/>
  <c r="A596" i="5"/>
  <c r="A600" i="5" l="1"/>
  <c r="A602" i="5" s="1"/>
  <c r="A749" i="3"/>
  <c r="A756" i="3" l="1"/>
  <c r="A612" i="5"/>
  <c r="A620" i="5" s="1"/>
  <c r="A758" i="3"/>
  <c r="L612" i="3"/>
  <c r="N612" i="3" s="1"/>
  <c r="L12" i="9"/>
  <c r="N12" i="9" s="1"/>
  <c r="A622" i="5" l="1"/>
  <c r="A759" i="3"/>
  <c r="K480" i="5"/>
  <c r="L717" i="3"/>
  <c r="A623" i="5" l="1"/>
  <c r="A627" i="5"/>
  <c r="A760" i="3"/>
  <c r="L480" i="5"/>
  <c r="M480" i="5" s="1"/>
  <c r="N13" i="12"/>
  <c r="A631" i="5" l="1"/>
  <c r="A769" i="3"/>
  <c r="A771" i="3" s="1"/>
  <c r="L12" i="10"/>
  <c r="N12" i="10" s="1"/>
  <c r="A641" i="5" l="1"/>
  <c r="A651" i="5"/>
  <c r="A661" i="5" s="1"/>
  <c r="A671" i="5" s="1"/>
  <c r="A780" i="3"/>
  <c r="A789" i="3" s="1"/>
  <c r="A790" i="3" s="1"/>
  <c r="A792" i="3" s="1"/>
  <c r="L434" i="3"/>
  <c r="L435" i="3"/>
  <c r="L436" i="3"/>
  <c r="L437" i="3"/>
  <c r="L439" i="3"/>
  <c r="L440" i="3"/>
  <c r="L441" i="3"/>
  <c r="L442" i="3"/>
  <c r="L444" i="3"/>
  <c r="L445" i="3"/>
  <c r="L446" i="3"/>
  <c r="L447" i="3"/>
  <c r="L448" i="3"/>
  <c r="L449" i="3"/>
  <c r="L450" i="3"/>
  <c r="L451" i="3"/>
  <c r="N451" i="3" s="1"/>
  <c r="L452" i="3"/>
  <c r="L453" i="3"/>
  <c r="L454" i="3"/>
  <c r="L455" i="3"/>
  <c r="L456" i="3"/>
  <c r="L457" i="3"/>
  <c r="L458" i="3"/>
  <c r="L459" i="3"/>
  <c r="L460" i="3"/>
  <c r="A681" i="5" l="1"/>
  <c r="A688" i="5" s="1"/>
  <c r="A693" i="5" s="1"/>
  <c r="A702" i="5" s="1"/>
  <c r="A708" i="5" s="1"/>
  <c r="A709" i="5" s="1"/>
  <c r="A713" i="5" s="1"/>
  <c r="A715" i="5" s="1"/>
  <c r="A718" i="5" s="1"/>
  <c r="A721" i="5" s="1"/>
  <c r="A731" i="5" s="1"/>
  <c r="A740" i="5" s="1"/>
  <c r="A747" i="5" s="1"/>
  <c r="A794" i="3"/>
  <c r="A797" i="3" s="1"/>
  <c r="N450" i="3"/>
  <c r="N460" i="3"/>
  <c r="N442" i="3"/>
  <c r="K339" i="5"/>
  <c r="L339" i="5" s="1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30" i="5"/>
  <c r="K331" i="5"/>
  <c r="K332" i="5"/>
  <c r="K333" i="5"/>
  <c r="K334" i="5"/>
  <c r="K335" i="5"/>
  <c r="K336" i="5"/>
  <c r="K337" i="5"/>
  <c r="K338" i="5"/>
  <c r="A804" i="3" l="1"/>
  <c r="A815" i="3" s="1"/>
  <c r="A823" i="3" s="1"/>
  <c r="L357" i="5"/>
  <c r="M357" i="5" s="1"/>
  <c r="L354" i="5"/>
  <c r="M354" i="5" s="1"/>
  <c r="L351" i="5"/>
  <c r="L344" i="5"/>
  <c r="M344" i="5" s="1"/>
  <c r="L338" i="5"/>
  <c r="M338" i="5" s="1"/>
  <c r="M339" i="5"/>
  <c r="M351" i="5"/>
  <c r="L26" i="10"/>
  <c r="A833" i="3" l="1"/>
  <c r="A840" i="3" s="1"/>
  <c r="N10" i="12"/>
  <c r="L533" i="3"/>
  <c r="L534" i="3"/>
  <c r="A850" i="3" l="1"/>
  <c r="A856" i="3" s="1"/>
  <c r="A857" i="3" s="1"/>
  <c r="A869" i="3" s="1"/>
  <c r="A880" i="3" s="1"/>
  <c r="A891" i="3" s="1"/>
  <c r="A902" i="3" s="1"/>
  <c r="A913" i="3" s="1"/>
  <c r="A925" i="3" s="1"/>
  <c r="A936" i="3" s="1"/>
  <c r="N9" i="12"/>
  <c r="L12" i="2"/>
  <c r="N12" i="2" s="1"/>
  <c r="A947" i="3" l="1"/>
  <c r="A958" i="3" s="1"/>
  <c r="L432" i="3"/>
  <c r="L430" i="3"/>
  <c r="L428" i="3"/>
  <c r="L429" i="3"/>
  <c r="L427" i="3"/>
  <c r="L418" i="3"/>
  <c r="L419" i="3"/>
  <c r="L420" i="3"/>
  <c r="L421" i="3"/>
  <c r="L422" i="3"/>
  <c r="L423" i="3"/>
  <c r="L424" i="3"/>
  <c r="L425" i="3"/>
  <c r="A968" i="3" l="1"/>
  <c r="A977" i="3" s="1"/>
  <c r="A982" i="3" s="1"/>
  <c r="A991" i="3" s="1"/>
  <c r="A998" i="3" s="1"/>
  <c r="A1009" i="3" s="1"/>
  <c r="A1020" i="3" s="1"/>
  <c r="A1030" i="3" s="1"/>
  <c r="A1031" i="3" s="1"/>
  <c r="A1033" i="3" s="1"/>
  <c r="A1040" i="3" s="1"/>
  <c r="A1051" i="3" s="1"/>
  <c r="A1058" i="3" s="1"/>
  <c r="N432" i="3"/>
  <c r="N425" i="3"/>
  <c r="L41" i="4"/>
  <c r="A1065" i="3" l="1"/>
  <c r="L37" i="4"/>
  <c r="L38" i="4"/>
  <c r="L39" i="4"/>
  <c r="L40" i="4"/>
  <c r="L390" i="3"/>
  <c r="N390" i="3" s="1"/>
  <c r="L382" i="3"/>
  <c r="L383" i="3"/>
  <c r="L384" i="3"/>
  <c r="L385" i="3"/>
  <c r="L386" i="3"/>
  <c r="L387" i="3"/>
  <c r="L388" i="3"/>
  <c r="L381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K296" i="5"/>
  <c r="K297" i="5"/>
  <c r="K298" i="5"/>
  <c r="K299" i="5"/>
  <c r="K300" i="5"/>
  <c r="K301" i="5"/>
  <c r="K302" i="5"/>
  <c r="K303" i="5"/>
  <c r="K304" i="5"/>
  <c r="K253" i="5"/>
  <c r="K254" i="5"/>
  <c r="N41" i="4" l="1"/>
  <c r="L304" i="5"/>
  <c r="M304" i="5" s="1"/>
  <c r="L299" i="5"/>
  <c r="M299" i="5" s="1"/>
  <c r="L297" i="5"/>
  <c r="M297" i="5" s="1"/>
  <c r="N388" i="3"/>
  <c r="N265" i="3"/>
  <c r="N254" i="3"/>
  <c r="L254" i="5"/>
  <c r="M254" i="5" s="1"/>
  <c r="K286" i="5" l="1"/>
  <c r="K287" i="5"/>
  <c r="K288" i="5"/>
  <c r="L288" i="5" l="1"/>
  <c r="M288" i="5" s="1"/>
  <c r="N7" i="12"/>
  <c r="L288" i="3" l="1"/>
  <c r="K259" i="5"/>
  <c r="K209" i="5" l="1"/>
  <c r="L186" i="3" l="1"/>
  <c r="L187" i="3"/>
  <c r="L188" i="3"/>
  <c r="L189" i="3"/>
  <c r="L185" i="3"/>
  <c r="N189" i="3" l="1"/>
  <c r="K116" i="5"/>
  <c r="K117" i="5"/>
  <c r="K118" i="5"/>
  <c r="K119" i="5"/>
  <c r="L119" i="5" l="1"/>
  <c r="M119" i="5" s="1"/>
  <c r="K120" i="5" l="1"/>
  <c r="K121" i="5"/>
  <c r="K122" i="5"/>
  <c r="K123" i="5"/>
  <c r="L123" i="5" l="1"/>
  <c r="M123" i="5" s="1"/>
  <c r="N5" i="12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N19" i="4" s="1"/>
  <c r="L5" i="3"/>
  <c r="L6" i="3"/>
  <c r="L7" i="3"/>
  <c r="L8" i="3"/>
  <c r="L9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7" i="3"/>
  <c r="L48" i="3"/>
  <c r="L49" i="3"/>
  <c r="L50" i="3"/>
  <c r="L51" i="3"/>
  <c r="L52" i="3"/>
  <c r="L53" i="3"/>
  <c r="L54" i="3"/>
  <c r="L55" i="3"/>
  <c r="L56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N84" i="3" l="1"/>
  <c r="N75" i="3"/>
  <c r="N18" i="4"/>
  <c r="N7" i="4"/>
  <c r="N64" i="3"/>
  <c r="N56" i="3"/>
  <c r="N16" i="3"/>
  <c r="N45" i="3"/>
  <c r="N36" i="3"/>
  <c r="N25" i="3"/>
  <c r="N14" i="3"/>
  <c r="N9" i="3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M23" i="5" s="1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5" i="5"/>
  <c r="L103" i="5" l="1"/>
  <c r="L94" i="5"/>
  <c r="M94" i="5" s="1"/>
  <c r="L92" i="5"/>
  <c r="M92" i="5" s="1"/>
  <c r="L86" i="5"/>
  <c r="M86" i="5" s="1"/>
  <c r="L43" i="5"/>
  <c r="M43" i="5" s="1"/>
  <c r="L35" i="5"/>
  <c r="M35" i="5" s="1"/>
  <c r="L22" i="5"/>
  <c r="M22" i="5" s="1"/>
  <c r="L14" i="5"/>
  <c r="M14" i="5" s="1"/>
  <c r="L115" i="5"/>
  <c r="L113" i="5"/>
  <c r="L76" i="5"/>
  <c r="M76" i="5" s="1"/>
  <c r="L67" i="5"/>
  <c r="M67" i="5" s="1"/>
  <c r="L57" i="5"/>
  <c r="L53" i="5"/>
  <c r="M53" i="5" s="1"/>
  <c r="L42" i="5"/>
  <c r="M42" i="5" s="1"/>
  <c r="L26" i="5"/>
  <c r="M26" i="5" s="1"/>
  <c r="M115" i="5"/>
  <c r="M113" i="5"/>
  <c r="M103" i="5"/>
  <c r="M57" i="5"/>
  <c r="L1826" i="12"/>
  <c r="L1825" i="12"/>
  <c r="L1824" i="12"/>
  <c r="L1823" i="12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7" i="12"/>
  <c r="L5" i="12"/>
  <c r="K1826" i="11"/>
  <c r="K1825" i="11"/>
  <c r="K1824" i="11"/>
  <c r="K1823" i="11"/>
  <c r="K1822" i="11"/>
  <c r="K1821" i="11"/>
  <c r="K1820" i="11"/>
  <c r="K1819" i="11"/>
  <c r="K1818" i="11"/>
  <c r="K1817" i="11"/>
  <c r="K1816" i="11"/>
  <c r="K1815" i="11"/>
  <c r="K1814" i="11"/>
  <c r="K1813" i="11"/>
  <c r="K1812" i="11"/>
  <c r="K1811" i="11"/>
  <c r="K1810" i="11"/>
  <c r="K1809" i="11"/>
  <c r="K1808" i="11"/>
  <c r="K1807" i="11"/>
  <c r="K1806" i="11"/>
  <c r="K1805" i="11"/>
  <c r="K1804" i="11"/>
  <c r="K1803" i="11"/>
  <c r="K1802" i="11"/>
  <c r="K1801" i="11"/>
  <c r="K1800" i="11"/>
  <c r="K1799" i="11"/>
  <c r="K1798" i="11"/>
  <c r="K1797" i="11"/>
  <c r="K1796" i="11"/>
  <c r="K1795" i="11"/>
  <c r="K1794" i="11"/>
  <c r="K1793" i="11"/>
  <c r="K1792" i="11"/>
  <c r="K1791" i="11"/>
  <c r="K1790" i="11"/>
  <c r="K1789" i="11"/>
  <c r="K1788" i="11"/>
  <c r="K1787" i="11"/>
  <c r="K1786" i="11"/>
  <c r="K1785" i="11"/>
  <c r="K1784" i="11"/>
  <c r="K1783" i="11"/>
  <c r="K1782" i="11"/>
  <c r="K1781" i="11"/>
  <c r="K1780" i="11"/>
  <c r="K1779" i="11"/>
  <c r="K1778" i="11"/>
  <c r="K1777" i="11"/>
  <c r="K1776" i="11"/>
  <c r="K1775" i="11"/>
  <c r="K1774" i="11"/>
  <c r="K1773" i="11"/>
  <c r="K1772" i="11"/>
  <c r="K1771" i="11"/>
  <c r="K1770" i="11"/>
  <c r="K1769" i="11"/>
  <c r="K1768" i="11"/>
  <c r="K1767" i="11"/>
  <c r="K1766" i="11"/>
  <c r="K1765" i="11"/>
  <c r="K1764" i="11"/>
  <c r="K1763" i="11"/>
  <c r="K1762" i="11"/>
  <c r="K1761" i="11"/>
  <c r="K1760" i="11"/>
  <c r="K1759" i="11"/>
  <c r="K1758" i="11"/>
  <c r="K1757" i="11"/>
  <c r="K1756" i="11"/>
  <c r="K1755" i="11"/>
  <c r="K1754" i="11"/>
  <c r="K1753" i="11"/>
  <c r="K1752" i="11"/>
  <c r="K1751" i="11"/>
  <c r="K1750" i="11"/>
  <c r="K1749" i="11"/>
  <c r="K1748" i="11"/>
  <c r="K1747" i="11"/>
  <c r="K1746" i="11"/>
  <c r="K1745" i="11"/>
  <c r="K1744" i="11"/>
  <c r="K1743" i="11"/>
  <c r="K1742" i="11"/>
  <c r="K1741" i="11"/>
  <c r="K1740" i="11"/>
  <c r="K1739" i="11"/>
  <c r="K1738" i="11"/>
  <c r="K1737" i="11"/>
  <c r="K1736" i="11"/>
  <c r="K1735" i="11"/>
  <c r="K1734" i="11"/>
  <c r="K1733" i="11"/>
  <c r="K1732" i="11"/>
  <c r="K1731" i="11"/>
  <c r="K1730" i="11"/>
  <c r="K1729" i="11"/>
  <c r="K1728" i="11"/>
  <c r="K1727" i="11"/>
  <c r="K1726" i="11"/>
  <c r="K1725" i="11"/>
  <c r="K1724" i="11"/>
  <c r="K1723" i="11"/>
  <c r="K1722" i="11"/>
  <c r="K1721" i="11"/>
  <c r="K1720" i="11"/>
  <c r="K1719" i="11"/>
  <c r="K1718" i="11"/>
  <c r="K1717" i="11"/>
  <c r="K1716" i="11"/>
  <c r="K1715" i="11"/>
  <c r="K1714" i="11"/>
  <c r="K1713" i="11"/>
  <c r="K1712" i="11"/>
  <c r="K1711" i="11"/>
  <c r="K1710" i="11"/>
  <c r="K1709" i="11"/>
  <c r="K1708" i="11"/>
  <c r="K1707" i="11"/>
  <c r="K1706" i="11"/>
  <c r="K1705" i="11"/>
  <c r="K1704" i="11"/>
  <c r="K1703" i="11"/>
  <c r="K1702" i="11"/>
  <c r="K1701" i="11"/>
  <c r="K1700" i="11"/>
  <c r="K1699" i="11"/>
  <c r="K1698" i="11"/>
  <c r="K1697" i="11"/>
  <c r="K1696" i="11"/>
  <c r="K1695" i="11"/>
  <c r="K1694" i="11"/>
  <c r="K1693" i="11"/>
  <c r="K1692" i="11"/>
  <c r="K1691" i="11"/>
  <c r="K1690" i="11"/>
  <c r="K1689" i="11"/>
  <c r="K1688" i="11"/>
  <c r="K1687" i="11"/>
  <c r="K1686" i="11"/>
  <c r="K1685" i="11"/>
  <c r="K1684" i="11"/>
  <c r="K1683" i="11"/>
  <c r="K1682" i="11"/>
  <c r="K1681" i="11"/>
  <c r="K1680" i="11"/>
  <c r="K1679" i="11"/>
  <c r="K1678" i="11"/>
  <c r="K1677" i="11"/>
  <c r="K1676" i="11"/>
  <c r="K1675" i="11"/>
  <c r="K1674" i="11"/>
  <c r="K1673" i="11"/>
  <c r="K1672" i="11"/>
  <c r="K1671" i="11"/>
  <c r="K1670" i="11"/>
  <c r="K1669" i="11"/>
  <c r="K1668" i="11"/>
  <c r="K1667" i="11"/>
  <c r="K1666" i="11"/>
  <c r="K1665" i="11"/>
  <c r="K1664" i="11"/>
  <c r="K1663" i="11"/>
  <c r="K1662" i="11"/>
  <c r="K1661" i="11"/>
  <c r="K1660" i="11"/>
  <c r="K1659" i="11"/>
  <c r="K1658" i="11"/>
  <c r="K1657" i="11"/>
  <c r="K1656" i="11"/>
  <c r="K1655" i="11"/>
  <c r="K1654" i="11"/>
  <c r="K1653" i="11"/>
  <c r="K1652" i="11"/>
  <c r="K1651" i="11"/>
  <c r="K1650" i="11"/>
  <c r="K1649" i="11"/>
  <c r="K1648" i="11"/>
  <c r="K1647" i="11"/>
  <c r="K1646" i="11"/>
  <c r="K1645" i="11"/>
  <c r="K1644" i="11"/>
  <c r="K1643" i="11"/>
  <c r="K1642" i="11"/>
  <c r="K1641" i="11"/>
  <c r="K1640" i="11"/>
  <c r="K1639" i="11"/>
  <c r="K1638" i="11"/>
  <c r="K1637" i="11"/>
  <c r="K1636" i="11"/>
  <c r="K1635" i="11"/>
  <c r="K1634" i="11"/>
  <c r="K1633" i="11"/>
  <c r="K1632" i="11"/>
  <c r="K1631" i="11"/>
  <c r="K1630" i="11"/>
  <c r="K1629" i="11"/>
  <c r="K1628" i="11"/>
  <c r="K1627" i="11"/>
  <c r="K1626" i="11"/>
  <c r="K1625" i="11"/>
  <c r="K1624" i="11"/>
  <c r="K1623" i="11"/>
  <c r="K1622" i="11"/>
  <c r="K1621" i="11"/>
  <c r="K1620" i="11"/>
  <c r="K1619" i="11"/>
  <c r="K1618" i="11"/>
  <c r="K1617" i="11"/>
  <c r="K1616" i="11"/>
  <c r="K1615" i="11"/>
  <c r="K1614" i="11"/>
  <c r="K1613" i="11"/>
  <c r="K1612" i="11"/>
  <c r="K1611" i="11"/>
  <c r="K1610" i="11"/>
  <c r="K1609" i="11"/>
  <c r="K1608" i="11"/>
  <c r="K1607" i="11"/>
  <c r="K1606" i="11"/>
  <c r="K1605" i="11"/>
  <c r="K1604" i="11"/>
  <c r="K1603" i="11"/>
  <c r="K1602" i="11"/>
  <c r="K1601" i="11"/>
  <c r="K1600" i="11"/>
  <c r="K1599" i="11"/>
  <c r="K1598" i="11"/>
  <c r="K1597" i="11"/>
  <c r="K1596" i="11"/>
  <c r="K1595" i="11"/>
  <c r="K1594" i="11"/>
  <c r="K1593" i="11"/>
  <c r="K1592" i="11"/>
  <c r="K1591" i="11"/>
  <c r="K1590" i="11"/>
  <c r="K1589" i="11"/>
  <c r="K1588" i="11"/>
  <c r="K1587" i="11"/>
  <c r="K1586" i="11"/>
  <c r="K1585" i="11"/>
  <c r="K1584" i="11"/>
  <c r="K1583" i="11"/>
  <c r="K1582" i="11"/>
  <c r="K1581" i="11"/>
  <c r="K1580" i="11"/>
  <c r="K1579" i="11"/>
  <c r="K1578" i="11"/>
  <c r="K1577" i="11"/>
  <c r="K1576" i="11"/>
  <c r="K1575" i="11"/>
  <c r="K1574" i="11"/>
  <c r="K1573" i="11"/>
  <c r="K1572" i="11"/>
  <c r="K1571" i="11"/>
  <c r="K1570" i="11"/>
  <c r="K1569" i="11"/>
  <c r="K1568" i="11"/>
  <c r="K1567" i="11"/>
  <c r="K1566" i="11"/>
  <c r="K1565" i="11"/>
  <c r="K1564" i="11"/>
  <c r="K1563" i="11"/>
  <c r="K1562" i="11"/>
  <c r="K1561" i="11"/>
  <c r="K1560" i="11"/>
  <c r="K1559" i="11"/>
  <c r="K1558" i="11"/>
  <c r="K1557" i="11"/>
  <c r="K1556" i="11"/>
  <c r="K1555" i="11"/>
  <c r="K1554" i="11"/>
  <c r="K1553" i="11"/>
  <c r="K1552" i="11"/>
  <c r="K1551" i="11"/>
  <c r="K1550" i="11"/>
  <c r="K1549" i="11"/>
  <c r="K1548" i="11"/>
  <c r="K1547" i="11"/>
  <c r="K1546" i="11"/>
  <c r="K1545" i="11"/>
  <c r="K1544" i="11"/>
  <c r="K1543" i="11"/>
  <c r="K1542" i="11"/>
  <c r="K1541" i="11"/>
  <c r="K1540" i="11"/>
  <c r="K1539" i="11"/>
  <c r="K1538" i="11"/>
  <c r="K1537" i="11"/>
  <c r="K1536" i="11"/>
  <c r="K1535" i="11"/>
  <c r="K1534" i="11"/>
  <c r="K1533" i="11"/>
  <c r="K1532" i="11"/>
  <c r="K1531" i="11"/>
  <c r="K1530" i="11"/>
  <c r="K1529" i="11"/>
  <c r="K1528" i="11"/>
  <c r="K1527" i="11"/>
  <c r="K1526" i="11"/>
  <c r="K1525" i="11"/>
  <c r="K1524" i="11"/>
  <c r="K1523" i="11"/>
  <c r="K1522" i="11"/>
  <c r="K1521" i="11"/>
  <c r="K1520" i="11"/>
  <c r="K1519" i="11"/>
  <c r="K1518" i="11"/>
  <c r="K1517" i="11"/>
  <c r="K1516" i="11"/>
  <c r="K1515" i="11"/>
  <c r="K1514" i="11"/>
  <c r="K1513" i="11"/>
  <c r="K1512" i="11"/>
  <c r="K1511" i="11"/>
  <c r="K1510" i="11"/>
  <c r="K1509" i="11"/>
  <c r="K1508" i="11"/>
  <c r="K1507" i="11"/>
  <c r="K1506" i="11"/>
  <c r="K1505" i="11"/>
  <c r="K1504" i="11"/>
  <c r="K1503" i="11"/>
  <c r="K1502" i="11"/>
  <c r="K1501" i="11"/>
  <c r="K1500" i="11"/>
  <c r="K1499" i="11"/>
  <c r="K1498" i="11"/>
  <c r="K1497" i="11"/>
  <c r="K1496" i="11"/>
  <c r="K1495" i="11"/>
  <c r="K1494" i="11"/>
  <c r="K1493" i="11"/>
  <c r="K1492" i="11"/>
  <c r="K1491" i="11"/>
  <c r="K1490" i="11"/>
  <c r="K1489" i="11"/>
  <c r="K1488" i="11"/>
  <c r="K1487" i="11"/>
  <c r="K1486" i="11"/>
  <c r="K1485" i="11"/>
  <c r="K1484" i="11"/>
  <c r="K1483" i="11"/>
  <c r="K1482" i="11"/>
  <c r="K1481" i="11"/>
  <c r="K1480" i="11"/>
  <c r="K1479" i="11"/>
  <c r="K1478" i="11"/>
  <c r="K1477" i="11"/>
  <c r="K1476" i="11"/>
  <c r="K1475" i="11"/>
  <c r="K1474" i="11"/>
  <c r="K1473" i="11"/>
  <c r="K1472" i="11"/>
  <c r="K1471" i="11"/>
  <c r="K1470" i="11"/>
  <c r="K1469" i="11"/>
  <c r="K1468" i="11"/>
  <c r="K1467" i="11"/>
  <c r="K1466" i="11"/>
  <c r="K1465" i="11"/>
  <c r="K1464" i="11"/>
  <c r="K1463" i="11"/>
  <c r="K1462" i="11"/>
  <c r="K1461" i="11"/>
  <c r="K1460" i="11"/>
  <c r="K1459" i="11"/>
  <c r="K1458" i="11"/>
  <c r="K1457" i="11"/>
  <c r="K1456" i="11"/>
  <c r="K1455" i="11"/>
  <c r="K1454" i="11"/>
  <c r="K1453" i="11"/>
  <c r="K1452" i="11"/>
  <c r="K1451" i="11"/>
  <c r="K1450" i="11"/>
  <c r="K1449" i="11"/>
  <c r="K1448" i="11"/>
  <c r="K1447" i="11"/>
  <c r="K1446" i="11"/>
  <c r="K1445" i="11"/>
  <c r="K1444" i="11"/>
  <c r="K1443" i="11"/>
  <c r="K1442" i="11"/>
  <c r="K1441" i="11"/>
  <c r="K1440" i="11"/>
  <c r="K1439" i="11"/>
  <c r="K1438" i="11"/>
  <c r="K1437" i="11"/>
  <c r="K1436" i="11"/>
  <c r="K1435" i="11"/>
  <c r="K1434" i="11"/>
  <c r="K1433" i="11"/>
  <c r="K1432" i="11"/>
  <c r="K1431" i="11"/>
  <c r="K1430" i="11"/>
  <c r="K1429" i="11"/>
  <c r="K1428" i="11"/>
  <c r="K1427" i="11"/>
  <c r="K1426" i="11"/>
  <c r="K1425" i="11"/>
  <c r="K1424" i="11"/>
  <c r="K1423" i="11"/>
  <c r="K1422" i="11"/>
  <c r="K1421" i="11"/>
  <c r="K1420" i="11"/>
  <c r="K1419" i="11"/>
  <c r="K1418" i="11"/>
  <c r="K1417" i="11"/>
  <c r="K1416" i="11"/>
  <c r="K1415" i="11"/>
  <c r="K1414" i="11"/>
  <c r="K1413" i="11"/>
  <c r="K1412" i="11"/>
  <c r="K1411" i="11"/>
  <c r="K1410" i="11"/>
  <c r="K1409" i="11"/>
  <c r="K1408" i="11"/>
  <c r="K1407" i="11"/>
  <c r="K1406" i="11"/>
  <c r="K1405" i="11"/>
  <c r="K1404" i="11"/>
  <c r="K1403" i="11"/>
  <c r="K1402" i="11"/>
  <c r="K1401" i="11"/>
  <c r="K1400" i="11"/>
  <c r="K1399" i="11"/>
  <c r="K1398" i="11"/>
  <c r="K1397" i="11"/>
  <c r="K1396" i="11"/>
  <c r="K1395" i="11"/>
  <c r="K1394" i="11"/>
  <c r="K1393" i="11"/>
  <c r="K1392" i="11"/>
  <c r="K1391" i="11"/>
  <c r="K1390" i="11"/>
  <c r="K1389" i="11"/>
  <c r="K1388" i="11"/>
  <c r="K1387" i="11"/>
  <c r="K1386" i="11"/>
  <c r="K1385" i="11"/>
  <c r="K1384" i="11"/>
  <c r="K1383" i="11"/>
  <c r="K1382" i="11"/>
  <c r="K1381" i="11"/>
  <c r="K1380" i="11"/>
  <c r="K1379" i="11"/>
  <c r="K1378" i="11"/>
  <c r="K1377" i="11"/>
  <c r="K1376" i="11"/>
  <c r="K1375" i="11"/>
  <c r="K1374" i="11"/>
  <c r="K1373" i="11"/>
  <c r="K1372" i="11"/>
  <c r="K1371" i="11"/>
  <c r="K1370" i="11"/>
  <c r="K1369" i="11"/>
  <c r="K1368" i="11"/>
  <c r="K1367" i="11"/>
  <c r="K1366" i="11"/>
  <c r="K1365" i="11"/>
  <c r="K1364" i="11"/>
  <c r="K1363" i="11"/>
  <c r="K1362" i="11"/>
  <c r="K1361" i="11"/>
  <c r="K1360" i="11"/>
  <c r="K1359" i="11"/>
  <c r="K1358" i="11"/>
  <c r="K1357" i="11"/>
  <c r="K1356" i="11"/>
  <c r="K1355" i="11"/>
  <c r="K1354" i="11"/>
  <c r="K1353" i="11"/>
  <c r="K1352" i="11"/>
  <c r="K1351" i="11"/>
  <c r="K1350" i="11"/>
  <c r="K1349" i="11"/>
  <c r="K1348" i="11"/>
  <c r="K1347" i="11"/>
  <c r="K1346" i="11"/>
  <c r="K1345" i="11"/>
  <c r="K1344" i="11"/>
  <c r="K1343" i="11"/>
  <c r="K1342" i="11"/>
  <c r="K1341" i="11"/>
  <c r="K1340" i="11"/>
  <c r="K1339" i="11"/>
  <c r="K1338" i="11"/>
  <c r="K1337" i="11"/>
  <c r="K1336" i="11"/>
  <c r="K1335" i="11"/>
  <c r="K1334" i="11"/>
  <c r="K1333" i="11"/>
  <c r="K1332" i="11"/>
  <c r="K1331" i="11"/>
  <c r="K1330" i="11"/>
  <c r="K1329" i="11"/>
  <c r="K1328" i="11"/>
  <c r="K1327" i="11"/>
  <c r="K1326" i="11"/>
  <c r="K1325" i="11"/>
  <c r="K1324" i="11"/>
  <c r="K1323" i="11"/>
  <c r="K1322" i="11"/>
  <c r="K1321" i="11"/>
  <c r="K1320" i="11"/>
  <c r="K1319" i="11"/>
  <c r="K1318" i="11"/>
  <c r="K1317" i="11"/>
  <c r="K1316" i="11"/>
  <c r="K1315" i="11"/>
  <c r="K1314" i="11"/>
  <c r="K1313" i="11"/>
  <c r="K1312" i="11"/>
  <c r="K1311" i="11"/>
  <c r="K1310" i="11"/>
  <c r="K1309" i="11"/>
  <c r="K1308" i="11"/>
  <c r="K1307" i="11"/>
  <c r="K1306" i="11"/>
  <c r="K1305" i="11"/>
  <c r="K1304" i="11"/>
  <c r="K1303" i="11"/>
  <c r="K1302" i="11"/>
  <c r="K1301" i="11"/>
  <c r="K1300" i="11"/>
  <c r="K1299" i="11"/>
  <c r="K1298" i="11"/>
  <c r="K1297" i="11"/>
  <c r="K1296" i="11"/>
  <c r="K1295" i="11"/>
  <c r="K1294" i="11"/>
  <c r="K1293" i="11"/>
  <c r="K1292" i="11"/>
  <c r="K1291" i="11"/>
  <c r="K1290" i="11"/>
  <c r="K1289" i="11"/>
  <c r="K1288" i="11"/>
  <c r="K1287" i="11"/>
  <c r="K1286" i="11"/>
  <c r="K1285" i="11"/>
  <c r="K1284" i="11"/>
  <c r="K1283" i="11"/>
  <c r="K1282" i="11"/>
  <c r="K1281" i="11"/>
  <c r="K1280" i="11"/>
  <c r="K1279" i="11"/>
  <c r="K1278" i="11"/>
  <c r="K1277" i="11"/>
  <c r="K1276" i="11"/>
  <c r="K1275" i="11"/>
  <c r="K1274" i="11"/>
  <c r="K1273" i="11"/>
  <c r="K1272" i="11"/>
  <c r="K1271" i="11"/>
  <c r="K1270" i="11"/>
  <c r="K1269" i="11"/>
  <c r="K1268" i="11"/>
  <c r="K1267" i="11"/>
  <c r="K1266" i="11"/>
  <c r="K1265" i="11"/>
  <c r="K1264" i="11"/>
  <c r="K1263" i="11"/>
  <c r="K1262" i="11"/>
  <c r="K1261" i="11"/>
  <c r="K1260" i="11"/>
  <c r="K1259" i="11"/>
  <c r="K1258" i="11"/>
  <c r="K1257" i="11"/>
  <c r="K1256" i="11"/>
  <c r="K1255" i="11"/>
  <c r="K1254" i="11"/>
  <c r="K1253" i="11"/>
  <c r="K1252" i="11"/>
  <c r="K1251" i="11"/>
  <c r="K1250" i="11"/>
  <c r="K1249" i="11"/>
  <c r="K1248" i="11"/>
  <c r="K1247" i="11"/>
  <c r="K1246" i="11"/>
  <c r="K1245" i="11"/>
  <c r="K1244" i="11"/>
  <c r="K1243" i="11"/>
  <c r="K1242" i="11"/>
  <c r="K1241" i="11"/>
  <c r="K1240" i="11"/>
  <c r="K1239" i="11"/>
  <c r="K1238" i="11"/>
  <c r="K1237" i="11"/>
  <c r="K1236" i="11"/>
  <c r="K1235" i="11"/>
  <c r="K1234" i="11"/>
  <c r="K1233" i="11"/>
  <c r="K1232" i="11"/>
  <c r="K1231" i="11"/>
  <c r="K1230" i="11"/>
  <c r="K1229" i="11"/>
  <c r="K1228" i="11"/>
  <c r="K1227" i="11"/>
  <c r="K1226" i="11"/>
  <c r="K1225" i="11"/>
  <c r="K1224" i="11"/>
  <c r="K1223" i="11"/>
  <c r="K1222" i="11"/>
  <c r="K1221" i="11"/>
  <c r="K1220" i="11"/>
  <c r="K1219" i="11"/>
  <c r="K1218" i="11"/>
  <c r="K1217" i="11"/>
  <c r="K1216" i="11"/>
  <c r="K1215" i="11"/>
  <c r="K1214" i="11"/>
  <c r="K1213" i="11"/>
  <c r="K1212" i="11"/>
  <c r="K1211" i="11"/>
  <c r="K1210" i="11"/>
  <c r="K1209" i="11"/>
  <c r="K1208" i="11"/>
  <c r="K1207" i="11"/>
  <c r="K1206" i="11"/>
  <c r="K1205" i="11"/>
  <c r="K1204" i="11"/>
  <c r="K1203" i="11"/>
  <c r="K1202" i="11"/>
  <c r="K1201" i="11"/>
  <c r="K1200" i="11"/>
  <c r="K1199" i="11"/>
  <c r="K1198" i="11"/>
  <c r="K1197" i="11"/>
  <c r="K1196" i="11"/>
  <c r="K1195" i="11"/>
  <c r="K1194" i="11"/>
  <c r="K1193" i="11"/>
  <c r="K1192" i="11"/>
  <c r="K1191" i="11"/>
  <c r="K1190" i="11"/>
  <c r="K1189" i="11"/>
  <c r="K1188" i="11"/>
  <c r="K1187" i="11"/>
  <c r="K1186" i="11"/>
  <c r="K1185" i="11"/>
  <c r="K1184" i="11"/>
  <c r="K1183" i="11"/>
  <c r="K1182" i="11"/>
  <c r="K1181" i="11"/>
  <c r="K1180" i="11"/>
  <c r="K1179" i="11"/>
  <c r="K1178" i="11"/>
  <c r="K1177" i="11"/>
  <c r="K1176" i="11"/>
  <c r="K1175" i="11"/>
  <c r="K1174" i="11"/>
  <c r="K1173" i="11"/>
  <c r="K1172" i="11"/>
  <c r="K1171" i="11"/>
  <c r="K1170" i="11"/>
  <c r="K1169" i="11"/>
  <c r="K1168" i="11"/>
  <c r="K1167" i="11"/>
  <c r="K1166" i="11"/>
  <c r="K1165" i="11"/>
  <c r="K1164" i="11"/>
  <c r="K1163" i="11"/>
  <c r="K1162" i="11"/>
  <c r="K1161" i="11"/>
  <c r="K1160" i="11"/>
  <c r="K1159" i="11"/>
  <c r="K1158" i="11"/>
  <c r="K1157" i="11"/>
  <c r="K1156" i="11"/>
  <c r="K1155" i="11"/>
  <c r="K1154" i="11"/>
  <c r="K1153" i="11"/>
  <c r="K1152" i="11"/>
  <c r="K1151" i="11"/>
  <c r="K1150" i="11"/>
  <c r="K1149" i="11"/>
  <c r="K1148" i="11"/>
  <c r="K1147" i="11"/>
  <c r="K1146" i="11"/>
  <c r="K1145" i="11"/>
  <c r="K1144" i="11"/>
  <c r="K1143" i="11"/>
  <c r="K1142" i="11"/>
  <c r="K1141" i="11"/>
  <c r="K1140" i="11"/>
  <c r="K1139" i="11"/>
  <c r="K1138" i="11"/>
  <c r="K1137" i="11"/>
  <c r="K1136" i="11"/>
  <c r="K1135" i="11"/>
  <c r="K1134" i="11"/>
  <c r="K1133" i="11"/>
  <c r="K1132" i="11"/>
  <c r="K1131" i="11"/>
  <c r="K1130" i="11"/>
  <c r="K1129" i="11"/>
  <c r="K1128" i="11"/>
  <c r="K1127" i="11"/>
  <c r="K1126" i="11"/>
  <c r="K1125" i="11"/>
  <c r="K1124" i="11"/>
  <c r="K1123" i="11"/>
  <c r="K1122" i="11"/>
  <c r="K1121" i="11"/>
  <c r="K1120" i="11"/>
  <c r="K1119" i="11"/>
  <c r="K1118" i="11"/>
  <c r="K1117" i="11"/>
  <c r="K1116" i="11"/>
  <c r="K1115" i="11"/>
  <c r="K1114" i="11"/>
  <c r="K1113" i="11"/>
  <c r="K1112" i="11"/>
  <c r="K1111" i="11"/>
  <c r="K1110" i="11"/>
  <c r="K1109" i="11"/>
  <c r="K1108" i="11"/>
  <c r="K1107" i="11"/>
  <c r="K1106" i="11"/>
  <c r="K1105" i="11"/>
  <c r="K1104" i="11"/>
  <c r="K1103" i="11"/>
  <c r="K1102" i="11"/>
  <c r="K1101" i="11"/>
  <c r="K1100" i="11"/>
  <c r="K1099" i="11"/>
  <c r="K1098" i="11"/>
  <c r="K1097" i="11"/>
  <c r="K1096" i="11"/>
  <c r="K1095" i="11"/>
  <c r="K1094" i="11"/>
  <c r="K1093" i="11"/>
  <c r="K1092" i="11"/>
  <c r="K1091" i="11"/>
  <c r="K1090" i="11"/>
  <c r="K1089" i="11"/>
  <c r="K1088" i="11"/>
  <c r="K1087" i="11"/>
  <c r="K1086" i="11"/>
  <c r="K1085" i="11"/>
  <c r="K1084" i="11"/>
  <c r="K1083" i="11"/>
  <c r="K1082" i="11"/>
  <c r="K1081" i="11"/>
  <c r="K1080" i="11"/>
  <c r="K1079" i="11"/>
  <c r="K1078" i="11"/>
  <c r="K1077" i="11"/>
  <c r="K1076" i="11"/>
  <c r="K1075" i="11"/>
  <c r="K1074" i="11"/>
  <c r="K1073" i="11"/>
  <c r="K1072" i="11"/>
  <c r="K1071" i="11"/>
  <c r="K1070" i="11"/>
  <c r="K1069" i="11"/>
  <c r="K1068" i="11"/>
  <c r="K1067" i="11"/>
  <c r="K1066" i="11"/>
  <c r="K1065" i="11"/>
  <c r="K1064" i="11"/>
  <c r="K1063" i="11"/>
  <c r="K1062" i="11"/>
  <c r="K1061" i="11"/>
  <c r="K1060" i="11"/>
  <c r="K1059" i="11"/>
  <c r="K1058" i="11"/>
  <c r="K1057" i="11"/>
  <c r="K1056" i="11"/>
  <c r="K1055" i="11"/>
  <c r="K1054" i="11"/>
  <c r="K1053" i="11"/>
  <c r="K1052" i="11"/>
  <c r="K1051" i="11"/>
  <c r="K1050" i="11"/>
  <c r="K1049" i="11"/>
  <c r="K1048" i="11"/>
  <c r="K1047" i="11"/>
  <c r="K1046" i="11"/>
  <c r="K1045" i="11"/>
  <c r="K1044" i="11"/>
  <c r="K1043" i="11"/>
  <c r="K1042" i="11"/>
  <c r="K1041" i="11"/>
  <c r="K1040" i="11"/>
  <c r="K1039" i="11"/>
  <c r="K1038" i="11"/>
  <c r="K1037" i="11"/>
  <c r="K1036" i="11"/>
  <c r="K1035" i="11"/>
  <c r="K1034" i="11"/>
  <c r="K1033" i="11"/>
  <c r="K1032" i="11"/>
  <c r="K1031" i="11"/>
  <c r="K1030" i="11"/>
  <c r="K1029" i="11"/>
  <c r="K1028" i="11"/>
  <c r="K1027" i="11"/>
  <c r="K1026" i="11"/>
  <c r="K1025" i="11"/>
  <c r="K1024" i="11"/>
  <c r="K1023" i="11"/>
  <c r="K1022" i="11"/>
  <c r="K1021" i="11"/>
  <c r="K1020" i="11"/>
  <c r="K1019" i="11"/>
  <c r="K1018" i="11"/>
  <c r="K1017" i="11"/>
  <c r="K1016" i="11"/>
  <c r="K1015" i="11"/>
  <c r="K1014" i="11"/>
  <c r="K1013" i="11"/>
  <c r="K1012" i="11"/>
  <c r="K1011" i="11"/>
  <c r="K1010" i="11"/>
  <c r="K1009" i="11"/>
  <c r="K1008" i="11"/>
  <c r="K1007" i="11"/>
  <c r="K1006" i="11"/>
  <c r="K1005" i="11"/>
  <c r="K1004" i="11"/>
  <c r="K1003" i="11"/>
  <c r="K1002" i="11"/>
  <c r="K1001" i="11"/>
  <c r="K1000" i="11"/>
  <c r="K999" i="11"/>
  <c r="K998" i="11"/>
  <c r="K997" i="11"/>
  <c r="K996" i="11"/>
  <c r="K995" i="11"/>
  <c r="K994" i="11"/>
  <c r="K993" i="11"/>
  <c r="K992" i="11"/>
  <c r="K991" i="11"/>
  <c r="K990" i="11"/>
  <c r="K989" i="11"/>
  <c r="K988" i="11"/>
  <c r="K987" i="11"/>
  <c r="K986" i="11"/>
  <c r="K985" i="11"/>
  <c r="K984" i="11"/>
  <c r="K983" i="11"/>
  <c r="K982" i="11"/>
  <c r="K981" i="11"/>
  <c r="K980" i="11"/>
  <c r="K979" i="11"/>
  <c r="K978" i="11"/>
  <c r="K977" i="11"/>
  <c r="K976" i="11"/>
  <c r="K975" i="11"/>
  <c r="K974" i="11"/>
  <c r="K973" i="11"/>
  <c r="K972" i="11"/>
  <c r="K971" i="11"/>
  <c r="K970" i="11"/>
  <c r="K969" i="11"/>
  <c r="K968" i="11"/>
  <c r="K967" i="11"/>
  <c r="K966" i="11"/>
  <c r="K965" i="11"/>
  <c r="K964" i="11"/>
  <c r="K963" i="11"/>
  <c r="K962" i="11"/>
  <c r="K961" i="11"/>
  <c r="K960" i="11"/>
  <c r="K959" i="11"/>
  <c r="K958" i="11"/>
  <c r="K957" i="11"/>
  <c r="K956" i="11"/>
  <c r="K955" i="11"/>
  <c r="K954" i="11"/>
  <c r="K953" i="11"/>
  <c r="K952" i="11"/>
  <c r="K951" i="11"/>
  <c r="K950" i="11"/>
  <c r="K949" i="11"/>
  <c r="K948" i="11"/>
  <c r="K947" i="11"/>
  <c r="K946" i="11"/>
  <c r="K945" i="11"/>
  <c r="K944" i="11"/>
  <c r="K943" i="11"/>
  <c r="K942" i="11"/>
  <c r="K941" i="11"/>
  <c r="K940" i="11"/>
  <c r="K939" i="11"/>
  <c r="K938" i="11"/>
  <c r="K937" i="11"/>
  <c r="K936" i="11"/>
  <c r="K935" i="11"/>
  <c r="K934" i="11"/>
  <c r="K933" i="11"/>
  <c r="K932" i="11"/>
  <c r="K931" i="11"/>
  <c r="K930" i="11"/>
  <c r="K929" i="11"/>
  <c r="K928" i="11"/>
  <c r="K927" i="11"/>
  <c r="K926" i="11"/>
  <c r="K925" i="11"/>
  <c r="K924" i="11"/>
  <c r="K923" i="11"/>
  <c r="K922" i="11"/>
  <c r="K921" i="11"/>
  <c r="K920" i="11"/>
  <c r="K919" i="11"/>
  <c r="K918" i="11"/>
  <c r="K917" i="11"/>
  <c r="K916" i="11"/>
  <c r="K915" i="11"/>
  <c r="K914" i="11"/>
  <c r="K913" i="11"/>
  <c r="K912" i="11"/>
  <c r="K911" i="11"/>
  <c r="K910" i="11"/>
  <c r="K909" i="11"/>
  <c r="K908" i="11"/>
  <c r="K907" i="11"/>
  <c r="K906" i="11"/>
  <c r="K905" i="11"/>
  <c r="K904" i="11"/>
  <c r="K903" i="11"/>
  <c r="K902" i="11"/>
  <c r="K901" i="11"/>
  <c r="K900" i="11"/>
  <c r="K899" i="11"/>
  <c r="K898" i="11"/>
  <c r="K897" i="11"/>
  <c r="K896" i="11"/>
  <c r="K895" i="11"/>
  <c r="K894" i="11"/>
  <c r="K893" i="11"/>
  <c r="K892" i="11"/>
  <c r="K891" i="11"/>
  <c r="K890" i="11"/>
  <c r="K889" i="11"/>
  <c r="K888" i="11"/>
  <c r="K887" i="11"/>
  <c r="K886" i="11"/>
  <c r="K885" i="11"/>
  <c r="K884" i="11"/>
  <c r="K883" i="11"/>
  <c r="K882" i="11"/>
  <c r="K881" i="11"/>
  <c r="K880" i="11"/>
  <c r="K879" i="11"/>
  <c r="K878" i="11"/>
  <c r="K877" i="11"/>
  <c r="K876" i="11"/>
  <c r="K875" i="11"/>
  <c r="K874" i="11"/>
  <c r="K873" i="11"/>
  <c r="K872" i="11"/>
  <c r="K871" i="11"/>
  <c r="K870" i="11"/>
  <c r="K869" i="11"/>
  <c r="K868" i="11"/>
  <c r="K867" i="11"/>
  <c r="K866" i="11"/>
  <c r="K865" i="11"/>
  <c r="K864" i="11"/>
  <c r="K863" i="11"/>
  <c r="K862" i="11"/>
  <c r="K861" i="11"/>
  <c r="K860" i="11"/>
  <c r="K859" i="11"/>
  <c r="K858" i="11"/>
  <c r="K857" i="11"/>
  <c r="K856" i="11"/>
  <c r="K855" i="11"/>
  <c r="K854" i="11"/>
  <c r="K853" i="11"/>
  <c r="K852" i="11"/>
  <c r="K851" i="11"/>
  <c r="K850" i="11"/>
  <c r="K849" i="11"/>
  <c r="K848" i="11"/>
  <c r="K847" i="11"/>
  <c r="K846" i="11"/>
  <c r="K845" i="11"/>
  <c r="K844" i="11"/>
  <c r="K843" i="11"/>
  <c r="K842" i="11"/>
  <c r="K841" i="11"/>
  <c r="K840" i="11"/>
  <c r="K839" i="11"/>
  <c r="K838" i="11"/>
  <c r="K837" i="11"/>
  <c r="K836" i="11"/>
  <c r="K835" i="11"/>
  <c r="K834" i="11"/>
  <c r="K833" i="11"/>
  <c r="K832" i="11"/>
  <c r="K831" i="11"/>
  <c r="K830" i="11"/>
  <c r="K829" i="11"/>
  <c r="K828" i="11"/>
  <c r="K827" i="11"/>
  <c r="K826" i="11"/>
  <c r="K825" i="11"/>
  <c r="K824" i="11"/>
  <c r="K823" i="11"/>
  <c r="K822" i="11"/>
  <c r="K821" i="11"/>
  <c r="K820" i="11"/>
  <c r="K819" i="11"/>
  <c r="K818" i="11"/>
  <c r="K817" i="11"/>
  <c r="K816" i="11"/>
  <c r="K815" i="11"/>
  <c r="K814" i="11"/>
  <c r="K813" i="11"/>
  <c r="K812" i="11"/>
  <c r="K811" i="11"/>
  <c r="K810" i="11"/>
  <c r="K809" i="11"/>
  <c r="K808" i="11"/>
  <c r="K807" i="11"/>
  <c r="K806" i="11"/>
  <c r="K805" i="11"/>
  <c r="K804" i="11"/>
  <c r="K803" i="11"/>
  <c r="K802" i="11"/>
  <c r="K801" i="11"/>
  <c r="K800" i="11"/>
  <c r="K799" i="11"/>
  <c r="K798" i="11"/>
  <c r="K797" i="11"/>
  <c r="K796" i="11"/>
  <c r="K795" i="11"/>
  <c r="K794" i="11"/>
  <c r="K793" i="11"/>
  <c r="K792" i="11"/>
  <c r="K791" i="11"/>
  <c r="K790" i="11"/>
  <c r="K789" i="11"/>
  <c r="K788" i="11"/>
  <c r="K787" i="11"/>
  <c r="K786" i="11"/>
  <c r="K785" i="11"/>
  <c r="K784" i="11"/>
  <c r="K783" i="11"/>
  <c r="K782" i="11"/>
  <c r="K781" i="11"/>
  <c r="K780" i="11"/>
  <c r="K779" i="11"/>
  <c r="K778" i="11"/>
  <c r="K777" i="11"/>
  <c r="K776" i="11"/>
  <c r="K775" i="11"/>
  <c r="K774" i="11"/>
  <c r="K773" i="11"/>
  <c r="K772" i="11"/>
  <c r="K771" i="11"/>
  <c r="K770" i="11"/>
  <c r="K769" i="11"/>
  <c r="K768" i="11"/>
  <c r="K767" i="11"/>
  <c r="K766" i="11"/>
  <c r="K765" i="11"/>
  <c r="K764" i="11"/>
  <c r="K763" i="11"/>
  <c r="K762" i="11"/>
  <c r="K761" i="11"/>
  <c r="K760" i="11"/>
  <c r="K759" i="11"/>
  <c r="K758" i="11"/>
  <c r="K757" i="11"/>
  <c r="K756" i="11"/>
  <c r="K755" i="11"/>
  <c r="K754" i="11"/>
  <c r="K753" i="11"/>
  <c r="K752" i="11"/>
  <c r="K751" i="11"/>
  <c r="K750" i="11"/>
  <c r="K749" i="11"/>
  <c r="K748" i="11"/>
  <c r="K747" i="11"/>
  <c r="K746" i="11"/>
  <c r="K745" i="11"/>
  <c r="K744" i="11"/>
  <c r="K743" i="11"/>
  <c r="K742" i="11"/>
  <c r="K741" i="11"/>
  <c r="K740" i="11"/>
  <c r="K739" i="11"/>
  <c r="K738" i="11"/>
  <c r="K737" i="11"/>
  <c r="K736" i="11"/>
  <c r="K735" i="11"/>
  <c r="K734" i="11"/>
  <c r="K733" i="11"/>
  <c r="K732" i="11"/>
  <c r="K731" i="11"/>
  <c r="K730" i="11"/>
  <c r="K729" i="11"/>
  <c r="K728" i="11"/>
  <c r="K727" i="11"/>
  <c r="K726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570" i="11"/>
  <c r="K569" i="11"/>
  <c r="K568" i="11"/>
  <c r="K567" i="11"/>
  <c r="K566" i="11"/>
  <c r="K565" i="11"/>
  <c r="K564" i="11"/>
  <c r="K563" i="11"/>
  <c r="K562" i="11"/>
  <c r="K561" i="11"/>
  <c r="K560" i="11"/>
  <c r="K559" i="11"/>
  <c r="K558" i="11"/>
  <c r="K557" i="11"/>
  <c r="K556" i="11"/>
  <c r="K555" i="11"/>
  <c r="K554" i="11"/>
  <c r="K553" i="11"/>
  <c r="K552" i="11"/>
  <c r="K551" i="11"/>
  <c r="K550" i="11"/>
  <c r="K549" i="11"/>
  <c r="K548" i="11"/>
  <c r="K547" i="11"/>
  <c r="K546" i="11"/>
  <c r="K545" i="11"/>
  <c r="K544" i="11"/>
  <c r="K543" i="11"/>
  <c r="K542" i="11"/>
  <c r="K541" i="11"/>
  <c r="K540" i="11"/>
  <c r="K539" i="11"/>
  <c r="K538" i="11"/>
  <c r="K537" i="11"/>
  <c r="K536" i="11"/>
  <c r="K535" i="11"/>
  <c r="K534" i="11"/>
  <c r="K533" i="11"/>
  <c r="K532" i="11"/>
  <c r="K531" i="11"/>
  <c r="K530" i="11"/>
  <c r="K529" i="11"/>
  <c r="K528" i="11"/>
  <c r="K527" i="11"/>
  <c r="K526" i="11"/>
  <c r="K525" i="11"/>
  <c r="K524" i="11"/>
  <c r="K523" i="11"/>
  <c r="K522" i="11"/>
  <c r="K521" i="11"/>
  <c r="K520" i="11"/>
  <c r="K519" i="11"/>
  <c r="K518" i="11"/>
  <c r="K517" i="11"/>
  <c r="K516" i="11"/>
  <c r="K515" i="11"/>
  <c r="K514" i="11"/>
  <c r="K513" i="11"/>
  <c r="K512" i="11"/>
  <c r="K511" i="11"/>
  <c r="K510" i="11"/>
  <c r="K509" i="11"/>
  <c r="K508" i="11"/>
  <c r="K507" i="11"/>
  <c r="K506" i="11"/>
  <c r="K505" i="11"/>
  <c r="K504" i="11"/>
  <c r="K503" i="11"/>
  <c r="K502" i="11"/>
  <c r="K501" i="11"/>
  <c r="K500" i="11"/>
  <c r="K499" i="11"/>
  <c r="K498" i="11"/>
  <c r="K497" i="11"/>
  <c r="K496" i="11"/>
  <c r="K495" i="11"/>
  <c r="K494" i="11"/>
  <c r="K493" i="11"/>
  <c r="K492" i="11"/>
  <c r="K491" i="11"/>
  <c r="K490" i="11"/>
  <c r="K489" i="11"/>
  <c r="K488" i="11"/>
  <c r="K487" i="11"/>
  <c r="K486" i="11"/>
  <c r="K485" i="11"/>
  <c r="K484" i="11"/>
  <c r="K483" i="11"/>
  <c r="K482" i="11"/>
  <c r="K481" i="11"/>
  <c r="K480" i="11"/>
  <c r="K479" i="11"/>
  <c r="K478" i="11"/>
  <c r="K477" i="11"/>
  <c r="K476" i="11"/>
  <c r="K475" i="11"/>
  <c r="K474" i="11"/>
  <c r="K473" i="11"/>
  <c r="K472" i="11"/>
  <c r="K471" i="11"/>
  <c r="K470" i="11"/>
  <c r="K469" i="11"/>
  <c r="K468" i="11"/>
  <c r="K467" i="11"/>
  <c r="K466" i="11"/>
  <c r="K465" i="11"/>
  <c r="K464" i="11"/>
  <c r="K463" i="11"/>
  <c r="K462" i="11"/>
  <c r="K461" i="11"/>
  <c r="K460" i="11"/>
  <c r="K459" i="11"/>
  <c r="K458" i="11"/>
  <c r="K457" i="11"/>
  <c r="K456" i="11"/>
  <c r="K455" i="11"/>
  <c r="K454" i="11"/>
  <c r="K453" i="11"/>
  <c r="K452" i="11"/>
  <c r="K451" i="11"/>
  <c r="K450" i="11"/>
  <c r="K449" i="11"/>
  <c r="K448" i="11"/>
  <c r="K447" i="11"/>
  <c r="K446" i="11"/>
  <c r="K445" i="11"/>
  <c r="K444" i="11"/>
  <c r="K443" i="11"/>
  <c r="K442" i="11"/>
  <c r="K441" i="11"/>
  <c r="K440" i="11"/>
  <c r="K439" i="11"/>
  <c r="K438" i="11"/>
  <c r="K437" i="11"/>
  <c r="K436" i="1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N51" i="2" s="1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N30" i="2" s="1"/>
  <c r="L21" i="2"/>
  <c r="L20" i="2"/>
  <c r="L19" i="2"/>
  <c r="L18" i="2"/>
  <c r="L17" i="2"/>
  <c r="L16" i="2"/>
  <c r="L15" i="2"/>
  <c r="L13" i="2"/>
  <c r="N13" i="2" s="1"/>
  <c r="L9" i="2"/>
  <c r="L8" i="2"/>
  <c r="L7" i="2"/>
  <c r="L6" i="2"/>
  <c r="L5" i="2"/>
  <c r="N5" i="2" s="1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N16" i="6" s="1"/>
  <c r="L14" i="6"/>
  <c r="N14" i="6" s="1"/>
  <c r="L13" i="6"/>
  <c r="L12" i="6"/>
  <c r="L11" i="6"/>
  <c r="N13" i="6" s="1"/>
  <c r="L8" i="6"/>
  <c r="N8" i="6" s="1"/>
  <c r="L5" i="6"/>
  <c r="N5" i="6" s="1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N16" i="9" s="1"/>
  <c r="L15" i="9"/>
  <c r="N15" i="9" s="1"/>
  <c r="L14" i="9"/>
  <c r="L13" i="9"/>
  <c r="N13" i="9" s="1"/>
  <c r="L11" i="9"/>
  <c r="L10" i="9"/>
  <c r="N10" i="9" s="1"/>
  <c r="L9" i="9"/>
  <c r="L8" i="9"/>
  <c r="N8" i="9" s="1"/>
  <c r="L7" i="9"/>
  <c r="L6" i="9"/>
  <c r="L5" i="9"/>
  <c r="N6" i="9" s="1"/>
  <c r="N54" i="2" l="1"/>
  <c r="N38" i="2"/>
  <c r="N18" i="2"/>
  <c r="N40" i="2"/>
  <c r="N45" i="2"/>
  <c r="N21" i="2"/>
  <c r="N47" i="2"/>
  <c r="N9" i="2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5" i="8"/>
  <c r="N5" i="8" s="1"/>
  <c r="L1825" i="10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7" i="10"/>
  <c r="L56" i="10"/>
  <c r="L55" i="10"/>
  <c r="L54" i="10"/>
  <c r="L53" i="10"/>
  <c r="L52" i="10"/>
  <c r="L51" i="10"/>
  <c r="L50" i="10"/>
  <c r="L49" i="10"/>
  <c r="L47" i="10"/>
  <c r="L46" i="10"/>
  <c r="L45" i="10"/>
  <c r="L44" i="10"/>
  <c r="L43" i="10"/>
  <c r="L42" i="10"/>
  <c r="L41" i="10"/>
  <c r="L40" i="10"/>
  <c r="L37" i="10"/>
  <c r="L36" i="10"/>
  <c r="L35" i="10"/>
  <c r="L34" i="10"/>
  <c r="L33" i="10"/>
  <c r="L32" i="10"/>
  <c r="L31" i="10"/>
  <c r="L30" i="10"/>
  <c r="L29" i="10"/>
  <c r="L28" i="10"/>
  <c r="L25" i="10"/>
  <c r="L24" i="10"/>
  <c r="L23" i="10"/>
  <c r="L22" i="10"/>
  <c r="L21" i="10"/>
  <c r="L20" i="10"/>
  <c r="L19" i="10"/>
  <c r="N19" i="10" s="1"/>
  <c r="L18" i="10"/>
  <c r="N18" i="10" s="1"/>
  <c r="L17" i="10"/>
  <c r="L16" i="10"/>
  <c r="L15" i="10"/>
  <c r="L14" i="10"/>
  <c r="L13" i="10"/>
  <c r="L10" i="10"/>
  <c r="N10" i="10" s="1"/>
  <c r="L8" i="10"/>
  <c r="L7" i="10"/>
  <c r="L6" i="10"/>
  <c r="L5" i="10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7" i="4"/>
  <c r="L86" i="4"/>
  <c r="L85" i="4"/>
  <c r="L83" i="4"/>
  <c r="L81" i="4"/>
  <c r="L80" i="4"/>
  <c r="L79" i="4"/>
  <c r="L78" i="4"/>
  <c r="L77" i="4"/>
  <c r="L76" i="4"/>
  <c r="L75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N48" i="4" s="1"/>
  <c r="L47" i="4"/>
  <c r="N47" i="4" s="1"/>
  <c r="L45" i="4"/>
  <c r="L44" i="4"/>
  <c r="L43" i="4"/>
  <c r="L42" i="4"/>
  <c r="L36" i="4"/>
  <c r="L35" i="4"/>
  <c r="L34" i="4"/>
  <c r="L33" i="4"/>
  <c r="L32" i="4"/>
  <c r="L31" i="4"/>
  <c r="L29" i="4"/>
  <c r="L28" i="4"/>
  <c r="L27" i="4"/>
  <c r="L26" i="4"/>
  <c r="L25" i="4"/>
  <c r="L24" i="4"/>
  <c r="L23" i="4"/>
  <c r="L22" i="4"/>
  <c r="L21" i="4"/>
  <c r="L20" i="4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N1568" i="3" s="1"/>
  <c r="L1566" i="3"/>
  <c r="L1565" i="3"/>
  <c r="L1564" i="3"/>
  <c r="L1563" i="3"/>
  <c r="L1562" i="3"/>
  <c r="L1561" i="3"/>
  <c r="L1560" i="3"/>
  <c r="L1559" i="3"/>
  <c r="L1558" i="3"/>
  <c r="L1557" i="3"/>
  <c r="N1566" i="3" s="1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N1551" i="3" s="1"/>
  <c r="L1544" i="3"/>
  <c r="L1543" i="3"/>
  <c r="L1542" i="3"/>
  <c r="L1541" i="3"/>
  <c r="L1540" i="3"/>
  <c r="L1539" i="3"/>
  <c r="L1538" i="3"/>
  <c r="L1537" i="3"/>
  <c r="N1544" i="3" s="1"/>
  <c r="L1536" i="3"/>
  <c r="N1536" i="3" s="1"/>
  <c r="L1535" i="3"/>
  <c r="L1534" i="3"/>
  <c r="L1533" i="3"/>
  <c r="L1532" i="3"/>
  <c r="L1531" i="3"/>
  <c r="L1530" i="3"/>
  <c r="L1529" i="3"/>
  <c r="L1528" i="3"/>
  <c r="L1527" i="3"/>
  <c r="N1535" i="3" s="1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5" i="3"/>
  <c r="L1334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6" i="3"/>
  <c r="L1285" i="3"/>
  <c r="L1284" i="3"/>
  <c r="L1283" i="3"/>
  <c r="L1282" i="3"/>
  <c r="L1281" i="3"/>
  <c r="N1281" i="3" s="1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4" i="3"/>
  <c r="L1253" i="3"/>
  <c r="L1251" i="3"/>
  <c r="L1250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N1218" i="3" s="1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8" i="3"/>
  <c r="L1197" i="3"/>
  <c r="L1196" i="3"/>
  <c r="L1194" i="3"/>
  <c r="L1193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6" i="3"/>
  <c r="L1065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N1030" i="3" s="1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7" i="3"/>
  <c r="L1006" i="3"/>
  <c r="L1005" i="3"/>
  <c r="L1004" i="3"/>
  <c r="L1003" i="3"/>
  <c r="L1002" i="3"/>
  <c r="L1001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5" i="3"/>
  <c r="L974" i="3"/>
  <c r="L973" i="3"/>
  <c r="L972" i="3"/>
  <c r="L971" i="3"/>
  <c r="L970" i="3"/>
  <c r="L969" i="3"/>
  <c r="L968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3" i="3"/>
  <c r="L922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N856" i="3" s="1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68" i="3"/>
  <c r="L767" i="3"/>
  <c r="L766" i="3"/>
  <c r="L765" i="3"/>
  <c r="L764" i="3"/>
  <c r="L763" i="3"/>
  <c r="L762" i="3"/>
  <c r="L761" i="3"/>
  <c r="L760" i="3"/>
  <c r="L759" i="3"/>
  <c r="N759" i="3" s="1"/>
  <c r="L758" i="3"/>
  <c r="N758" i="3" s="1"/>
  <c r="L757" i="3"/>
  <c r="L756" i="3"/>
  <c r="L754" i="3"/>
  <c r="L753" i="3"/>
  <c r="L752" i="3"/>
  <c r="L751" i="3"/>
  <c r="L750" i="3"/>
  <c r="L749" i="3"/>
  <c r="L747" i="3"/>
  <c r="L746" i="3"/>
  <c r="L745" i="3"/>
  <c r="L744" i="3"/>
  <c r="L743" i="3"/>
  <c r="L742" i="3"/>
  <c r="L741" i="3"/>
  <c r="L740" i="3"/>
  <c r="L739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N718" i="3" s="1"/>
  <c r="L716" i="3"/>
  <c r="L715" i="3"/>
  <c r="L714" i="3"/>
  <c r="L713" i="3"/>
  <c r="L712" i="3"/>
  <c r="L711" i="3"/>
  <c r="L710" i="3"/>
  <c r="L709" i="3"/>
  <c r="L708" i="3"/>
  <c r="L707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2" i="3"/>
  <c r="L671" i="3"/>
  <c r="L670" i="3"/>
  <c r="L669" i="3"/>
  <c r="L668" i="3"/>
  <c r="L667" i="3"/>
  <c r="L666" i="3"/>
  <c r="L664" i="3"/>
  <c r="L663" i="3"/>
  <c r="L662" i="3"/>
  <c r="L661" i="3"/>
  <c r="L660" i="3"/>
  <c r="L659" i="3"/>
  <c r="L658" i="3"/>
  <c r="L657" i="3"/>
  <c r="L656" i="3"/>
  <c r="L653" i="3"/>
  <c r="L652" i="3"/>
  <c r="L651" i="3"/>
  <c r="L649" i="3"/>
  <c r="L648" i="3"/>
  <c r="L647" i="3"/>
  <c r="L646" i="3"/>
  <c r="L645" i="3"/>
  <c r="L644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1" i="3"/>
  <c r="N611" i="3" s="1"/>
  <c r="L609" i="3"/>
  <c r="L608" i="3"/>
  <c r="L607" i="3"/>
  <c r="L606" i="3"/>
  <c r="L605" i="3"/>
  <c r="L604" i="3"/>
  <c r="L603" i="3"/>
  <c r="L602" i="3"/>
  <c r="L601" i="3"/>
  <c r="L600" i="3"/>
  <c r="L599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3" i="3"/>
  <c r="N573" i="3" s="1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2" i="3"/>
  <c r="L531" i="3"/>
  <c r="L530" i="3"/>
  <c r="L529" i="3"/>
  <c r="L528" i="3"/>
  <c r="L527" i="3"/>
  <c r="L526" i="3"/>
  <c r="L523" i="3"/>
  <c r="L522" i="3"/>
  <c r="L521" i="3"/>
  <c r="L520" i="3"/>
  <c r="L519" i="3"/>
  <c r="L518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2" i="3"/>
  <c r="L491" i="3"/>
  <c r="L490" i="3"/>
  <c r="L489" i="3"/>
  <c r="L487" i="3"/>
  <c r="L486" i="3"/>
  <c r="L485" i="3"/>
  <c r="L484" i="3"/>
  <c r="L483" i="3"/>
  <c r="L482" i="3"/>
  <c r="L481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N467" i="3" s="1"/>
  <c r="L465" i="3"/>
  <c r="L464" i="3"/>
  <c r="L463" i="3"/>
  <c r="L462" i="3"/>
  <c r="L461" i="3"/>
  <c r="L433" i="3"/>
  <c r="L417" i="3"/>
  <c r="N417" i="3" s="1"/>
  <c r="L416" i="3"/>
  <c r="L415" i="3"/>
  <c r="L414" i="3"/>
  <c r="L413" i="3"/>
  <c r="L412" i="3"/>
  <c r="L411" i="3"/>
  <c r="L410" i="3"/>
  <c r="L409" i="3"/>
  <c r="L407" i="3"/>
  <c r="L406" i="3"/>
  <c r="L404" i="3"/>
  <c r="L403" i="3"/>
  <c r="L402" i="3"/>
  <c r="L401" i="3"/>
  <c r="L400" i="3"/>
  <c r="L399" i="3"/>
  <c r="L398" i="3"/>
  <c r="L397" i="3"/>
  <c r="L395" i="3"/>
  <c r="L394" i="3"/>
  <c r="L393" i="3"/>
  <c r="L392" i="3"/>
  <c r="L391" i="3"/>
  <c r="L379" i="3"/>
  <c r="L378" i="3"/>
  <c r="L377" i="3"/>
  <c r="L375" i="3"/>
  <c r="L374" i="3"/>
  <c r="L373" i="3"/>
  <c r="L372" i="3"/>
  <c r="L371" i="3"/>
  <c r="L369" i="3"/>
  <c r="L368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5" i="3"/>
  <c r="L314" i="3"/>
  <c r="L313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43" i="3"/>
  <c r="L242" i="3"/>
  <c r="L241" i="3"/>
  <c r="L240" i="3"/>
  <c r="L239" i="3"/>
  <c r="L238" i="3"/>
  <c r="L237" i="3"/>
  <c r="N237" i="3" s="1"/>
  <c r="L235" i="3"/>
  <c r="L234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N204" i="3" s="1"/>
  <c r="L203" i="3"/>
  <c r="L202" i="3"/>
  <c r="L201" i="3"/>
  <c r="L200" i="3"/>
  <c r="L199" i="3"/>
  <c r="L198" i="3"/>
  <c r="L197" i="3"/>
  <c r="N197" i="3" s="1"/>
  <c r="L196" i="3"/>
  <c r="L195" i="3"/>
  <c r="L194" i="3"/>
  <c r="L193" i="3"/>
  <c r="L192" i="3"/>
  <c r="L191" i="3"/>
  <c r="L183" i="3"/>
  <c r="L182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5" i="3"/>
  <c r="L164" i="3"/>
  <c r="L163" i="3"/>
  <c r="L162" i="3"/>
  <c r="L161" i="3"/>
  <c r="L160" i="3"/>
  <c r="L159" i="3"/>
  <c r="L158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7" i="3"/>
  <c r="L86" i="3"/>
  <c r="L85" i="3"/>
  <c r="N85" i="3" s="1"/>
  <c r="N1556" i="3" l="1"/>
  <c r="N1445" i="3"/>
  <c r="N1447" i="3"/>
  <c r="N1470" i="3"/>
  <c r="N1512" i="3"/>
  <c r="N1514" i="3"/>
  <c r="N1442" i="3"/>
  <c r="N1452" i="3"/>
  <c r="N1457" i="3"/>
  <c r="N1466" i="3"/>
  <c r="N1468" i="3"/>
  <c r="N1477" i="3"/>
  <c r="N1488" i="3"/>
  <c r="N1499" i="3"/>
  <c r="N1505" i="3"/>
  <c r="N1524" i="3"/>
  <c r="N1526" i="3"/>
  <c r="N1371" i="3"/>
  <c r="N1438" i="3"/>
  <c r="N1355" i="3"/>
  <c r="N1394" i="3"/>
  <c r="N1308" i="3"/>
  <c r="N1330" i="3"/>
  <c r="N1362" i="3"/>
  <c r="N1380" i="3"/>
  <c r="N1386" i="3"/>
  <c r="N1399" i="3"/>
  <c r="N1410" i="3"/>
  <c r="N1419" i="3"/>
  <c r="N1426" i="3"/>
  <c r="N1319" i="3"/>
  <c r="N1339" i="3"/>
  <c r="N1350" i="3"/>
  <c r="N1249" i="3"/>
  <c r="N1084" i="3"/>
  <c r="N1095" i="3"/>
  <c r="N1098" i="3"/>
  <c r="N1140" i="3"/>
  <c r="N1148" i="3"/>
  <c r="N1202" i="3"/>
  <c r="N1216" i="3"/>
  <c r="N1261" i="3"/>
  <c r="N1273" i="3"/>
  <c r="N1295" i="3"/>
  <c r="N1297" i="3"/>
  <c r="N1073" i="3"/>
  <c r="N1105" i="3"/>
  <c r="N1112" i="3"/>
  <c r="N1121" i="3"/>
  <c r="N1131" i="3"/>
  <c r="N1159" i="3"/>
  <c r="N1170" i="3"/>
  <c r="N1181" i="3"/>
  <c r="N1191" i="3"/>
  <c r="N1208" i="3"/>
  <c r="N1229" i="3"/>
  <c r="N1240" i="3"/>
  <c r="N1254" i="3"/>
  <c r="N1267" i="3"/>
  <c r="N1280" i="3"/>
  <c r="N1286" i="3"/>
  <c r="N1289" i="3"/>
  <c r="N81" i="4"/>
  <c r="N73" i="4"/>
  <c r="N87" i="4"/>
  <c r="N1050" i="3"/>
  <c r="N1066" i="3"/>
  <c r="N26" i="10"/>
  <c r="N37" i="10"/>
  <c r="N1039" i="3"/>
  <c r="N1057" i="3"/>
  <c r="N1063" i="3"/>
  <c r="N1028" i="3"/>
  <c r="N946" i="3"/>
  <c r="N957" i="3"/>
  <c r="N975" i="3"/>
  <c r="N1019" i="3"/>
  <c r="N935" i="3"/>
  <c r="N966" i="3"/>
  <c r="N981" i="3"/>
  <c r="N990" i="3"/>
  <c r="N997" i="3"/>
  <c r="N1007" i="3"/>
  <c r="N1032" i="3"/>
  <c r="N923" i="3"/>
  <c r="N754" i="3"/>
  <c r="N793" i="3"/>
  <c r="N832" i="3"/>
  <c r="N855" i="3"/>
  <c r="N879" i="3"/>
  <c r="N890" i="3"/>
  <c r="N757" i="3"/>
  <c r="N768" i="3"/>
  <c r="N791" i="3"/>
  <c r="N796" i="3"/>
  <c r="N803" i="3"/>
  <c r="N814" i="3"/>
  <c r="N822" i="3"/>
  <c r="N839" i="3"/>
  <c r="N849" i="3"/>
  <c r="N868" i="3"/>
  <c r="N901" i="3"/>
  <c r="N912" i="3"/>
  <c r="N727" i="3"/>
  <c r="N737" i="3"/>
  <c r="N747" i="3"/>
  <c r="N717" i="3"/>
  <c r="N697" i="3"/>
  <c r="N705" i="3"/>
  <c r="N691" i="3"/>
  <c r="N584" i="3"/>
  <c r="N597" i="3"/>
  <c r="N603" i="3"/>
  <c r="N609" i="3"/>
  <c r="N664" i="3"/>
  <c r="N587" i="3"/>
  <c r="N590" i="3"/>
  <c r="N594" i="3"/>
  <c r="N623" i="3"/>
  <c r="N634" i="3"/>
  <c r="N639" i="3"/>
  <c r="N649" i="3"/>
  <c r="N662" i="3"/>
  <c r="N668" i="3"/>
  <c r="N672" i="3"/>
  <c r="N684" i="3"/>
  <c r="N64" i="4"/>
  <c r="N29" i="4"/>
  <c r="N59" i="4"/>
  <c r="N572" i="3"/>
  <c r="N560" i="3"/>
  <c r="N554" i="3"/>
  <c r="N556" i="3"/>
  <c r="N562" i="3"/>
  <c r="N548" i="3"/>
  <c r="N536" i="3"/>
  <c r="N550" i="3"/>
  <c r="N8" i="10"/>
  <c r="N524" i="3"/>
  <c r="N514" i="3"/>
  <c r="N520" i="3"/>
  <c r="N469" i="3"/>
  <c r="N479" i="3"/>
  <c r="N504" i="3"/>
  <c r="N492" i="3"/>
  <c r="N465" i="3"/>
  <c r="N487" i="3"/>
  <c r="N36" i="4"/>
  <c r="N45" i="4"/>
  <c r="N407" i="3"/>
  <c r="N416" i="3"/>
  <c r="N397" i="3"/>
  <c r="N379" i="3"/>
  <c r="N327" i="3"/>
  <c r="N369" i="3"/>
  <c r="N299" i="3"/>
  <c r="N338" i="3"/>
  <c r="N345" i="3"/>
  <c r="N357" i="3"/>
  <c r="N363" i="3"/>
  <c r="N288" i="3"/>
  <c r="N277" i="3"/>
  <c r="N309" i="3"/>
  <c r="N315" i="3"/>
  <c r="N235" i="3"/>
  <c r="N242" i="3"/>
  <c r="N214" i="3"/>
  <c r="N219" i="3"/>
  <c r="N229" i="3"/>
  <c r="N232" i="3"/>
  <c r="N203" i="3"/>
  <c r="N165" i="3"/>
  <c r="N177" i="3"/>
  <c r="N183" i="3"/>
  <c r="N196" i="3"/>
  <c r="N26" i="4"/>
  <c r="N156" i="3"/>
  <c r="N147" i="3"/>
  <c r="N112" i="3"/>
  <c r="N117" i="3"/>
  <c r="N126" i="3"/>
  <c r="N130" i="3"/>
  <c r="N142" i="3"/>
  <c r="N102" i="3"/>
  <c r="N88" i="3"/>
  <c r="N91" i="3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 l="1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K1442" i="5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351" i="5" l="1"/>
  <c r="K1352" i="5"/>
  <c r="K1353" i="5"/>
  <c r="K1354" i="5"/>
  <c r="K1355" i="5"/>
  <c r="K1356" i="5"/>
  <c r="K1357" i="5"/>
  <c r="K1358" i="5"/>
  <c r="K1359" i="5"/>
  <c r="K1360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90" i="5" l="1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284" i="5" l="1"/>
  <c r="K1175" i="5" l="1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7" i="5"/>
  <c r="K1248" i="5"/>
  <c r="K1249" i="5"/>
  <c r="K1250" i="5"/>
  <c r="K1242" i="5"/>
  <c r="K1243" i="5"/>
  <c r="K1244" i="5"/>
  <c r="K1245" i="5"/>
  <c r="K1246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46" i="5"/>
  <c r="K1347" i="5"/>
  <c r="K1348" i="5"/>
  <c r="K1349" i="5"/>
  <c r="K135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174" i="5" l="1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4" i="5"/>
  <c r="K1083" i="5"/>
  <c r="K1082" i="5"/>
  <c r="K1081" i="5"/>
  <c r="K1080" i="5"/>
  <c r="K1079" i="5"/>
  <c r="K1078" i="5"/>
  <c r="K1077" i="5"/>
  <c r="K1076" i="5"/>
  <c r="K1075" i="5"/>
  <c r="K1074" i="5"/>
  <c r="K1073" i="5"/>
  <c r="K1072" i="5"/>
  <c r="L1082" i="5" l="1"/>
  <c r="M1082" i="5"/>
  <c r="K1068" i="5"/>
  <c r="K1069" i="5"/>
  <c r="K1070" i="5"/>
  <c r="K1071" i="5"/>
  <c r="K1060" i="5"/>
  <c r="K1061" i="5"/>
  <c r="K1062" i="5"/>
  <c r="K1063" i="5"/>
  <c r="K1064" i="5"/>
  <c r="K1065" i="5"/>
  <c r="K1066" i="5"/>
  <c r="K1067" i="5"/>
  <c r="L1074" i="5" l="1"/>
  <c r="M1074" i="5" s="1"/>
  <c r="L1068" i="5"/>
  <c r="M1068" i="5" s="1"/>
  <c r="K1020" i="5"/>
  <c r="K1021" i="5"/>
  <c r="K1022" i="5"/>
  <c r="K1023" i="5"/>
  <c r="K1024" i="5"/>
  <c r="K1025" i="5"/>
  <c r="K1026" i="5"/>
  <c r="K1027" i="5"/>
  <c r="K1028" i="5"/>
  <c r="K1019" i="5"/>
  <c r="K985" i="5" l="1"/>
  <c r="K986" i="5"/>
  <c r="K987" i="5"/>
  <c r="K969" i="5" l="1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963" i="5"/>
  <c r="K964" i="5"/>
  <c r="K965" i="5"/>
  <c r="K966" i="5"/>
  <c r="K967" i="5"/>
  <c r="K968" i="5"/>
  <c r="L991" i="5" l="1"/>
  <c r="M991" i="5" s="1"/>
  <c r="L985" i="5"/>
  <c r="M985" i="5" s="1"/>
  <c r="L997" i="5"/>
  <c r="M997" i="5" s="1"/>
  <c r="L973" i="5"/>
  <c r="M973" i="5" s="1"/>
  <c r="L978" i="5"/>
  <c r="M978" i="5" s="1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L1051" i="5" l="1"/>
  <c r="M1051" i="5" s="1"/>
  <c r="L1041" i="5"/>
  <c r="M1041" i="5" s="1"/>
  <c r="L1059" i="5"/>
  <c r="M1059" i="5" s="1"/>
  <c r="L1004" i="5"/>
  <c r="M1004" i="5" s="1"/>
  <c r="L1030" i="5"/>
  <c r="M1030" i="5" s="1"/>
  <c r="L1002" i="5"/>
  <c r="M1002" i="5" s="1"/>
  <c r="L1022" i="5"/>
  <c r="M1022" i="5" s="1"/>
  <c r="L1012" i="5"/>
  <c r="M1012" i="5" s="1"/>
  <c r="K954" i="5"/>
  <c r="K955" i="5"/>
  <c r="K956" i="5"/>
  <c r="K957" i="5"/>
  <c r="K958" i="5"/>
  <c r="K959" i="5"/>
  <c r="K960" i="5"/>
  <c r="K961" i="5"/>
  <c r="K962" i="5"/>
  <c r="L962" i="5" l="1"/>
  <c r="M962" i="5" s="1"/>
  <c r="L960" i="5"/>
  <c r="M960" i="5" s="1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L915" i="5" l="1"/>
  <c r="M915" i="5" s="1"/>
  <c r="L932" i="5"/>
  <c r="M932" i="5" s="1"/>
  <c r="L936" i="5"/>
  <c r="M936" i="5" s="1"/>
  <c r="L909" i="5"/>
  <c r="M909" i="5" s="1"/>
  <c r="L925" i="5"/>
  <c r="M925" i="5" s="1"/>
  <c r="L945" i="5"/>
  <c r="M945" i="5" s="1"/>
  <c r="L953" i="5"/>
  <c r="M953" i="5" s="1"/>
  <c r="L896" i="5"/>
  <c r="M896" i="5" s="1"/>
  <c r="L900" i="5"/>
  <c r="M900" i="5" s="1"/>
  <c r="L902" i="5"/>
  <c r="M902" i="5" s="1"/>
  <c r="L893" i="5"/>
  <c r="M893" i="5" s="1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L815" i="5" l="1"/>
  <c r="M815" i="5" s="1"/>
  <c r="L811" i="5"/>
  <c r="M811" i="5" s="1"/>
  <c r="K671" i="5"/>
  <c r="K672" i="5"/>
  <c r="K673" i="5"/>
  <c r="K674" i="5"/>
  <c r="K675" i="5"/>
  <c r="K599" i="5" l="1"/>
  <c r="K598" i="5"/>
  <c r="K655" i="5" l="1"/>
  <c r="K656" i="5"/>
  <c r="K657" i="5"/>
  <c r="K658" i="5"/>
  <c r="K652" i="5" l="1"/>
  <c r="K653" i="5"/>
  <c r="K654" i="5"/>
  <c r="K651" i="5"/>
  <c r="K650" i="5"/>
  <c r="K649" i="5"/>
  <c r="K646" i="5"/>
  <c r="K647" i="5"/>
  <c r="K648" i="5"/>
  <c r="K645" i="5"/>
  <c r="K644" i="5"/>
  <c r="K641" i="5"/>
  <c r="K642" i="5"/>
  <c r="K643" i="5"/>
  <c r="K640" i="5"/>
  <c r="K639" i="5"/>
  <c r="L650" i="5" l="1"/>
  <c r="M650" i="5" s="1"/>
  <c r="K513" i="5"/>
  <c r="K514" i="5"/>
  <c r="K515" i="5"/>
  <c r="K516" i="5"/>
  <c r="K517" i="5"/>
  <c r="K518" i="5"/>
  <c r="K519" i="5"/>
  <c r="K520" i="5"/>
  <c r="K521" i="5"/>
  <c r="L520" i="5" l="1"/>
  <c r="M520" i="5" s="1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L870" i="5" s="1"/>
  <c r="M870" i="5" s="1"/>
  <c r="K869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00" i="5"/>
  <c r="K799" i="5"/>
  <c r="K798" i="5"/>
  <c r="K797" i="5"/>
  <c r="K796" i="5"/>
  <c r="K795" i="5"/>
  <c r="K794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01" i="5"/>
  <c r="K600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6" i="5"/>
  <c r="K565" i="5"/>
  <c r="L842" i="5" l="1"/>
  <c r="M842" i="5" s="1"/>
  <c r="L850" i="5"/>
  <c r="M850" i="5" s="1"/>
  <c r="L867" i="5"/>
  <c r="M867" i="5" s="1"/>
  <c r="L869" i="5"/>
  <c r="M869" i="5" s="1"/>
  <c r="L877" i="5"/>
  <c r="M877" i="5" s="1"/>
  <c r="L892" i="5"/>
  <c r="M892" i="5" s="1"/>
  <c r="L848" i="5"/>
  <c r="M848" i="5" s="1"/>
  <c r="L860" i="5"/>
  <c r="M860" i="5" s="1"/>
  <c r="L886" i="5"/>
  <c r="M886" i="5" s="1"/>
  <c r="L823" i="5"/>
  <c r="M823" i="5" s="1"/>
  <c r="L832" i="5"/>
  <c r="M832" i="5" s="1"/>
  <c r="L822" i="5"/>
  <c r="M822" i="5" s="1"/>
  <c r="L774" i="5"/>
  <c r="M774" i="5" s="1"/>
  <c r="L789" i="5"/>
  <c r="M789" i="5" s="1"/>
  <c r="L797" i="5"/>
  <c r="M797" i="5" s="1"/>
  <c r="L805" i="5"/>
  <c r="M805" i="5" s="1"/>
  <c r="L784" i="5"/>
  <c r="M784" i="5" s="1"/>
  <c r="L752" i="5"/>
  <c r="M752" i="5" s="1"/>
  <c r="L763" i="5"/>
  <c r="M763" i="5" s="1"/>
  <c r="L749" i="5"/>
  <c r="M749" i="5" s="1"/>
  <c r="L746" i="5"/>
  <c r="M746" i="5" s="1"/>
  <c r="L739" i="5"/>
  <c r="M739" i="5" s="1"/>
  <c r="L730" i="5"/>
  <c r="M730" i="5" s="1"/>
  <c r="L680" i="5"/>
  <c r="M680" i="5" s="1"/>
  <c r="L687" i="5"/>
  <c r="M687" i="5" s="1"/>
  <c r="L692" i="5"/>
  <c r="M692" i="5" s="1"/>
  <c r="L701" i="5"/>
  <c r="M701" i="5" s="1"/>
  <c r="L707" i="5"/>
  <c r="M707" i="5" s="1"/>
  <c r="L714" i="5"/>
  <c r="M714" i="5" s="1"/>
  <c r="L601" i="5"/>
  <c r="M601" i="5" s="1"/>
  <c r="L640" i="5"/>
  <c r="M640" i="5" s="1"/>
  <c r="L660" i="5"/>
  <c r="M660" i="5" s="1"/>
  <c r="L720" i="5"/>
  <c r="M720" i="5" s="1"/>
  <c r="L599" i="5"/>
  <c r="M599" i="5" s="1"/>
  <c r="L630" i="5"/>
  <c r="M630" i="5" s="1"/>
  <c r="L670" i="5"/>
  <c r="M670" i="5" s="1"/>
  <c r="L708" i="5"/>
  <c r="M708" i="5" s="1"/>
  <c r="L712" i="5"/>
  <c r="M712" i="5" s="1"/>
  <c r="L717" i="5"/>
  <c r="M717" i="5" s="1"/>
  <c r="L586" i="5"/>
  <c r="M586" i="5" s="1"/>
  <c r="L592" i="5"/>
  <c r="M592" i="5" s="1"/>
  <c r="L595" i="5"/>
  <c r="M595" i="5" s="1"/>
  <c r="L578" i="5"/>
  <c r="M578" i="5" s="1"/>
  <c r="L590" i="5"/>
  <c r="M590" i="5" s="1"/>
  <c r="K564" i="5"/>
  <c r="K563" i="5"/>
  <c r="K562" i="5"/>
  <c r="K561" i="5"/>
  <c r="K560" i="5"/>
  <c r="K559" i="5"/>
  <c r="K558" i="5"/>
  <c r="K557" i="5"/>
  <c r="L566" i="5" l="1"/>
  <c r="M566" i="5" s="1"/>
  <c r="K533" i="5"/>
  <c r="K534" i="5"/>
  <c r="K535" i="5"/>
  <c r="K536" i="5"/>
  <c r="K528" i="5"/>
  <c r="K529" i="5"/>
  <c r="K530" i="5"/>
  <c r="K531" i="5"/>
  <c r="K532" i="5"/>
  <c r="K522" i="5"/>
  <c r="K523" i="5"/>
  <c r="K524" i="5"/>
  <c r="K525" i="5"/>
  <c r="K526" i="5"/>
  <c r="K527" i="5"/>
  <c r="L534" i="5" l="1"/>
  <c r="M534" i="5" s="1"/>
  <c r="L531" i="5"/>
  <c r="M531" i="5" s="1"/>
  <c r="L527" i="5"/>
  <c r="M527" i="5" s="1"/>
  <c r="L536" i="5"/>
  <c r="M536" i="5" s="1"/>
  <c r="K512" i="5"/>
  <c r="K511" i="5"/>
  <c r="K510" i="5"/>
  <c r="K509" i="5"/>
  <c r="K508" i="5"/>
  <c r="L510" i="5" l="1"/>
  <c r="M510" i="5" s="1"/>
  <c r="L512" i="5"/>
  <c r="M512" i="5" s="1"/>
  <c r="K452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462" i="5"/>
  <c r="K461" i="5"/>
  <c r="K459" i="5"/>
  <c r="L459" i="5" s="1"/>
  <c r="M459" i="5" s="1"/>
  <c r="K458" i="5"/>
  <c r="K457" i="5"/>
  <c r="K456" i="5"/>
  <c r="K455" i="5"/>
  <c r="K454" i="5"/>
  <c r="K453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79" i="5"/>
  <c r="K478" i="5"/>
  <c r="K477" i="5"/>
  <c r="K485" i="5"/>
  <c r="K484" i="5"/>
  <c r="K483" i="5"/>
  <c r="K482" i="5"/>
  <c r="K481" i="5"/>
  <c r="L548" i="5" l="1"/>
  <c r="M548" i="5" s="1"/>
  <c r="L559" i="5"/>
  <c r="M559" i="5" s="1"/>
  <c r="L538" i="5"/>
  <c r="M538" i="5" s="1"/>
  <c r="L458" i="5"/>
  <c r="M458" i="5" s="1"/>
  <c r="L541" i="5"/>
  <c r="M541" i="5" s="1"/>
  <c r="L506" i="5"/>
  <c r="M506" i="5" s="1"/>
  <c r="L487" i="5"/>
  <c r="M487" i="5" s="1"/>
  <c r="L492" i="5"/>
  <c r="M492" i="5" s="1"/>
  <c r="L496" i="5"/>
  <c r="M496" i="5" s="1"/>
  <c r="L508" i="5"/>
  <c r="M508" i="5" s="1"/>
  <c r="K465" i="5"/>
  <c r="K464" i="5"/>
  <c r="K476" i="5" l="1"/>
  <c r="K471" i="5"/>
  <c r="K472" i="5"/>
  <c r="K473" i="5"/>
  <c r="K474" i="5"/>
  <c r="K475" i="5"/>
  <c r="K470" i="5" l="1"/>
  <c r="K469" i="5"/>
  <c r="K468" i="5"/>
  <c r="K467" i="5"/>
  <c r="K466" i="5"/>
  <c r="K463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L469" i="5" l="1"/>
  <c r="M469" i="5" s="1"/>
  <c r="L479" i="5"/>
  <c r="M479" i="5" s="1"/>
  <c r="L454" i="5"/>
  <c r="M454" i="5" s="1"/>
  <c r="L448" i="5"/>
  <c r="M448" i="5" s="1"/>
  <c r="L432" i="5"/>
  <c r="M432" i="5" s="1"/>
  <c r="L441" i="5"/>
  <c r="M441" i="5" s="1"/>
  <c r="K420" i="5"/>
  <c r="K419" i="5"/>
  <c r="K418" i="5"/>
  <c r="K417" i="5"/>
  <c r="K416" i="5"/>
  <c r="K415" i="5"/>
  <c r="K414" i="5"/>
  <c r="K413" i="5"/>
  <c r="K412" i="5"/>
  <c r="K257" i="5"/>
  <c r="K260" i="5"/>
  <c r="K258" i="5"/>
  <c r="K256" i="5"/>
  <c r="K268" i="5"/>
  <c r="K267" i="5"/>
  <c r="K266" i="5"/>
  <c r="K265" i="5"/>
  <c r="K264" i="5"/>
  <c r="K263" i="5"/>
  <c r="K262" i="5"/>
  <c r="K261" i="5"/>
  <c r="K270" i="5"/>
  <c r="K276" i="5"/>
  <c r="K275" i="5"/>
  <c r="K274" i="5"/>
  <c r="K273" i="5"/>
  <c r="K272" i="5"/>
  <c r="K271" i="5"/>
  <c r="K314" i="5"/>
  <c r="K313" i="5"/>
  <c r="K312" i="5"/>
  <c r="K311" i="5"/>
  <c r="K310" i="5"/>
  <c r="K309" i="5"/>
  <c r="K308" i="5"/>
  <c r="K307" i="5"/>
  <c r="K306" i="5"/>
  <c r="K305" i="5"/>
  <c r="K295" i="5"/>
  <c r="K294" i="5"/>
  <c r="K293" i="5"/>
  <c r="K292" i="5"/>
  <c r="K291" i="5"/>
  <c r="K290" i="5"/>
  <c r="K289" i="5"/>
  <c r="K285" i="5"/>
  <c r="K284" i="5"/>
  <c r="K283" i="5"/>
  <c r="K282" i="5"/>
  <c r="K281" i="5"/>
  <c r="K280" i="5"/>
  <c r="K279" i="5"/>
  <c r="K278" i="5"/>
  <c r="K277" i="5"/>
  <c r="K269" i="5"/>
  <c r="K319" i="5"/>
  <c r="K318" i="5"/>
  <c r="K317" i="5"/>
  <c r="K315" i="5"/>
  <c r="K360" i="5"/>
  <c r="K359" i="5"/>
  <c r="K358" i="5"/>
  <c r="K329" i="5"/>
  <c r="K328" i="5"/>
  <c r="K327" i="5"/>
  <c r="K326" i="5"/>
  <c r="K325" i="5"/>
  <c r="K324" i="5"/>
  <c r="K323" i="5"/>
  <c r="K322" i="5"/>
  <c r="K321" i="5"/>
  <c r="K320" i="5"/>
  <c r="K362" i="5"/>
  <c r="K361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81" i="5"/>
  <c r="K380" i="5"/>
  <c r="K379" i="5"/>
  <c r="K378" i="5"/>
  <c r="K383" i="5"/>
  <c r="K382" i="5"/>
  <c r="K387" i="5"/>
  <c r="K386" i="5"/>
  <c r="K385" i="5"/>
  <c r="K384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411" i="5"/>
  <c r="K410" i="5"/>
  <c r="K409" i="5"/>
  <c r="K408" i="5"/>
  <c r="K407" i="5"/>
  <c r="K406" i="5"/>
  <c r="K405" i="5"/>
  <c r="K404" i="5"/>
  <c r="K403" i="5"/>
  <c r="K402" i="5"/>
  <c r="K401" i="5"/>
  <c r="K255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1" i="5"/>
  <c r="K160" i="5"/>
  <c r="K159" i="5"/>
  <c r="K158" i="5"/>
  <c r="K157" i="5"/>
  <c r="K156" i="5"/>
  <c r="K155" i="5"/>
  <c r="K154" i="5"/>
  <c r="K153" i="5"/>
  <c r="K152" i="5"/>
  <c r="K151" i="5"/>
  <c r="K126" i="5"/>
  <c r="K128" i="5"/>
  <c r="K125" i="5"/>
  <c r="K124" i="5"/>
  <c r="K131" i="5"/>
  <c r="K134" i="5"/>
  <c r="K136" i="5"/>
  <c r="K140" i="5"/>
  <c r="K139" i="5"/>
  <c r="K141" i="5"/>
  <c r="K146" i="5"/>
  <c r="K148" i="5"/>
  <c r="K149" i="5"/>
  <c r="L424" i="5" l="1"/>
  <c r="M424" i="5" s="1"/>
  <c r="L396" i="5"/>
  <c r="M396" i="5" s="1"/>
  <c r="L407" i="5"/>
  <c r="M407" i="5" s="1"/>
  <c r="L411" i="5"/>
  <c r="M411" i="5" s="1"/>
  <c r="L390" i="5"/>
  <c r="M390" i="5" s="1"/>
  <c r="L418" i="5"/>
  <c r="M418" i="5" s="1"/>
  <c r="L404" i="5"/>
  <c r="M404" i="5" s="1"/>
  <c r="L365" i="5"/>
  <c r="M365" i="5" s="1"/>
  <c r="L375" i="5"/>
  <c r="M375" i="5" s="1"/>
  <c r="L384" i="5"/>
  <c r="M384" i="5" s="1"/>
  <c r="L329" i="5"/>
  <c r="M329" i="5" s="1"/>
  <c r="L362" i="5"/>
  <c r="M362" i="5" s="1"/>
  <c r="L326" i="5"/>
  <c r="M326" i="5" s="1"/>
  <c r="L295" i="5"/>
  <c r="M295" i="5" s="1"/>
  <c r="L310" i="5"/>
  <c r="M310" i="5" s="1"/>
  <c r="L312" i="5"/>
  <c r="M312" i="5" s="1"/>
  <c r="L315" i="5"/>
  <c r="M315" i="5" s="1"/>
  <c r="L285" i="5"/>
  <c r="M285" i="5" s="1"/>
  <c r="L259" i="5"/>
  <c r="M259" i="5" s="1"/>
  <c r="L280" i="5"/>
  <c r="M280" i="5" s="1"/>
  <c r="L252" i="5"/>
  <c r="M252" i="5" s="1"/>
  <c r="L269" i="5"/>
  <c r="M269" i="5" s="1"/>
  <c r="L228" i="5"/>
  <c r="M228" i="5" s="1"/>
  <c r="L243" i="5"/>
  <c r="M243" i="5" s="1"/>
  <c r="L224" i="5"/>
  <c r="M224" i="5" s="1"/>
  <c r="L233" i="5"/>
  <c r="M233" i="5" s="1"/>
  <c r="L234" i="5"/>
  <c r="M234" i="5" s="1"/>
  <c r="L201" i="5"/>
  <c r="M201" i="5" s="1"/>
  <c r="L185" i="5"/>
  <c r="M185" i="5" s="1"/>
  <c r="L192" i="5"/>
  <c r="M192" i="5" s="1"/>
  <c r="L186" i="5"/>
  <c r="M186" i="5" s="1"/>
  <c r="L172" i="5"/>
  <c r="M172" i="5" s="1"/>
  <c r="L179" i="5"/>
  <c r="M179" i="5" s="1"/>
  <c r="L208" i="5"/>
  <c r="M208" i="5" s="1"/>
  <c r="L212" i="5"/>
  <c r="M212" i="5" s="1"/>
  <c r="L214" i="5"/>
  <c r="M214" i="5" s="1"/>
  <c r="L161" i="5"/>
  <c r="M161" i="5" s="1"/>
  <c r="K132" i="5"/>
  <c r="K150" i="5"/>
  <c r="K143" i="5"/>
  <c r="K138" i="5"/>
  <c r="K127" i="5"/>
  <c r="L127" i="5" s="1"/>
  <c r="M127" i="5" s="1"/>
  <c r="K144" i="5"/>
  <c r="K133" i="5"/>
  <c r="K130" i="5"/>
  <c r="K142" i="5"/>
  <c r="K145" i="5"/>
  <c r="K137" i="5"/>
  <c r="K129" i="5"/>
  <c r="K147" i="5"/>
  <c r="K135" i="5"/>
  <c r="L135" i="5" s="1"/>
  <c r="M135" i="5" s="1"/>
  <c r="L138" i="5" l="1"/>
  <c r="M138" i="5" s="1"/>
  <c r="L144" i="5"/>
  <c r="M144" i="5" s="1"/>
  <c r="L154" i="5"/>
  <c r="M154" i="5" s="1"/>
  <c r="L131" i="5"/>
  <c r="M131" i="5" s="1"/>
  <c r="L133" i="5"/>
  <c r="M133" i="5" s="1"/>
  <c r="N1182" i="3" l="1"/>
</calcChain>
</file>

<file path=xl/sharedStrings.xml><?xml version="1.0" encoding="utf-8"?>
<sst xmlns="http://schemas.openxmlformats.org/spreadsheetml/2006/main" count="34939" uniqueCount="1214">
  <si>
    <t>NAMA BARANG</t>
  </si>
  <si>
    <t>HARGA SATUAN</t>
  </si>
  <si>
    <t>TANGGAL DATANG</t>
  </si>
  <si>
    <t>TANGGAL INVOICE</t>
  </si>
  <si>
    <t>NO. NOTA</t>
  </si>
  <si>
    <t>JMLH BRG</t>
  </si>
  <si>
    <t>SAT</t>
  </si>
  <si>
    <t>DISC 1 (%)</t>
  </si>
  <si>
    <t>DISC 2 (%)</t>
  </si>
  <si>
    <t>JUMLAH</t>
  </si>
  <si>
    <t>DISC TOTAL</t>
  </si>
  <si>
    <t>TOTAL INVOICE</t>
  </si>
  <si>
    <t>JANUARI</t>
  </si>
  <si>
    <t>NO.</t>
  </si>
  <si>
    <t/>
  </si>
  <si>
    <t>DAFTAR BARANG DATANG 2023</t>
  </si>
  <si>
    <t>KENKO SINAR INDONESIA PT</t>
  </si>
  <si>
    <t>ATALI MAKMUR PT</t>
  </si>
  <si>
    <t>KALINDO SUKSES PT</t>
  </si>
  <si>
    <t>SEMBILAN-SEMBILAN JAYA UTAMA PT</t>
  </si>
  <si>
    <t>LAUTAN MAS ASIA PT</t>
  </si>
  <si>
    <t>MITRA GLOBAL NIAGA PT</t>
  </si>
  <si>
    <t>DWI TUNGGAL INDAH JAYA PT</t>
  </si>
  <si>
    <t>SAMUDERA ANGKASA JAYA CV</t>
  </si>
  <si>
    <t>ERA LARIS ABADI PT</t>
  </si>
  <si>
    <t>RAPINAN BROTHER PT</t>
  </si>
  <si>
    <t>LIE ARMAND (UD MATAHARI / KUNCI MATAHARI)</t>
  </si>
  <si>
    <t>C</t>
  </si>
  <si>
    <t>23010016</t>
  </si>
  <si>
    <t>PENSIL KENKO 2B-0810 FLOURESCENT</t>
  </si>
  <si>
    <t>PENSIL KENKO 2B-6906 BATIK</t>
  </si>
  <si>
    <t>CORRECTION FLUID KENKO KE-108</t>
  </si>
  <si>
    <t>PENSIL WARNA KENKO CP-12HALF CLASSIC (PENDEK)</t>
  </si>
  <si>
    <t>PENSIL WARNA KENKO CP-12F CLASSIC (PANJANG)</t>
  </si>
  <si>
    <t>GEL PEN KENKO KE-200 HITAM</t>
  </si>
  <si>
    <t>PENSIL KENKO 2B-3181 TRIANGULAR  HITAM CAP MERAH</t>
  </si>
  <si>
    <t>GEL PEN KENKO KE-16 DOT N DOT HITAM</t>
  </si>
  <si>
    <t>TAPE DISPENSER KENKO TD-323 (1" &amp; 3" CORE)</t>
  </si>
  <si>
    <t>PUNCH KENKO NO. 85XL</t>
  </si>
  <si>
    <t>23010019</t>
  </si>
  <si>
    <t>STAPLER KENKO HD-10</t>
  </si>
  <si>
    <t>PENSIL KENKO 2B-3282 TRIANGULAR HITAM CAP BINTANG</t>
  </si>
  <si>
    <t>PENSIL KENKO 2B-6373 METALLIC</t>
  </si>
  <si>
    <t>CORRECTION TAPE KENKO CT-802N (8M x 5MM)</t>
  </si>
  <si>
    <t>CORRECTION TAPE KENKO CT-902 (12M x 5MM)</t>
  </si>
  <si>
    <t>GEL PEN KENKO HI-TECH-H 0.28 MM BIRU</t>
  </si>
  <si>
    <t>GEL PEN KENKO KE-303ER T-GEL ERASABLE HITAM</t>
  </si>
  <si>
    <t>GEL PEN KENKO KE-303 T-GEL TRIANGULAR HITAM</t>
  </si>
  <si>
    <t>23010093</t>
  </si>
  <si>
    <t>23010132</t>
  </si>
  <si>
    <t>GEL PEN KENKO HI-TECH-H 0.28 MM HITAM</t>
  </si>
  <si>
    <t>ISI CUTTER 18 MM KENKO L-150 (BESAR)</t>
  </si>
  <si>
    <t>23010152</t>
  </si>
  <si>
    <t>STAMP PAD KENKO NO. 0</t>
  </si>
  <si>
    <t>STIP / PENGHAPUS KENKO ERW-40SQ PUTIH</t>
  </si>
  <si>
    <t>STAPLER KENKO HD-10D</t>
  </si>
  <si>
    <t>GARISAN BESI (STAINLESS STEEL) KENKO 30 CM</t>
  </si>
  <si>
    <t>STAPLER KENKO HD-50</t>
  </si>
  <si>
    <t>23010211</t>
  </si>
  <si>
    <t>PENSIL KENKO 2B-6191 HIJAU CAP HITAM</t>
  </si>
  <si>
    <t>CORRECTION TAPE KENKO CT-906 (12M x 5MM)</t>
  </si>
  <si>
    <t>GEL PEN KENKO 0.4MM MICROTEC HITAM</t>
  </si>
  <si>
    <t>PENSIL KENKO 2B-6800 PLATINUM</t>
  </si>
  <si>
    <t>PENSIL KENKO 2B-6019 ANTIBACTERIAL</t>
  </si>
  <si>
    <t>23010249</t>
  </si>
  <si>
    <t>CORRECTION FLUID KENKO KE-826M</t>
  </si>
  <si>
    <t>23010336</t>
  </si>
  <si>
    <t>CRAYON / OIL PASTEL KENKO 12W GARDEN</t>
  </si>
  <si>
    <t>CRAYON / OIL PASTEL KENKO 18W GARDEN</t>
  </si>
  <si>
    <t>CRAYON / OIL PASTEL KENKO 24W GARDEN</t>
  </si>
  <si>
    <t>CRAYON / OIL PASTEL KENKO 36W GARDEN</t>
  </si>
  <si>
    <t>ISI PENSIL 2B 0.5 MM KENKO PL-05 HI-POLYMER</t>
  </si>
  <si>
    <t>CORRECTION FLUID KENKO KE-01</t>
  </si>
  <si>
    <t>23010343</t>
  </si>
  <si>
    <t>BINDER CLIP KENKO NO. 260</t>
  </si>
  <si>
    <t>ISI STAPLER (STAPLES) KENKO 1210 PREMIUM (23/10)</t>
  </si>
  <si>
    <t>23010446</t>
  </si>
  <si>
    <t>PUNCH KENKO NO. 30</t>
  </si>
  <si>
    <t>STAPLER HEAVY DUTY KENKO HD-12L/24</t>
  </si>
  <si>
    <t>PENSIL WARNA KALENG KENKO CP-12F TIN CASE CLASSIC</t>
  </si>
  <si>
    <t>MESIN LABEL HARGA KENKO MX-5500EOS (8 DIGITS, 1 LINE)</t>
  </si>
  <si>
    <t>STIP / PENGHAPUS KENKO ERW-20SQ PUTIH</t>
  </si>
  <si>
    <t>23010447</t>
  </si>
  <si>
    <t>PAPER CLIP WARNA KENKO 3100</t>
  </si>
  <si>
    <t>PUSH PIN KENKO PN-30 WARNA</t>
  </si>
  <si>
    <t>STIP / PENGHAPUS KENKO ERB-20SQ HITAM</t>
  </si>
  <si>
    <t>STIP / PENGHAPUS KENKO ERB-40SQ HITAM</t>
  </si>
  <si>
    <t>PAPER TRIGONAL CLIP KENKO NO. 3</t>
  </si>
  <si>
    <t>PAPER JUMBO CLIP KENKO NO. 5</t>
  </si>
  <si>
    <t>CUTTER 9 MM KENKO K-200 (KECIL)</t>
  </si>
  <si>
    <t>23010462</t>
  </si>
  <si>
    <t>GUNTING KENKO SC-828</t>
  </si>
  <si>
    <t>GUNTING KENKO SC-838N</t>
  </si>
  <si>
    <t>GUNTING KENKO SC-848N</t>
  </si>
  <si>
    <t>STAPLER HEAVY DUTY KENKO HD-12N/13</t>
  </si>
  <si>
    <t>POCKET NOTE SPIRAL KENKO PN-403</t>
  </si>
  <si>
    <t>BINDER CLIP KENKO NO. 111</t>
  </si>
  <si>
    <t>23010463</t>
  </si>
  <si>
    <t>GEL PEN KENKO SAHARA (HITAM)</t>
  </si>
  <si>
    <t>23010528</t>
  </si>
  <si>
    <t>CORRECTION FLUID KENKO KE-823M</t>
  </si>
  <si>
    <t>POCKET NOTE SPIRAL KENKO PN-404</t>
  </si>
  <si>
    <t>23010542</t>
  </si>
  <si>
    <t>23010574</t>
  </si>
  <si>
    <t>DOUBLE TAPE KENKO 12 MM - BLUE CORE (2")</t>
  </si>
  <si>
    <t>LOOSE LEAF KENKO A5-LL 50-2070</t>
  </si>
  <si>
    <t>LOOSE LEAF KENKO B5-LL 100-2670</t>
  </si>
  <si>
    <t>CORRECTION FLUID KENKO KE-107M</t>
  </si>
  <si>
    <t>PLAKBAND KAIN HITAM KENKO 24 MM  (1") BLUE CORE</t>
  </si>
  <si>
    <t>PLAKBAND KAIN HITAM KENKO 36 MM (1,5") BLUE CORE</t>
  </si>
  <si>
    <t>PLAKBAND KAIN HITAM KENKO 48 MM (2") BLUE CORE</t>
  </si>
  <si>
    <t>23010575</t>
  </si>
  <si>
    <t>CTN</t>
  </si>
  <si>
    <t>SA230100053</t>
  </si>
  <si>
    <t>CRAYON / OIL PASTEL JOYKO OP-36S PP CASE SEA WORLD</t>
  </si>
  <si>
    <t>SET</t>
  </si>
  <si>
    <t>CRAYON / OIL PASTEL JOYKO OP-48S PP CASE SEA WORLD</t>
  </si>
  <si>
    <t>CRAYON / OIL PASTEL JOYKO OP-55S PP CASE SEA WORLD</t>
  </si>
  <si>
    <t>CRAYON / OIL PASTEL JOYKO OP-72S PP CASE SEA WORLD</t>
  </si>
  <si>
    <t>BALLPEN JOYKO BP-338 VOCUS HITAM</t>
  </si>
  <si>
    <t>DZ</t>
  </si>
  <si>
    <t>SA230100107</t>
  </si>
  <si>
    <t>STIP / PENGHAPUS JOYKO 526-B40P PUTIH</t>
  </si>
  <si>
    <t>BOX</t>
  </si>
  <si>
    <t>STIP / PENGHAPUS JOYKO 526-B40BL HITAM</t>
  </si>
  <si>
    <t>STIP / PENGHAPUS JOYKO 526-B20 PUTIH</t>
  </si>
  <si>
    <t>STIP / PENGHAPUS JOYKO ER-B20BL HITAM</t>
  </si>
  <si>
    <t>SA230100135</t>
  </si>
  <si>
    <t>SA230100214</t>
  </si>
  <si>
    <t>CRAYON / OIL PASTEL PUTAR JOYKO TWCR-12MINI (PENDEK)</t>
  </si>
  <si>
    <t>CORRECTION TAPE JOYKO CT-520</t>
  </si>
  <si>
    <t>PCS</t>
  </si>
  <si>
    <t>LABEL HARGA JOYKO LB-P2LN (2 LINE PUTIH)</t>
  </si>
  <si>
    <t>ROL</t>
  </si>
  <si>
    <t>TAPE CUTTER JOYKO TD-103</t>
  </si>
  <si>
    <t>GUNTING JOYKO SC-828</t>
  </si>
  <si>
    <t>GUNTING JOYKO SC-838</t>
  </si>
  <si>
    <t>GUNTING JOYKO SC-848</t>
  </si>
  <si>
    <t>BINDER CLIP JOYKO 155</t>
  </si>
  <si>
    <t>GRS</t>
  </si>
  <si>
    <t>SPIDOL PERMANENT JOYKO PM-34 (bonus)</t>
  </si>
  <si>
    <t>SA230100291</t>
  </si>
  <si>
    <t>CRAYON / OIL PASTEL PUTAR JOYKO TWCR-12S (PANJANG)</t>
  </si>
  <si>
    <t>LABEL HARGA JOYKO LB-P2CY (2 LINE KUNING)</t>
  </si>
  <si>
    <t>LABEL HARGA JOYKO LB-2RL (1 LINE PUTIH)</t>
  </si>
  <si>
    <t>BUKU TAMU JOYKO GB-2833 R-5 (BATIK)</t>
  </si>
  <si>
    <t>PAPER TRIGONAL CLIP JOYKO NO. 3</t>
  </si>
  <si>
    <t>LEM LIQUID (CAIR) JOYKO GL-R35 (35 ML)</t>
  </si>
  <si>
    <t>SA230100292</t>
  </si>
  <si>
    <t>CORRECTION TAPE JOYKO CT-549</t>
  </si>
  <si>
    <t>CORRECTION TAPE JOYKO CT-510A</t>
  </si>
  <si>
    <t>LOOSE LEAF JOYKO A5-7020 (50S)</t>
  </si>
  <si>
    <t>PAK</t>
  </si>
  <si>
    <t>CRAYON / OIL PASTEL JOYKO OP-18S PP CASE SEA WORLD</t>
  </si>
  <si>
    <t>SA230100352</t>
  </si>
  <si>
    <t>ISI PENSIL 2B 2.0 MM JOYKO PL-11</t>
  </si>
  <si>
    <t>PENSIL JOYKO 2B P-88</t>
  </si>
  <si>
    <t>CRAYON / OIL PASTEL JOYKO OP-12S PP CASE SEA WORLD</t>
  </si>
  <si>
    <t>CRAYON / OIL PASTEL JOYKO OP-12CR ROUND (MINI)</t>
  </si>
  <si>
    <t>SA230100433</t>
  </si>
  <si>
    <t>STAPLER HEAVY DUTY JOYKO HD-12N/13</t>
  </si>
  <si>
    <t>STAPLER HEAVY DUTY JOYKO HD-12N/24</t>
  </si>
  <si>
    <t>STAPLER JOYKO HD-10</t>
  </si>
  <si>
    <t>SA230100431</t>
  </si>
  <si>
    <t>PAPER TRIGONAL CLIP JOYKO NO. 1</t>
  </si>
  <si>
    <t>STAPLER GUNTACKER JOYKO GT-700</t>
  </si>
  <si>
    <t>ISI PENSIL 2B 0.5 MM JOYKO PL-05</t>
  </si>
  <si>
    <t>ISI PENSIL 2B 2.0 MM JOYKO PL-10</t>
  </si>
  <si>
    <t>MESIN LABEL HARGA JOYKO MX-5500M (8 DIGITS, 1 LINE)</t>
  </si>
  <si>
    <t>PUSH PIN JOYKO PP-30 WARNA</t>
  </si>
  <si>
    <t>DATE STAMP JOYKO S-68 (Lunas)</t>
  </si>
  <si>
    <t>CORRECTION TAPE JOYKO CT-507</t>
  </si>
  <si>
    <t>SA230100432</t>
  </si>
  <si>
    <t>PENCIL CASE JOYKO PC-0719AC-36A/F (Animal Calender)</t>
  </si>
  <si>
    <t>PENCIL CASE JOYKO PC-0719TV-33A/F (TRAVEL)</t>
  </si>
  <si>
    <t>PENCIL CASE JOYKO PC-0719PSTL-35 Biru</t>
  </si>
  <si>
    <t>PENCIL CASE JOYKO PC-0719PSTL-35 Hijau</t>
  </si>
  <si>
    <t>PENCIL CASE JOYKO PC-0719PSTL-35 Pink</t>
  </si>
  <si>
    <t>PENCIL CASE JOYKO PC-0719PSTL-35 Ungu</t>
  </si>
  <si>
    <t>CORRECTION FLUID JOYKO CF-S221</t>
  </si>
  <si>
    <t>CORRECTION FLUID JOYKO CF-S224</t>
  </si>
  <si>
    <t>CORRECTION FLUID JOYKO CF-S225</t>
  </si>
  <si>
    <t>(Bonus Pembelian Oil Pastel JK)</t>
  </si>
  <si>
    <t>(Bonus Pembelian Binder Clip JK)</t>
  </si>
  <si>
    <t>SN23010066</t>
  </si>
  <si>
    <t>CALCULATOR JOYKO CC-19A</t>
  </si>
  <si>
    <t>CALCULATOR JOYKO CC-56</t>
  </si>
  <si>
    <t>CALCULATOR JOYKO CC-57</t>
  </si>
  <si>
    <t>SN23010093</t>
  </si>
  <si>
    <t>CALCULATOR JOYKO CC-37</t>
  </si>
  <si>
    <t>CALCULATOR JOYKO CC-38</t>
  </si>
  <si>
    <t>CALCULATOR JOYKO CC-41</t>
  </si>
  <si>
    <t>CALCULATOR JOYKO CC-15A</t>
  </si>
  <si>
    <t>CALCULATOR JOYKO CC-8CO BIRU</t>
  </si>
  <si>
    <t>CALCULATOR JOYKO CC-8CO HIJAU</t>
  </si>
  <si>
    <t>CALCULATOR JOYKO CC-8CO ORANGE</t>
  </si>
  <si>
    <t>CALCULATOR JOYKO CC-8A</t>
  </si>
  <si>
    <t>CALCULATOR JOYKO CC-12CO BIRU</t>
  </si>
  <si>
    <t>CALCULATOR JOYKO CC-12CO HIJAU</t>
  </si>
  <si>
    <t>CALCULATOR JOYKO CC-12CO KUNING</t>
  </si>
  <si>
    <t>SN23010094</t>
  </si>
  <si>
    <t>CALCULATOR JOYKO CC-800CH</t>
  </si>
  <si>
    <t>005341</t>
  </si>
  <si>
    <t>BUKU KAS FOLIO</t>
  </si>
  <si>
    <t>23010775</t>
  </si>
  <si>
    <t>GEL PEN KENKO EASY GEL HITAM</t>
  </si>
  <si>
    <t>PENSIL WARNA KENKO CP-24F CLASSIC (PANJANG)</t>
  </si>
  <si>
    <t>CORRECTION TAPE KENKO CT-903 (12M x 5MM)</t>
  </si>
  <si>
    <t>SA230100612</t>
  </si>
  <si>
    <t>CORRECTION TAPE JOYKO CT-522</t>
  </si>
  <si>
    <t>JUA325/23</t>
  </si>
  <si>
    <t>GEL PEN ZHIXIN G-3118 + ISI</t>
  </si>
  <si>
    <t>LSN</t>
  </si>
  <si>
    <t>GEL PEN ZHIXIN G-3103 + ISI</t>
  </si>
  <si>
    <t>GEL PEN ZHIXIN G-3093 + ISI</t>
  </si>
  <si>
    <t>GEL PEN ZHIXIN G-3112 + ISI</t>
  </si>
  <si>
    <t>23010870</t>
  </si>
  <si>
    <t>PENCIL CASE KENKO PC-0719-TK</t>
  </si>
  <si>
    <t>ISI CUTTER 9 MM KENKO A-100 (KECIL)</t>
  </si>
  <si>
    <t>23010988</t>
  </si>
  <si>
    <t>CORRECTION TAPE KENKO CT-909 (12M x 5MM)</t>
  </si>
  <si>
    <t>CORRECTION TAPE KENKO CT-1505FC (15M X 5MM)</t>
  </si>
  <si>
    <t>GEL PEN KENKO SAHARA SNACK (HITAM)</t>
  </si>
  <si>
    <t>SA230100694</t>
  </si>
  <si>
    <t>CUTTER 18 MM JOYKO L-500 + ISI (BESAR)</t>
  </si>
  <si>
    <t>ISI CUTTER 18 MM JOYKO L-150 AM (BESAR)</t>
  </si>
  <si>
    <t>SA230100770</t>
  </si>
  <si>
    <t>STAMP PAD JOYKO NO. 1</t>
  </si>
  <si>
    <t>STIP / PENGHAPUS JOYKO ER-30W PUTIH</t>
  </si>
  <si>
    <t>(Bonus U/{embelian Cutter L-500 AM JK)</t>
  </si>
  <si>
    <t>SA230100823</t>
  </si>
  <si>
    <t>PENSIL WARNA JOYKO CP-103 (12W)</t>
  </si>
  <si>
    <t>PENSIL WARNA JOYKO CP-107 (12W)</t>
  </si>
  <si>
    <t>PENSIL WARNA JOYKO CP-24PB (PANJANG)</t>
  </si>
  <si>
    <t>PENSIL WARNA JOYKO CP-12PB (PANJANG)</t>
  </si>
  <si>
    <t>SA230100824</t>
  </si>
  <si>
    <t>KEY RING JOYKO KR-9 ISI 50 PC</t>
  </si>
  <si>
    <t>DRM</t>
  </si>
  <si>
    <t>PENCIL CASE JOYKO PC-0618FZ-1 A/D (FRUITZY)</t>
  </si>
  <si>
    <t>GUNTING JOYKO SC-12</t>
  </si>
  <si>
    <t>ASAHAN JOYKO B-24 PTL (isi 12 pc)</t>
  </si>
  <si>
    <t>CORRECTION TAPE JOYKO CT-533</t>
  </si>
  <si>
    <t>CLIP BULLDOG JOYKO 6-145</t>
  </si>
  <si>
    <t>TAPE CUTTER JOYKO TC-113</t>
  </si>
  <si>
    <t>LEM STICK JOYKO 8 GR GS-09 isi 12 pc</t>
  </si>
  <si>
    <t>SA230100825</t>
  </si>
  <si>
    <t>LEM LIQUID (CAIR) JOYKO GL-W01</t>
  </si>
  <si>
    <t>CRAYON / OIL PASTEL PUTAR JOYKO TWCR-24S (PANJANG)</t>
  </si>
  <si>
    <t>SA230100903</t>
  </si>
  <si>
    <t>GEL PEN JOYKO GP-330 HITAM</t>
  </si>
  <si>
    <t>LEM STICK JOYKO 8 GR GS-100 isi 24 pc</t>
  </si>
  <si>
    <t>SA230100904</t>
  </si>
  <si>
    <t>SA230101013</t>
  </si>
  <si>
    <t>LEM LIQUID (CAIR) JOYKO GL-R50 (50 ML)</t>
  </si>
  <si>
    <t>SA230101014</t>
  </si>
  <si>
    <t>CORRECTION FLUID JOYKO CF-S209A</t>
  </si>
  <si>
    <t>MECHANICAL PENCIL 2.0 MM JOYKO MP-21</t>
  </si>
  <si>
    <t>ASAHAN JOYKO B-23 (isi 12 pc) TONG 1 LOBANG</t>
  </si>
  <si>
    <t>SA230101015</t>
  </si>
  <si>
    <t>CRAYON / OIL PASTEL JOYKO OP-24S PP CASE SEA WORLD</t>
  </si>
  <si>
    <t>(Bonus cutter L-500 JK)</t>
  </si>
  <si>
    <t>(Bonus oil pastel JK)</t>
  </si>
  <si>
    <t>SN23010133</t>
  </si>
  <si>
    <t>CALCULATOR JOYKO CC-40</t>
  </si>
  <si>
    <t>CALCULATOR JOYKO CC-47CO BIRU</t>
  </si>
  <si>
    <t>CALCULATOR JOYKO CC-47CO HIJAU</t>
  </si>
  <si>
    <t>CALCULATOR JOYKO CC-47CO MERAH</t>
  </si>
  <si>
    <t>CALCULATOR JOYKO CC-46</t>
  </si>
  <si>
    <t>CALCULATOR JOYKO CC-810CH</t>
  </si>
  <si>
    <t>SN23010172</t>
  </si>
  <si>
    <t>L201055</t>
  </si>
  <si>
    <t>ISI STAPLER (STAPLES) GREATWALL GW-NO. 10 (KECIL)</t>
  </si>
  <si>
    <t>ISI STAPLER (STAPLES) GREATWALL GW-369 (BESAR)</t>
  </si>
  <si>
    <t>23011110</t>
  </si>
  <si>
    <t>23011158</t>
  </si>
  <si>
    <t>LEM STICK KENKO 8 GR (KECIL) isi 30 pc</t>
  </si>
  <si>
    <t>LEM STICK KENKO 15 GR (TANGGUNG) isi 20 pc</t>
  </si>
  <si>
    <t>23011377</t>
  </si>
  <si>
    <t>GEL PEN KENKO K-1 HITAM</t>
  </si>
  <si>
    <t>SA230101066</t>
  </si>
  <si>
    <t>SA230101228</t>
  </si>
  <si>
    <t>LEM STICK JOYKO 15 GR GS-104 TG (ANIMAL KINGDOM) isi 24 pc</t>
  </si>
  <si>
    <t>TAPE CUTTER JOYKO TC-106</t>
  </si>
  <si>
    <t>TAPE CUTTER JOYKO TD-101</t>
  </si>
  <si>
    <t>ISI PENSIL 2B 2.0 MM JOYKO PL-17</t>
  </si>
  <si>
    <t>ISI PENSIL 2B 2.0 MM JOYKO PL-16</t>
  </si>
  <si>
    <t>CASH BOX JK CB-21A</t>
  </si>
  <si>
    <t>CASH BOX JK CB-26A</t>
  </si>
  <si>
    <t>SA230101229</t>
  </si>
  <si>
    <t>CORRECTION FLUID JOYKO JK-101</t>
  </si>
  <si>
    <t>SA230101237</t>
  </si>
  <si>
    <t>BINDER NOTE JOYKO A5-TSIM-M478 (IMAGINATION- U</t>
  </si>
  <si>
    <t>BINDER NOTE JOYKO A5-TSFC-M480 (FACULTY) - U</t>
  </si>
  <si>
    <t>BINDER NOTE JOYKO A5-TSFS-514 (FRIENDSHIP) - U</t>
  </si>
  <si>
    <t>BINDER NOTE JOYKO A5-TSED-M503 (EDUCATION) - U</t>
  </si>
  <si>
    <t>BINDER NOTE JOYKO A5-TSCL-M-401 (COLLEGE) - U</t>
  </si>
  <si>
    <t>(Bonus Corr Fluid JK-101 JK)</t>
  </si>
  <si>
    <t>SINV99-230100000430</t>
  </si>
  <si>
    <t>ISI STAPLER (STAPLES) SDI 1204 No.3</t>
  </si>
  <si>
    <t>JL-61231</t>
  </si>
  <si>
    <t>PENCIL CASE 22 x 7.5 MAGNET C-1758</t>
  </si>
  <si>
    <t>SA230101441</t>
  </si>
  <si>
    <t>23011764</t>
  </si>
  <si>
    <t>BINDER CLIP KENKO NO. 155</t>
  </si>
  <si>
    <t>BINDER CLIP KENKO NO. 200</t>
  </si>
  <si>
    <t>CORRECTION TAPE KENKO CT-831 (8M x 5MM)</t>
  </si>
  <si>
    <t>23011733</t>
  </si>
  <si>
    <t>LOOSE LEAF KENKO A5-LL 100-2070</t>
  </si>
  <si>
    <t>GEL PEN KENKO KE-100</t>
  </si>
  <si>
    <t>BINDER CLIP KENKO NO. 107</t>
  </si>
  <si>
    <t>CUTTER 18 MM KENKO L-500 (BESAR)</t>
  </si>
  <si>
    <t>23011870</t>
  </si>
  <si>
    <t>BINDER CLIP KENKO NO. 105</t>
  </si>
  <si>
    <t>SA230101591</t>
  </si>
  <si>
    <t>JANGKA (MATH SET) JOYKO MS-25</t>
  </si>
  <si>
    <t>JANGKA (MATH SET) JOYKO MS-75</t>
  </si>
  <si>
    <t>JANGKA (MATH SET) JOYKO MS-402</t>
  </si>
  <si>
    <t>TAPE CUTTER JOYKO TD-102</t>
  </si>
  <si>
    <t>LMA 2023-01-160</t>
  </si>
  <si>
    <t>TAPE DISPENSER POLAR BEAR MN-305 @12pc</t>
  </si>
  <si>
    <t>JL-61563</t>
  </si>
  <si>
    <t>HIGHLIGHTER / STABILLO VANCO HL-520</t>
  </si>
  <si>
    <t>DZN</t>
  </si>
  <si>
    <t>PENCIL CASE 22 x 7.5 MAGNET C-1756</t>
  </si>
  <si>
    <t>SA230101701</t>
  </si>
  <si>
    <t>ISI CUTTER 18 MM JOYKO A-100 AM (KECIL)</t>
  </si>
  <si>
    <t>SA230101817</t>
  </si>
  <si>
    <t>GUNTING JOYKO SC-828 SG</t>
  </si>
  <si>
    <t>GUNTING JOYKO SC-838 SG</t>
  </si>
  <si>
    <t>STAPLER JOYKO HD-10M (Mini)</t>
  </si>
  <si>
    <t>STAPLER JOYKO HD-10MP</t>
  </si>
  <si>
    <t>STAPLER LONG REACH JOYKO HD-35LA</t>
  </si>
  <si>
    <t>BALLPEN JOYKO BP-273 ZETO HITAM</t>
  </si>
  <si>
    <t>DESK SET JOYKO DS-0812</t>
  </si>
  <si>
    <t>ASAHAN JOYKO B-82 BERUANG (isi 24 pc)</t>
  </si>
  <si>
    <t>SA230101822</t>
  </si>
  <si>
    <t>PAPER FASTENER (ACCO) JOYKO PF-50 WARNA</t>
  </si>
  <si>
    <t>PAPER FASTENER (ACCO) JOYKO PF-50 PUTIH</t>
  </si>
  <si>
    <t>PAPER CLIP WARNA JOYKO C-3100</t>
  </si>
  <si>
    <t>CAD</t>
  </si>
  <si>
    <t>LEM CAIR F-5036 (50 ML)</t>
  </si>
  <si>
    <t>23010658</t>
  </si>
  <si>
    <t>SA231010296</t>
  </si>
  <si>
    <t>PUNCH JOYKO 30XL</t>
  </si>
  <si>
    <t>PENSIL JOYKO 2B P-93</t>
  </si>
  <si>
    <t>FEBRUARI</t>
  </si>
  <si>
    <t>23020011</t>
  </si>
  <si>
    <t>23020017</t>
  </si>
  <si>
    <t>23020065</t>
  </si>
  <si>
    <t>CUTTER 9 MM KENKO A-300 (KECIL)</t>
  </si>
  <si>
    <t>23020095</t>
  </si>
  <si>
    <t>23020122</t>
  </si>
  <si>
    <t>MESIN LABEL HARGA KENKO MX-5500 (8 DIGITS, 1 LINE)</t>
  </si>
  <si>
    <t>DATE STAMP KENKO D-4 (Cap Tanggal 4 Mm)</t>
  </si>
  <si>
    <t>23020189</t>
  </si>
  <si>
    <t>GEL PEN KENKO HI-TECH-H 0.28 MM FUN COLOR HITAM</t>
  </si>
  <si>
    <t>GEL PEN KENKO HI-TECH-H 0.28 MM FUN COLOR BIRU</t>
  </si>
  <si>
    <t>GEL PEN KENKO HI-TECH-H 0.4 MM HITAM</t>
  </si>
  <si>
    <t>GEL PEN KENKO KE-600 WINJELLER HITAM</t>
  </si>
  <si>
    <t>LEM CAIR 50 ML KENKO LG-50</t>
  </si>
  <si>
    <t>LEM CAIR 35 ML KENKO LG-35</t>
  </si>
  <si>
    <t>23020191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</si>
  <si>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</si>
  <si>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</si>
  <si>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</si>
  <si>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</si>
  <si>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</si>
  <si>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</si>
  <si>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23020194</t>
  </si>
  <si>
    <t>23020285</t>
  </si>
  <si>
    <t>LAMINATING FILM KENKO LF100-2234 (FC)</t>
  </si>
  <si>
    <t>SA230201879</t>
  </si>
  <si>
    <t>JANGKA (MATH SET) JOYKO MS-55</t>
  </si>
  <si>
    <t>LAMINATING FILM JOYKO LF100-2234 (F4)</t>
  </si>
  <si>
    <t>SA230201880</t>
  </si>
  <si>
    <t>SA230201958</t>
  </si>
  <si>
    <t>CORRECTION FLUID JOYKO JK-01</t>
  </si>
  <si>
    <t>SA230202048</t>
  </si>
  <si>
    <t>SN23020277</t>
  </si>
  <si>
    <t>CALCULATOR JOYKO CC-36 WARNA BIRU</t>
  </si>
  <si>
    <t>CALCULATOR JOYKO CC-36 WARNA HIJAU</t>
  </si>
  <si>
    <t>CALCULATOR JOYKO CC-36 WARNA KUNING</t>
  </si>
  <si>
    <t>CALCULATOR JOYKO CC-11A</t>
  </si>
  <si>
    <t>23020494</t>
  </si>
  <si>
    <t>PAPER TRIGONAL CLIP KENKO NO. 1</t>
  </si>
  <si>
    <t>CORRECTION FLUID KENKO KE-301</t>
  </si>
  <si>
    <t>23020526</t>
  </si>
  <si>
    <t>23020563</t>
  </si>
  <si>
    <t>23020627</t>
  </si>
  <si>
    <t>STAPLER KENKO HD-10D NEW COLOR</t>
  </si>
  <si>
    <t>PAPER FASTENER (ACCO) KENKO PF-508 ISI 50 PC WARNA</t>
  </si>
  <si>
    <t>23020506</t>
  </si>
  <si>
    <t>SA230202151</t>
  </si>
  <si>
    <t>LABEL HARGA JOYKO LB-1LY (1 LINE KUNING)</t>
  </si>
  <si>
    <t>(Bonus Oil Pastel JK)</t>
  </si>
  <si>
    <t>23020960</t>
  </si>
  <si>
    <t>BUKU TAMU KENKO BT-2920-BTK02/03 (BATIK)</t>
  </si>
  <si>
    <t>23020875</t>
  </si>
  <si>
    <t>PENSIL KENKO 2B-6181 BIRU CAP HITAM</t>
  </si>
  <si>
    <t>23020876</t>
  </si>
  <si>
    <t>PENSIL WARNA KALENG KENKO CP-24F TIN CASE CLASSIC</t>
  </si>
  <si>
    <t>PLAKBAND COKLAT 80 M KENKO 48 MM RED CORE</t>
  </si>
  <si>
    <t>POCKET NOTE SPIRAL KENKO PN-501</t>
  </si>
  <si>
    <t>SA230202455</t>
  </si>
  <si>
    <t>PENCIL CASE JOYKO PC-0719GZ-34A/F (GOZZY)</t>
  </si>
  <si>
    <t>PENSIL WARNA JOYKO CP-100 (12W PANJANG)</t>
  </si>
  <si>
    <t>PENSIL WARNA JOYKO CP-S12 MINI (PENDEK)</t>
  </si>
  <si>
    <t>SA230202456</t>
  </si>
  <si>
    <t>STAMP PAD JOYKO NO. 0</t>
  </si>
  <si>
    <t>STAPLER GUNTACKER JOYKO GT-701</t>
  </si>
  <si>
    <t>SA230202457</t>
  </si>
  <si>
    <t>KUAS SET JOYKO BR-1</t>
  </si>
  <si>
    <t>GEL PEN SET JOYKO GPC-309S DIAMOND ART</t>
  </si>
  <si>
    <t>CAT AIR / WATER COLOR JOYKO WAC-6ML-12C SCREW TYPE</t>
  </si>
  <si>
    <t>SA230202458</t>
  </si>
  <si>
    <t>BINDER CLIP JOYKO NO. 107 FC2 (isi 40 pc)</t>
  </si>
  <si>
    <t>BINDER NOTE JOYKO A5-TSDS-M440 (DISCOVERY) - U</t>
  </si>
  <si>
    <t>BINDER NOTE JOYKO A5-TSUN-M473 (UNIVERSITY) - U</t>
  </si>
  <si>
    <t>BINDER NOTE JOYKO A5-MHPTSM-517 (BIRU) - U</t>
  </si>
  <si>
    <t>BINDER NOTE JOYKO A5-MHPTSM-517 (HIJAU) - U</t>
  </si>
  <si>
    <t>BINDER NOTE JOYKO A5-MHPTSM-517 (PINK) - U</t>
  </si>
  <si>
    <t>BINDER NOTE JOYKO A5-MHPTSM-517 (UNGU) - U</t>
  </si>
  <si>
    <t>SA230202459</t>
  </si>
  <si>
    <t>(Bonus Corr Fluid JK-01)</t>
  </si>
  <si>
    <t>SA230202547</t>
  </si>
  <si>
    <t>COLOR BRUSH PEN JOYKO CLP-06 (12 WARNA)</t>
  </si>
  <si>
    <t>KACA PEMBESAR (MAGNIFIER) JOYKO MF-90</t>
  </si>
  <si>
    <t>CORRECTION TAPE JOYKO CT-522-02</t>
  </si>
  <si>
    <t>SA230202548</t>
  </si>
  <si>
    <t>LOOSE LEAF JOYKO A5-7020 (100S)</t>
  </si>
  <si>
    <t>SA230202549</t>
  </si>
  <si>
    <t>SA230202602</t>
  </si>
  <si>
    <t>PAPER JUMBO CLIP JOYKO NO. 5</t>
  </si>
  <si>
    <t>GEL PEN JOYKO JK-100 KING JELLER</t>
  </si>
  <si>
    <t>SA230202603</t>
  </si>
  <si>
    <t>CUTTER 9 MM JOYKO A-300A AUTOLOCK (KECIL)</t>
  </si>
  <si>
    <t>SA230202604</t>
  </si>
  <si>
    <t>JUB328/23</t>
  </si>
  <si>
    <t>GEL PEN TIZO 1.0 MM TG-340</t>
  </si>
  <si>
    <t>23021219</t>
  </si>
  <si>
    <t>COLOR BRUSH PEN KENKO DBP-12 DUAL TIP  (12 WARNA)</t>
  </si>
  <si>
    <t>LABEL HARGA KENKO 6001-2R (1 LINE) isi 10 rol</t>
  </si>
  <si>
    <t>SA230202761</t>
  </si>
  <si>
    <t>GEL PEN JOYKO GP-266 ITECH 2 HITAM</t>
  </si>
  <si>
    <t>BINDER CLIP JOYKO 280</t>
  </si>
  <si>
    <t>(Bonus Binder Clip JK)</t>
  </si>
  <si>
    <t>005420</t>
  </si>
  <si>
    <t>KARTU STOCK KWARTO PUTIH</t>
  </si>
  <si>
    <t>23021015</t>
  </si>
  <si>
    <t>SA230203004</t>
  </si>
  <si>
    <t>CORRECTION TAPE JOYKO CT-562</t>
  </si>
  <si>
    <t>BINDER CLIP JOYKO 260</t>
  </si>
  <si>
    <t>SA230203252</t>
  </si>
  <si>
    <t>(Bonus Correction Fluid JK-101)</t>
  </si>
  <si>
    <t>23021585</t>
  </si>
  <si>
    <t>23021682</t>
  </si>
  <si>
    <t>CORRECTION TAPE KENKO CT-634N (8M x 5MM)</t>
  </si>
  <si>
    <t>CORRECTION TAPE KENKO CT-902CL (12M x 5MM)</t>
  </si>
  <si>
    <t>23021788</t>
  </si>
  <si>
    <t>SN23020501</t>
  </si>
  <si>
    <t>CALCULATOR JOYKO CC-23</t>
  </si>
  <si>
    <t>PCSO</t>
  </si>
  <si>
    <t>SA230203468</t>
  </si>
  <si>
    <t>LOOSE LEAF JOYKO B5-7026 (100S)</t>
  </si>
  <si>
    <t>STIP / PENGHAPUS JOYKO 526-B40CO WARNA</t>
  </si>
  <si>
    <t>PUNCH JOYKO 85B</t>
  </si>
  <si>
    <t>SA230203548</t>
  </si>
  <si>
    <t>L:302027</t>
  </si>
  <si>
    <t>23020686</t>
  </si>
  <si>
    <t>MESIN LABEL HARGA KENKO MX-6600N (10 Dgt, 2 Line, A/N-N)</t>
  </si>
  <si>
    <t>23021304</t>
  </si>
  <si>
    <t>23021366</t>
  </si>
  <si>
    <t>23021421</t>
  </si>
  <si>
    <t>SA230202361</t>
  </si>
  <si>
    <t>STAPLER JOYKO HD-10CL</t>
  </si>
  <si>
    <t>SA230202362</t>
  </si>
  <si>
    <t>STIP / PENGHAPUS JOYKO EB-30 HITAM</t>
  </si>
  <si>
    <t>DATE STAMP JOYKO D-4</t>
  </si>
  <si>
    <t>STAPLER JOYKO HD-10D</t>
  </si>
  <si>
    <t>BALLPEN JOYKO BP-251 FRODO HITAM</t>
  </si>
  <si>
    <t>SA230202954</t>
  </si>
  <si>
    <t>SPCS</t>
  </si>
  <si>
    <t>SA230202994</t>
  </si>
  <si>
    <t>SN23020449</t>
  </si>
  <si>
    <t>CALCULATOR JOYKO CC-800</t>
  </si>
  <si>
    <t>MARET</t>
  </si>
  <si>
    <t>23030009</t>
  </si>
  <si>
    <t>CORRECTION TAPE KENKO CT-634 (8M x 5MM)</t>
  </si>
  <si>
    <t>TAPE DISPENSER KENKO TD-201 (1" CORE)</t>
  </si>
  <si>
    <t>PENSIL WARNA KENKO BI-COLOR CP-18FBC (18/36) CLASSIC</t>
  </si>
  <si>
    <t>23030010</t>
  </si>
  <si>
    <t>23030357</t>
  </si>
  <si>
    <t>PUNCH KENKO NO. 40</t>
  </si>
  <si>
    <t>23030531</t>
  </si>
  <si>
    <t>23030600</t>
  </si>
  <si>
    <t>PAPER TRIMMER KENKO 12"X15" (B4 BESI)</t>
  </si>
  <si>
    <t>23030601</t>
  </si>
  <si>
    <t>PLAKBAND BENING 80 M KENKO 48 MM RED CORE</t>
  </si>
  <si>
    <t>SA230303896</t>
  </si>
  <si>
    <t>BINDER CLIP JOYKO 111</t>
  </si>
  <si>
    <t>SA230303965</t>
  </si>
  <si>
    <t>CORRECTION TAPE JOYKO CT-546</t>
  </si>
  <si>
    <t>SA230304069</t>
  </si>
  <si>
    <t>SA230304136</t>
  </si>
  <si>
    <t>TAPE CUTTER JOYKO TC-114</t>
  </si>
  <si>
    <t>SA230304152</t>
  </si>
  <si>
    <t>PUNCH JOYKO 30</t>
  </si>
  <si>
    <t>BINDER NOTE JOYKO A5-TSHB-M484 (HOBAKCI) - F</t>
  </si>
  <si>
    <t>BINDER NOTE JOYKO A5-TSAF-F511 (ANIMAL FACE) JK-F</t>
  </si>
  <si>
    <t>BINDER NOTE JOYKO A5-TSAF-F512 (ANIMAL FACE) JK-F</t>
  </si>
  <si>
    <t>CORRECTION FLUID JOYKO JK-101A</t>
  </si>
  <si>
    <t>(Bonus B Clip JK)</t>
  </si>
  <si>
    <t>(Bonus Crayon/ OP JK)</t>
  </si>
  <si>
    <t>(Bonus Corr Fluid JK)</t>
  </si>
  <si>
    <t>SA230203594</t>
  </si>
  <si>
    <t>CRAYON / OIL PASTEL JOYKO OP-12CH HEXAGONAL</t>
  </si>
  <si>
    <t>sa230203595</t>
  </si>
  <si>
    <t>23030678</t>
  </si>
  <si>
    <t>REFILL / ISI GEL PEN KENKO EASY GEL / KE-SERIES</t>
  </si>
  <si>
    <t>SA230304206</t>
  </si>
  <si>
    <t>LABEL HARGA JOYKO LB-P2CC (2 LINE)</t>
  </si>
  <si>
    <t>TAPE CUTTER JOYKO TC-116</t>
  </si>
  <si>
    <t>JUC189/23</t>
  </si>
  <si>
    <t>ISI GEL 1.0 TG308-AR</t>
  </si>
  <si>
    <t>HIGHLIGHTER / STABILLO TIZO TF-610 (isi 54 pc)</t>
  </si>
  <si>
    <t>HIGHLIGHTER / STABILLO TIZO TF-616 (isi 24 pc)</t>
  </si>
  <si>
    <t>PENSIL WARNA KAYAGI KY-CP1224 TWIN</t>
  </si>
  <si>
    <t>PENSIL WARNA KAYAGI KY-CP0724</t>
  </si>
  <si>
    <t>PENSIL WARNA KAYAGI KY-CP1210 PANJANG</t>
  </si>
  <si>
    <t>23030870</t>
  </si>
  <si>
    <t>23030886</t>
  </si>
  <si>
    <t>CORRECTION TAPE KENKO CT-819 (8M x 5MM)</t>
  </si>
  <si>
    <t>CORRECTION TAPE KENKO CT-919 (12M x 5MM)</t>
  </si>
  <si>
    <t>PENSIL WARNA KENKO CP-36F CLASSIC (PANJANG)</t>
  </si>
  <si>
    <t>23030939</t>
  </si>
  <si>
    <t>23031087</t>
  </si>
  <si>
    <t>BINDER NOTE KENKO A5-TS-CC78 (CAMPUS)</t>
  </si>
  <si>
    <t>BINDER NOTE KENKO A5-TS-CC82 (CAMPUS)</t>
  </si>
  <si>
    <t>BINDER NOTE KENKO A5-TS-CC83 (CAMPUS)</t>
  </si>
  <si>
    <t>23031178</t>
  </si>
  <si>
    <t>SA230304375</t>
  </si>
  <si>
    <t>SA230304376</t>
  </si>
  <si>
    <t>LEM STICK JOYKO GS-102 (15 GRAM)</t>
  </si>
  <si>
    <t>SA230304377</t>
  </si>
  <si>
    <t>BINDER CLIP JOYKO 200</t>
  </si>
  <si>
    <t>SA230304493</t>
  </si>
  <si>
    <t>N23030602</t>
  </si>
  <si>
    <t>CALCULATOR JOYKO DTC-1313CH</t>
  </si>
  <si>
    <t>JUC320/23</t>
  </si>
  <si>
    <t>GEL PEN TIZO 1.0 MM TG-340BI BIRU</t>
  </si>
  <si>
    <t>JUC390/23</t>
  </si>
  <si>
    <t>GEL PEN TIZO TG31762-E</t>
  </si>
  <si>
    <t>GEL PEN TIZO TG31590-E</t>
  </si>
  <si>
    <t>GEL PEN TIZO TG30801-E</t>
  </si>
  <si>
    <t>GEL PEN TIZO TG30802-E</t>
  </si>
  <si>
    <t>GEL PEN TIZO TG31035-E</t>
  </si>
  <si>
    <t>GEL PEN TIZO TG31763-EL</t>
  </si>
  <si>
    <t>(Bonus)</t>
  </si>
  <si>
    <t>SINV99-230300000109</t>
  </si>
  <si>
    <t>HIGHLIGHTER / STABILLO ZRM ZH-103 KUNING</t>
  </si>
  <si>
    <t>3 CTN@600 PCS, 1CTN@370 PCS, TOTAL 4CTN</t>
  </si>
  <si>
    <t>JL-45181</t>
  </si>
  <si>
    <t>005460</t>
  </si>
  <si>
    <t>BUKU KAS KWARTO</t>
  </si>
  <si>
    <t>23031292</t>
  </si>
  <si>
    <t>ISI STAPLER (STAPLES) KENKO NO. 10 - 1M PREMIUM</t>
  </si>
  <si>
    <t>STAPLER HEAVY DUTY KENKO HD-12N/24</t>
  </si>
  <si>
    <t>GEL PEN KENKO MICROTECH 0.28 MM HITAM</t>
  </si>
  <si>
    <t>23031413</t>
  </si>
  <si>
    <t>PENCIL CASE KENKO PC-0719-BY</t>
  </si>
  <si>
    <t>STAMP PLATE DATER KENKO S-68 (Cap Lunas)</t>
  </si>
  <si>
    <t>DATE STAMP KENKO D-3 (Cap Tanggal 5 Mm)</t>
  </si>
  <si>
    <t>PUNCH KENKO NO. 30XL</t>
  </si>
  <si>
    <t>23031557</t>
  </si>
  <si>
    <t>SA230304763</t>
  </si>
  <si>
    <t>SA230304764</t>
  </si>
  <si>
    <t>BINDER NOTE JOYKO A5-TSIM-M416 (IMAGE) - U</t>
  </si>
  <si>
    <t>BINDER NOTE JOYKO A5-TSTP-513 (TEMPORARY) - U</t>
  </si>
  <si>
    <t>SA230304890</t>
  </si>
  <si>
    <t>SA230304944</t>
  </si>
  <si>
    <t>SN23030653</t>
  </si>
  <si>
    <t>005465</t>
  </si>
  <si>
    <t>JUC574/23</t>
  </si>
  <si>
    <t>GEL PEN ZHIXIN G-5001 + ISI</t>
  </si>
  <si>
    <t>GEL PEN ZHIXIN G-5004 + ISI</t>
  </si>
  <si>
    <t>GEL PEN ZHIXIN G-3132 + ISI</t>
  </si>
  <si>
    <t>GEL PEN ZHIXIN G-3136 + ISI</t>
  </si>
  <si>
    <t>GEL PEN ZHIXIN G-3117 + ISI</t>
  </si>
  <si>
    <t>GEL PEN ZHIXIN G-3111 + ISI</t>
  </si>
  <si>
    <t>GEL PEN ZHIXIN G-5002 + ISI</t>
  </si>
  <si>
    <t>GEL PEN ZHIXIN G-5009 + ISI</t>
  </si>
  <si>
    <t>GEL PEN ZHIXIN G-5016 L + ISI</t>
  </si>
  <si>
    <t>23030061</t>
  </si>
  <si>
    <t>BUKU TAMU KENKO BT-3224-01 (KEMBANG)</t>
  </si>
  <si>
    <t>BUKU TAMU KENKO BT-3224-BTK-02 (BATIK)</t>
  </si>
  <si>
    <t>BUKU TAMU KENKO BT-2920-01/03 (BUNGA)</t>
  </si>
  <si>
    <t>23030067</t>
  </si>
  <si>
    <t>23030094</t>
  </si>
  <si>
    <t>LOOSE LEAF KENKO B5-LL 50-2670</t>
  </si>
  <si>
    <t>23030113</t>
  </si>
  <si>
    <t>23030163</t>
  </si>
  <si>
    <t>23030208</t>
  </si>
  <si>
    <t>SA230303632</t>
  </si>
  <si>
    <t>SA230303679</t>
  </si>
  <si>
    <t>SA230303720</t>
  </si>
  <si>
    <t>SA230303832</t>
  </si>
  <si>
    <t>BINDER NOTE JOYKO A5-TSCL-M491 (COLLEGE) - U</t>
  </si>
  <si>
    <t>BINDER NOTE JOYKO A5-TSCS-M432 (CLASSIC) - U</t>
  </si>
  <si>
    <t>BINDER NOTE JOYKO A5-TSED-M476 (EDUCATION) - U</t>
  </si>
  <si>
    <t>BINDER NOTE JOYKO B5-TSIM-M133 (IMAGINATION) - U</t>
  </si>
  <si>
    <t>BINDER NOTE JOYKO B5-TSKD-142 (KINDNESS) - U</t>
  </si>
  <si>
    <t>BINDER NOTE JOYKO B5-TSAC-M129 (ACADEMY)  - U</t>
  </si>
  <si>
    <t>BINDER NOTE JOYKO B5-TSIM-M127 (EDUCATION) - U</t>
  </si>
  <si>
    <t>23031801</t>
  </si>
  <si>
    <t>LABEL HARGA KENKO 5002-2R (2 LINE) isi 10 rol</t>
  </si>
  <si>
    <t>CORRECTION TAPE KENKO CT-809 (8M x 5MM)</t>
  </si>
  <si>
    <t>23031911</t>
  </si>
  <si>
    <t>ISI PENSIL 2,0 MM 2B KENKO PL-209</t>
  </si>
  <si>
    <t>ISI PENSIL 2,0 MM 2B KENKO PL-212 (12 TUBE)</t>
  </si>
  <si>
    <t>SA230305038</t>
  </si>
  <si>
    <t>SA230305084</t>
  </si>
  <si>
    <t>PENSIL WARNA JOYKO CP-104 (24W)</t>
  </si>
  <si>
    <t>SA230305191</t>
  </si>
  <si>
    <t>L103026</t>
  </si>
  <si>
    <t>JL-19616</t>
  </si>
  <si>
    <t>PENCIL CASE 22 x 7.5 MAGNET FC-1758</t>
  </si>
  <si>
    <t>PENCIL CASE 22 x 7.5 MAGNET FC-1757</t>
  </si>
  <si>
    <t>23032095</t>
  </si>
  <si>
    <t>PUNCH KENKO NO. 85N</t>
  </si>
  <si>
    <t>23040152</t>
  </si>
  <si>
    <t>SA230305257</t>
  </si>
  <si>
    <t>SA230305296</t>
  </si>
  <si>
    <t>SN23030753</t>
  </si>
  <si>
    <t>CALCULATOR JOYKO CC-12CO</t>
  </si>
  <si>
    <t>SN23030754</t>
  </si>
  <si>
    <t>CALCULATOR JOYKO PKC-0711HC</t>
  </si>
  <si>
    <t>CALCULATOR JOYKO DTC-1516</t>
  </si>
  <si>
    <t>CALCULATOR JOYKO CC-25</t>
  </si>
  <si>
    <t>SN23030780</t>
  </si>
  <si>
    <t>JUC028/23</t>
  </si>
  <si>
    <t>APRIL</t>
  </si>
  <si>
    <t>23040005</t>
  </si>
  <si>
    <t>CORRECTION TAPE KENKO CT-606 (6M x 5MM)</t>
  </si>
  <si>
    <t>CORRECTION TAPE KENKO CT-608FC (6M x 5MM)</t>
  </si>
  <si>
    <t>CORRECTION TAPE KENKO CT-818 (8M x 5MM)</t>
  </si>
  <si>
    <t>PENCIL CASE KENKO PC-0719-PASTEL</t>
  </si>
  <si>
    <t>23040058</t>
  </si>
  <si>
    <t>HAND TALLY COUNTER KENKO HT-302</t>
  </si>
  <si>
    <t>HAND TALLY COUNTER KENKO HT-303</t>
  </si>
  <si>
    <t>23040230</t>
  </si>
  <si>
    <t>PENCIL KENKO 2B-6388 ZOO N ZOO</t>
  </si>
  <si>
    <t>23040242</t>
  </si>
  <si>
    <t>23040289</t>
  </si>
  <si>
    <t>DOUBLE TAPE KENKO 6 MM - BLUE CORE (1/4")</t>
  </si>
  <si>
    <t>23040306</t>
  </si>
  <si>
    <t>HIGHLIGHTER / STABILO KENKO HL-100 PINK</t>
  </si>
  <si>
    <t>HIGHLIGHTER / STABILO KENKO HL-100 HIJAU</t>
  </si>
  <si>
    <t>23040384</t>
  </si>
  <si>
    <t>STAPLER KENKO HD-50 NEW COLOR</t>
  </si>
  <si>
    <t>23040401</t>
  </si>
  <si>
    <t>TAPE DISPENSER KENKO TD-321 (1" &amp; 3" CORE)</t>
  </si>
  <si>
    <t>23040493</t>
  </si>
  <si>
    <t>23040576</t>
  </si>
  <si>
    <t>23040597</t>
  </si>
  <si>
    <t>23040697</t>
  </si>
  <si>
    <t>23040745</t>
  </si>
  <si>
    <t>23040797</t>
  </si>
  <si>
    <t>SA230405587</t>
  </si>
  <si>
    <t>HIGHLIGHTER / STABILLO JOYKO HL-1 KUNING</t>
  </si>
  <si>
    <t>HIGHLIGHTER / STABILLO JOYKO HL-2 HIJAU</t>
  </si>
  <si>
    <t>HIGHLIGHTER / STABILLO JOYKO HL-3 BIRU</t>
  </si>
  <si>
    <t>HIGHLIGHTER / STABILLO JOYKO HL-4 PINK</t>
  </si>
  <si>
    <t>HIGHLIGHTER / STABILLO JOYKO HL-5 ORANGE</t>
  </si>
  <si>
    <t>GEL PEN JOYKO GP-265 Q-GEL HITAM</t>
  </si>
  <si>
    <t>SA230405588</t>
  </si>
  <si>
    <t>SA230405621</t>
  </si>
  <si>
    <t>SA230405622</t>
  </si>
  <si>
    <t>CRAYON / OIL PASTEL JOYKO OP-12CHC COMPACT</t>
  </si>
  <si>
    <t>SA230405623</t>
  </si>
  <si>
    <t>BALLPEN JOYKO BP-349-12 VOKUS TRANS HITAM (BONUS)</t>
  </si>
  <si>
    <t>SA230405765</t>
  </si>
  <si>
    <t>CORRECTION TAPE JOYKO CT-508</t>
  </si>
  <si>
    <t>CORRECTION TAPE JOYKO CT-553</t>
  </si>
  <si>
    <t>SA230405832</t>
  </si>
  <si>
    <t>SA230405889</t>
  </si>
  <si>
    <t>SA230405967</t>
  </si>
  <si>
    <t>GEL PEN JOYKO GP-266 ITECH 2 BIRU</t>
  </si>
  <si>
    <t>STIP / PENGHAPUS JOYKO ER-102 (isi 36 pc)</t>
  </si>
  <si>
    <t>SA230405968</t>
  </si>
  <si>
    <t>STAPLER JOYKO HD-50CL</t>
  </si>
  <si>
    <t>TAPE CUTTER JOYKO TC-111</t>
  </si>
  <si>
    <t>JANGKA (MATH SET) JOYKO MS-28</t>
  </si>
  <si>
    <t>SA230405969</t>
  </si>
  <si>
    <t>SA230405970</t>
  </si>
  <si>
    <t>BINDER CLIP JOYKO 105</t>
  </si>
  <si>
    <t>BINDER CLIP JOYKO 107</t>
  </si>
  <si>
    <t>SA230406022</t>
  </si>
  <si>
    <t>ISI CUTTER 18 MM JOYKO L-150 MH (BESAR)</t>
  </si>
  <si>
    <t>SA230406023</t>
  </si>
  <si>
    <t>SA230406063</t>
  </si>
  <si>
    <t>SA230406064</t>
  </si>
  <si>
    <t>SA230406100</t>
  </si>
  <si>
    <t>SA230406101</t>
  </si>
  <si>
    <t>100</t>
  </si>
  <si>
    <t>STAPLER JOYKO HD-50</t>
  </si>
  <si>
    <t>MESIN LABEL HARGA JOYKO MX-6600A (10 DIGITS, 2 LINE)</t>
  </si>
  <si>
    <t>(bonus corr fluid JK)</t>
  </si>
  <si>
    <t>L104011</t>
  </si>
  <si>
    <t>005500</t>
  </si>
  <si>
    <t>BOK</t>
  </si>
  <si>
    <t>23040860</t>
  </si>
  <si>
    <t>23040951</t>
  </si>
  <si>
    <t>BINDER CLIP KENKO NO.280 (6 PCS / BOX)</t>
  </si>
  <si>
    <t>SA230406164</t>
  </si>
  <si>
    <t>PENSIL WARNA JOYKO CP-S24 MINI (PENDEK)</t>
  </si>
  <si>
    <t>SA230406190</t>
  </si>
  <si>
    <t>23041047</t>
  </si>
  <si>
    <t>CORRECTION TAPE KENKO CT-2001 (20M X 5MM)</t>
  </si>
  <si>
    <t>CORRECTION TAPE KENKO CT-3001 (30M X 5MM)</t>
  </si>
  <si>
    <t>23041064</t>
  </si>
  <si>
    <t>CORRECTION TAPE KENKO CT-902P (12M x 5MM) TRANSPARAN</t>
  </si>
  <si>
    <t>CORRECTION TAPE KENKO CT-905 (12M x 5MM)</t>
  </si>
  <si>
    <t>HIGHLIGHTER / STABILO KENKO HL-100 KUNING</t>
  </si>
  <si>
    <t>23041239</t>
  </si>
  <si>
    <t>SA230406293</t>
  </si>
  <si>
    <t>ISI CUTTER 18 MM JOYKO L-150 AM (BESAR) (BONUS)</t>
  </si>
  <si>
    <t>SA230406285</t>
  </si>
  <si>
    <t>SA230406244</t>
  </si>
  <si>
    <t>L104010</t>
  </si>
  <si>
    <t>SA230405930</t>
  </si>
  <si>
    <t>MEI</t>
  </si>
  <si>
    <t>23050037</t>
  </si>
  <si>
    <t>PENSIL WARNA KENKO BI-COLOR CP-12FBC (12/24) CLASSIC</t>
  </si>
  <si>
    <t>23050215</t>
  </si>
  <si>
    <t>TAPE DISPENSER KENKO TD-503 (3" CORE)</t>
  </si>
  <si>
    <t>TAPE DISPENSER KENKO TD-505 (3" CORE)</t>
  </si>
  <si>
    <t>PUNCH KENKO NO. 40XL</t>
  </si>
  <si>
    <t>23050231</t>
  </si>
  <si>
    <t>23050306</t>
  </si>
  <si>
    <t>23050448</t>
  </si>
  <si>
    <t>SA230506792</t>
  </si>
  <si>
    <t>BINDER CLIP JOYKO 300</t>
  </si>
  <si>
    <t>LEM STICK JOYKO 8 GR GS-103 BATIK isi 24 pc</t>
  </si>
  <si>
    <t>KAOS JOYKO (BONUS)</t>
  </si>
  <si>
    <t>SA230506793</t>
  </si>
  <si>
    <t>STIP / PENGHAPUS JOYKO ER-107 ANIMAL (isi 30 pc)</t>
  </si>
  <si>
    <t>SA230506794</t>
  </si>
  <si>
    <t>SA230506812</t>
  </si>
  <si>
    <t>SA230506867</t>
  </si>
  <si>
    <t>(BONUS CUTTER)</t>
  </si>
  <si>
    <t>(BONUS STIP)</t>
  </si>
  <si>
    <t>(BONUS LEM)</t>
  </si>
  <si>
    <t>SN23050960</t>
  </si>
  <si>
    <t>CALCULATOR JOYKO CC-868</t>
  </si>
  <si>
    <t>CALCULATOR JOYKO CC-27</t>
  </si>
  <si>
    <t>CALCULATOR JOYKO CC-23CO HITAM</t>
  </si>
  <si>
    <t>CALCULATOR JOYKO CC-23CO HIJAU</t>
  </si>
  <si>
    <t>CALCULATOR JOYKO CC-23CO ORANGE</t>
  </si>
  <si>
    <t>FLASHLIGHT FL-91 JK</t>
  </si>
  <si>
    <t>(BONUS CALCULATOR)</t>
  </si>
  <si>
    <t>23050588</t>
  </si>
  <si>
    <t>23050594</t>
  </si>
  <si>
    <t>COLOR BRUSH PEN KENKO DBP-24 DUAL TIP  (24 WARNA)</t>
  </si>
  <si>
    <t>23051111</t>
  </si>
  <si>
    <t>23051113</t>
  </si>
  <si>
    <t>23051117</t>
  </si>
  <si>
    <t>CRAYON / OIL PASTEL PUTAR TITI TI-CP-12T TWIST</t>
  </si>
  <si>
    <t>23051370</t>
  </si>
  <si>
    <t>23051371</t>
  </si>
  <si>
    <t>JANGKA (COMPASS SET) KENKO C-528/ / MS-55</t>
  </si>
  <si>
    <t>JANGKA (COMPASS SET) KENKO C-288 / MS-25</t>
  </si>
  <si>
    <t>JANGKA (COMPASS SET) KENKO C-168 / MS-75</t>
  </si>
  <si>
    <t>23051240</t>
  </si>
  <si>
    <t>GEL PEN KENKO K-1 MINI HITAM</t>
  </si>
  <si>
    <t>23051247</t>
  </si>
  <si>
    <t>23051565</t>
  </si>
  <si>
    <t>STAMP PAD KENKO NO. 1</t>
  </si>
  <si>
    <t>23051749</t>
  </si>
  <si>
    <t>CORRECTION TAPE KENKO CT-634DT (8M x 5MM)</t>
  </si>
  <si>
    <t>CORRECTION TAPE KENKO CT-902DT (12M x 5MM)</t>
  </si>
  <si>
    <t>23051861</t>
  </si>
  <si>
    <t>23051895</t>
  </si>
  <si>
    <t>MECHANICAL PENCIL 0.5 MM KENKO MP-01</t>
  </si>
  <si>
    <t>23051973</t>
  </si>
  <si>
    <t>23052092</t>
  </si>
  <si>
    <t>23052135</t>
  </si>
  <si>
    <t>23052274</t>
  </si>
  <si>
    <t>GEL PEN KENKO HI-TECH-H 0.4 MM BIRU</t>
  </si>
  <si>
    <t>SA230507030</t>
  </si>
  <si>
    <t>GEL PEN JOYKO GP-237 X-TECH</t>
  </si>
  <si>
    <t>SA230507076</t>
  </si>
  <si>
    <t>CORRECTION TAPE JOYKO CT-522 PTL</t>
  </si>
  <si>
    <t>SA230507105</t>
  </si>
  <si>
    <t>SA230507201</t>
  </si>
  <si>
    <t>CAT AIR / WATER COLOR JOYKO WC-4-12</t>
  </si>
  <si>
    <t>CAT AIR / WATER COLOR JOYKO WC-4-24</t>
  </si>
  <si>
    <t>SA230507301</t>
  </si>
  <si>
    <t>SA230507405</t>
  </si>
  <si>
    <t>PENCIL CASE JOYKO PC-0719PL-32 BIRU</t>
  </si>
  <si>
    <t>PENCIL CASE JOYKO PC-0719PL-32 HIJAU</t>
  </si>
  <si>
    <t>PENCIL CASE JOYKO PC-0719PL-32 MERAH</t>
  </si>
  <si>
    <t>PENCIL CASE JOYKO PC-0719PL-32 KUNING</t>
  </si>
  <si>
    <t>SA230507451</t>
  </si>
  <si>
    <t>SA230507475</t>
  </si>
  <si>
    <t>CORRECTION FLUID JOYKO CF-S209</t>
  </si>
  <si>
    <t>GUNTING JOYKO SC-858</t>
  </si>
  <si>
    <t>SA230507504</t>
  </si>
  <si>
    <t>SA230507505</t>
  </si>
  <si>
    <t>SA230507563</t>
  </si>
  <si>
    <t>BINDER NOTE JOYKO A5-MHAC-M479 (BIRU) - U</t>
  </si>
  <si>
    <t>BINDER NOTE JOYKO A5-MHAC-M479 (MERAH) - U</t>
  </si>
  <si>
    <t>BINDER NOTE JOYKO A5-MHAC-M479 (KUNING) - U</t>
  </si>
  <si>
    <t>BINDER NOTE JOYKO A5-TSPL-M505 (BIRU) - U</t>
  </si>
  <si>
    <t>BINDER NOTE JOYKO A5-TSPL-M505 (GREEN) - U</t>
  </si>
  <si>
    <t>BINDER NOTE JOYKO A5-TSPL-M505 (RED) - U</t>
  </si>
  <si>
    <t>BINDER NOTE JOYKO A5-TSPL-M505 (KUNING) - U</t>
  </si>
  <si>
    <t>BINDER NOTE JOYKO A5-MHKN-M510 (HIJAU) - U</t>
  </si>
  <si>
    <t>BINDER NOTE JOYKO A5-MHKN-M510 (ORANGE) - U</t>
  </si>
  <si>
    <t>BINDER NOTE JOYKO A5-MHKN-M510 (KUNING) - U</t>
  </si>
  <si>
    <t>SA230507564</t>
  </si>
  <si>
    <t>SA230507689</t>
  </si>
  <si>
    <t>SA230507749</t>
  </si>
  <si>
    <t>LEM STICK JOYKO 8 GR GS-105 isi 24 pc</t>
  </si>
  <si>
    <t>SA230507812</t>
  </si>
  <si>
    <t>TAPE CUTTER 2" JOYKO TD-2 PLASTIK</t>
  </si>
  <si>
    <t>KUAS SET JOYKO BR-6 NO.00</t>
  </si>
  <si>
    <t>KUAS SET JOYKO BR-6 NO.4</t>
  </si>
  <si>
    <t>SA230507813</t>
  </si>
  <si>
    <t>ASAHAN JOYKO SP-362 (isi 24 pc)</t>
  </si>
  <si>
    <t>KEY RING JOYKO KR-6 ISI 25 PC</t>
  </si>
  <si>
    <t>KEY RING JOYKO KR-8 ISI 50 PC</t>
  </si>
  <si>
    <t>PENSIL JOYKO 2B 6161</t>
  </si>
  <si>
    <t>SA230507814</t>
  </si>
  <si>
    <t>CUTTER 9 MM JOYKO K-200 (KECIL)</t>
  </si>
  <si>
    <t>SA230508029</t>
  </si>
  <si>
    <t>SA230508030</t>
  </si>
  <si>
    <t>PREMIUM OIL COLOR PENCIL CP-TC126-48 JK</t>
  </si>
  <si>
    <t>(Bonus Cutter JK)</t>
  </si>
  <si>
    <t>SN23051002</t>
  </si>
  <si>
    <t>(Bpnus calculator JK)</t>
  </si>
  <si>
    <t>L205045</t>
  </si>
  <si>
    <t>SA230508109</t>
  </si>
  <si>
    <t>PENSIL WARNA JOYKO CP-36PB (PANJANG)</t>
  </si>
  <si>
    <t>PENSIL WARNA JOYKO CP-8 (12W)</t>
  </si>
  <si>
    <t>SA230508110</t>
  </si>
  <si>
    <t>CORRECTION FLUID JOYKO CF-S210</t>
  </si>
  <si>
    <t>GEL PEN JOYKO GP-212 I-DIAMOND</t>
  </si>
  <si>
    <t>GEL PEN JOYKO GP-182 ITECH HITAM</t>
  </si>
  <si>
    <t>GEL PEN JOYKO GP-285 TRIGO HITAM</t>
  </si>
  <si>
    <t>SA230508111</t>
  </si>
  <si>
    <t>JANGKA (MATH SET) JOYKO MS-18</t>
  </si>
  <si>
    <t>JANGKA (MATH SET) JOYKO MS-85</t>
  </si>
  <si>
    <t>JANGKA (MATH SET) JOYKO MS-87</t>
  </si>
  <si>
    <t>SA230508112</t>
  </si>
  <si>
    <t>CRAYON / OIL PASTEL PUTAR JOYKO TWCR-24MINI (PENDEK)</t>
  </si>
  <si>
    <t>CORRECTION FLUID JOYKO JK-101A (BESI)</t>
  </si>
  <si>
    <t>SA230508113</t>
  </si>
  <si>
    <t>SA230508149</t>
  </si>
  <si>
    <t>KUAS SET JOYKO BR-5</t>
  </si>
  <si>
    <t>SA230508158</t>
  </si>
  <si>
    <t>SA230508267</t>
  </si>
  <si>
    <t>SA230508268</t>
  </si>
  <si>
    <t>SA230508297</t>
  </si>
  <si>
    <t>TAPE CUTTER JOYKO TD-09N</t>
  </si>
  <si>
    <t>BINDER NOTE JOYKO A5-TSED-M477 (ACADEMY) - U</t>
  </si>
  <si>
    <t>BINDER NOTE JOYKO B5-TSFC-M132 (FACULTY) - U</t>
  </si>
  <si>
    <t>SA230508298</t>
  </si>
  <si>
    <t>SA230508319</t>
  </si>
  <si>
    <t>SA230508396</t>
  </si>
  <si>
    <t>LABEL HARGA JOYKO LB-3 (2 LINE KUNING FLUOR)</t>
  </si>
  <si>
    <t>23052394</t>
  </si>
  <si>
    <t>LEM STICK KENKO 25 GR (BESAR) isi 12 pc</t>
  </si>
  <si>
    <t>23052506</t>
  </si>
  <si>
    <t>TAPE DISPENSER KENKO TD-501 (1" CORE)</t>
  </si>
  <si>
    <t>23052563</t>
  </si>
  <si>
    <t>LMA 2023-05-130</t>
  </si>
  <si>
    <t>LMA 2023-05-138</t>
  </si>
  <si>
    <t>TINTA K 1054</t>
  </si>
  <si>
    <t>23050715</t>
  </si>
  <si>
    <t>23050786</t>
  </si>
  <si>
    <t>23050793</t>
  </si>
  <si>
    <t>23050951</t>
  </si>
  <si>
    <t>SPIDOL PERMANEN KENKO PM-100 HITAM</t>
  </si>
  <si>
    <t>23052797</t>
  </si>
  <si>
    <t>BINDER CLIP KENKO NO. 300</t>
  </si>
  <si>
    <t>SA230508542</t>
  </si>
  <si>
    <t>TAPE CUTTER 2" JOYKO TD-2H HANDLE</t>
  </si>
  <si>
    <t>SA230508636</t>
  </si>
  <si>
    <t>SA230508637</t>
  </si>
  <si>
    <t>PENSIL JOYKO 2B P-90</t>
  </si>
  <si>
    <t>SA230508638</t>
  </si>
  <si>
    <t>ET</t>
  </si>
  <si>
    <t>JUE826/23</t>
  </si>
  <si>
    <t>GEL PEN TIZO TG31780-E</t>
  </si>
  <si>
    <t>GEL PEN TIZO TG31975-E</t>
  </si>
  <si>
    <t>GEL PEN TIZO TG31037-E</t>
  </si>
  <si>
    <t>GEL PEN TIZO TG31810-E</t>
  </si>
  <si>
    <t>GEL PEN TIZO TG30541-E</t>
  </si>
  <si>
    <t>GEL PEN TIZO TG30734-E</t>
  </si>
  <si>
    <t>JUE825/23</t>
  </si>
  <si>
    <t>GEL MINI COLOR + ISI G-212C</t>
  </si>
  <si>
    <t>GEL PEN TIZO TG31831-E</t>
  </si>
  <si>
    <t>GEL PEN TIZO TG30900-E</t>
  </si>
  <si>
    <t>GEL PEN TIZO TG30600-E</t>
  </si>
  <si>
    <t>GEL PEN TIZO TG31763-E</t>
  </si>
  <si>
    <t>JL-52299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</si>
  <si>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</si>
  <si>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</si>
  <si>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</si>
  <si>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</si>
  <si>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SA230507077</t>
  </si>
  <si>
    <t>SA230507078</t>
  </si>
  <si>
    <t>JANGKA (MATH SET) JOYKO MS-100</t>
  </si>
  <si>
    <t>SA230507079</t>
  </si>
  <si>
    <t>SA230507080</t>
  </si>
  <si>
    <t>(Bonus Lem JK)</t>
  </si>
  <si>
    <t>(Bonus Stip JK)</t>
  </si>
  <si>
    <t>SA230508741</t>
  </si>
  <si>
    <t>L305056</t>
  </si>
  <si>
    <t>JUNI</t>
  </si>
  <si>
    <t>23060007</t>
  </si>
  <si>
    <t>23060041</t>
  </si>
  <si>
    <t>PENSIL KENKO 2B-6388 ZOO N ZOO</t>
  </si>
  <si>
    <t>23060092</t>
  </si>
  <si>
    <t>PENSIL WARNA KENKO CP-12FNWE (NON WOOD ERASABLE)</t>
  </si>
  <si>
    <t>23060140</t>
  </si>
  <si>
    <t>PENSIL KENKO 2B-6363 HITAM MATTE</t>
  </si>
  <si>
    <t>GEL PEN KENKO KS-97 SIGN PEN HITAM</t>
  </si>
  <si>
    <t>SPIDOL WHITEBOARD KENKO WM-100 HITAM</t>
  </si>
  <si>
    <t>PENSIL WARNA KENKO CP-24FNW (NON WOOD)</t>
  </si>
  <si>
    <t>23060161</t>
  </si>
  <si>
    <t>23060171</t>
  </si>
  <si>
    <t>GEL PEN KENKO EASY GEL BIRU</t>
  </si>
  <si>
    <t>HIGHLIGHTER / STABILO KENKO OVALINER</t>
  </si>
  <si>
    <t>23060300</t>
  </si>
  <si>
    <t>23060322</t>
  </si>
  <si>
    <t>REFILL / ISI GEL PEN KENKO K-1</t>
  </si>
  <si>
    <t>23060486</t>
  </si>
  <si>
    <t>CORRECTION TAPE KENKO CT-309 NR (8M x 5MM)</t>
  </si>
  <si>
    <t>23060625</t>
  </si>
  <si>
    <t>23060738</t>
  </si>
  <si>
    <t>23060849</t>
  </si>
  <si>
    <t>BALLPEN KENKO NK-7 / 7B HITAM</t>
  </si>
  <si>
    <t>23060957</t>
  </si>
  <si>
    <t>23060958</t>
  </si>
  <si>
    <t>GARISAN BESI (STAINLESS STEEL) KENKO 50 CM</t>
  </si>
  <si>
    <t>GARISAN BESI (STAINLESS STEEL) KENKO 60 CM</t>
  </si>
  <si>
    <t>23061251</t>
  </si>
  <si>
    <t>23061359</t>
  </si>
  <si>
    <t>TAPE DISPENSER KENKO TD-323 NC (1" &amp; 3" CORE)</t>
  </si>
  <si>
    <t>PENSIL WARNA KENKO CP-12FNW (NON WOOD)</t>
  </si>
  <si>
    <t>23061485</t>
  </si>
  <si>
    <t>PAPER FASTENER (ACCO) KENKO PF-508 ISI 50 PC PUTIH</t>
  </si>
  <si>
    <t>23061600</t>
  </si>
  <si>
    <t>23061628</t>
  </si>
  <si>
    <t>23061658</t>
  </si>
  <si>
    <t>23061931</t>
  </si>
  <si>
    <t>23061935</t>
  </si>
  <si>
    <t>GARISAN BESI (STAINLESS STEEL) KENKO 40 CM</t>
  </si>
  <si>
    <t>23061949</t>
  </si>
  <si>
    <t>23062060</t>
  </si>
  <si>
    <t>L106004</t>
  </si>
  <si>
    <t>L206020</t>
  </si>
  <si>
    <t>SN23061269</t>
  </si>
  <si>
    <t>SN23061356</t>
  </si>
  <si>
    <t>SN23061372</t>
  </si>
  <si>
    <t>CALCULATOR JOYKO CC-35</t>
  </si>
  <si>
    <t>JUF237/23</t>
  </si>
  <si>
    <t>GEL PEN TECHJOB TG-313</t>
  </si>
  <si>
    <t>GEL PEN DEBOZZ 0.7 MM DB-G07</t>
  </si>
  <si>
    <t>MECHANICAL PENCIL TIZO G-9003 A</t>
  </si>
  <si>
    <t>MECHANICAL PENCIL 2.0 MM TIZO TM030-F</t>
  </si>
  <si>
    <t>JL-54955</t>
  </si>
  <si>
    <t>SA230609631</t>
  </si>
  <si>
    <t>GLUE STICK GS-25 JK</t>
  </si>
  <si>
    <t>SA230609630</t>
  </si>
  <si>
    <t>SA230609629</t>
  </si>
  <si>
    <t>SA230609245</t>
  </si>
  <si>
    <t>SA230609117</t>
  </si>
  <si>
    <t>BINDER NOTE JOYKO A5-MHTC-518 - U</t>
  </si>
  <si>
    <t>SA230608840</t>
  </si>
  <si>
    <t>SA230608839</t>
  </si>
  <si>
    <t>SA230608838</t>
  </si>
  <si>
    <t>SA230609747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</si>
  <si>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</si>
  <si>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</si>
  <si>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</si>
  <si>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</si>
  <si>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A5-TP-P519 JK</t>
  </si>
  <si>
    <t>SA230609748</t>
  </si>
  <si>
    <t>BINDER NOTE JOYKO A5-TSPL-M507 DARK GREY JK-U</t>
  </si>
  <si>
    <t>BINDER NOTE JOYKO A5-TSPL-M507 PEARL DARK BROWN JK-U</t>
  </si>
  <si>
    <t>BINDER NOTE JOYKO A5-TSPL-M507 PEARL LIGHT BROWN JK-U</t>
  </si>
  <si>
    <t>BINDER NOTE JOYKO A5-TSPL-M507 PEARL WHITE JK-U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</si>
  <si>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</si>
  <si>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</si>
  <si>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</si>
  <si>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</si>
  <si>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SA230609785</t>
  </si>
  <si>
    <t>SA230609786</t>
  </si>
  <si>
    <t>PUNCH JOYKO 40XL</t>
  </si>
  <si>
    <t>PUNCH JOYKO 85</t>
  </si>
  <si>
    <t>CORRECTION FLUID JOYKO CF-S205PT BESI</t>
  </si>
  <si>
    <t>CORRECTION FLUID JOYKO CF-S201 PT</t>
  </si>
  <si>
    <t>CORRECTION FLUID JOYKO CF-S203</t>
  </si>
  <si>
    <t>GUNTING JOYKO SC-848 SG</t>
  </si>
  <si>
    <t>SA230609787</t>
  </si>
  <si>
    <t>PENSIL JOYKO 2B P-92 (BLACK WOOD)</t>
  </si>
  <si>
    <t>ASAHAN JOYKO A-71 MIRING</t>
  </si>
  <si>
    <t>ASAHAN JOYKO A-30 PENGUIN</t>
  </si>
  <si>
    <t>ASAHAN JOYKO A-18 PENGUIN</t>
  </si>
  <si>
    <t>STAND PEN JOYKO PSGP-300 HITAM</t>
  </si>
  <si>
    <t>SA230609788</t>
  </si>
  <si>
    <t>BINDER NOTE JOYKO A5-TSDB-M499 (DOBUJIN) - F</t>
  </si>
  <si>
    <t>SA230609789</t>
  </si>
  <si>
    <t>CUTTER JOYKO CU-10BC</t>
  </si>
  <si>
    <t>SA230609920</t>
  </si>
  <si>
    <t>CORRECTION FLUID JOYKO CF-S233</t>
  </si>
  <si>
    <t>CORRECTION FLUID JOYKO CF-S232</t>
  </si>
  <si>
    <t>CORRECTION FLUID JOYKO CF-P231</t>
  </si>
  <si>
    <t>CORRECTION FLUID JOYKO CF-P211</t>
  </si>
  <si>
    <t>SA230610124</t>
  </si>
  <si>
    <t>SA230610245</t>
  </si>
  <si>
    <t>SA230610246</t>
  </si>
  <si>
    <t>TAPE CUTTER JOYKO TC-107</t>
  </si>
  <si>
    <t>TAPE CUTTER JOYKO TC-110</t>
  </si>
  <si>
    <t>SA230610247</t>
  </si>
  <si>
    <t>LEM LIQUID (CAIR) JOYKO GL-30</t>
  </si>
  <si>
    <t>LEM LIQUID (CAIR) JOYKO GL-50</t>
  </si>
  <si>
    <t>SA230610248</t>
  </si>
  <si>
    <t>ISI CUTTER 18 MM JOYKO L-150 MH (BESAR) (BONUS)</t>
  </si>
  <si>
    <t>SA230610249</t>
  </si>
  <si>
    <t>BALLPEN JOYKO BP-288 QUACO 3 (4 WARNA)</t>
  </si>
  <si>
    <t>SA230610305</t>
  </si>
  <si>
    <t>SA230610330</t>
  </si>
  <si>
    <t>SA230610343</t>
  </si>
  <si>
    <t>SA230610384</t>
  </si>
  <si>
    <t>23062181</t>
  </si>
  <si>
    <t>23062278</t>
  </si>
  <si>
    <t>23062329</t>
  </si>
  <si>
    <t>SA230610453</t>
  </si>
  <si>
    <t>STAPLER JOYKO HD-30</t>
  </si>
  <si>
    <t>SA230610588</t>
  </si>
  <si>
    <t>SA230610671</t>
  </si>
  <si>
    <t>SA230610725</t>
  </si>
  <si>
    <t>L306035</t>
  </si>
  <si>
    <t>PENSIL ZHONG HUA 6925-2B/B OVAL</t>
  </si>
  <si>
    <t>SA230610831</t>
  </si>
  <si>
    <t>ISI CUTTER 18 MM JOYKO A-100M (MH) (KECIL)</t>
  </si>
  <si>
    <t>SA230610832</t>
  </si>
  <si>
    <t>STIP / PENGHAPUS JOYKO ERT-117 CAKE (isi 32 pc)</t>
  </si>
  <si>
    <t>STIP / PENGHAPUS JOYKO ERT-118 ICE CREAM (isi 24 pc)</t>
  </si>
  <si>
    <t>SA230610833</t>
  </si>
  <si>
    <t>BINDER NOTE JOYKO B5-TSCS-M79 JK-U</t>
  </si>
  <si>
    <t>SA230610834</t>
  </si>
  <si>
    <t>KUAS SET JOYKO BR-8</t>
  </si>
  <si>
    <t>SA230610939</t>
  </si>
  <si>
    <t>ASAHAN JOYKO B-72 (isi 24 pc)</t>
  </si>
  <si>
    <t>BALLPEN JOYKO BP-250 BRIZ HITAM</t>
  </si>
  <si>
    <t>BALLPEN JOYKO BP-249 LINO HITAM</t>
  </si>
  <si>
    <t>JL-55123</t>
  </si>
  <si>
    <t>PENSIL WARNA CP-12L PANJANG</t>
  </si>
  <si>
    <t>PENCIL CASE 22 x 7.5 MAGNET AC-1762</t>
  </si>
  <si>
    <t>PENCIL CASE 22 x 7.5 MAGNET C-1755-1</t>
  </si>
  <si>
    <t xml:space="preserve">PENCIL CASE 21 x 6.5 KALENG TY-552 (MOBIL + ANAK) </t>
  </si>
  <si>
    <t xml:space="preserve">PENCIL CASE/ STUDY SET 20.5 x 7 KALENG K-597 MOBIL </t>
  </si>
  <si>
    <t>PENCIL CASE 22 x 10 MAGNET FX-2210 METALIK LEBAR</t>
  </si>
  <si>
    <t>JL-55124</t>
  </si>
  <si>
    <t>PENCIL CASE 23 x 10 MAGNET FC-6295</t>
  </si>
  <si>
    <t>PENCIL CASE 23 x 8 MAGNET LPY-6</t>
  </si>
  <si>
    <t>PENCIL CASE 23 x 8.5 MAGNET 3D C-5212</t>
  </si>
  <si>
    <t>PENCIL CASE 23 x 8.5 MAGNET FY-6823</t>
  </si>
  <si>
    <t>GEL PEN VC-1609</t>
  </si>
  <si>
    <t>PENCIL CASE 23 x 8.5 MAGNET 3D FC-5223</t>
  </si>
  <si>
    <t>PENCIL CASE 22 x 8 MAGNET B-511-1</t>
  </si>
  <si>
    <t>JL-55125</t>
  </si>
  <si>
    <t>GARISAN SET PVC PS-9810</t>
  </si>
  <si>
    <t>GARISAN SET PVC ZO-235</t>
  </si>
  <si>
    <t>JL-55134</t>
  </si>
  <si>
    <t>JL-55137</t>
  </si>
  <si>
    <t>JULI</t>
  </si>
  <si>
    <t>23070063</t>
  </si>
  <si>
    <t>GARISAN BESI (STAINLESS STEEL) KENKO 100 CM / 1 M</t>
  </si>
  <si>
    <t>23070111</t>
  </si>
  <si>
    <t>PENCIL CASE KENKO PC-0719-UR</t>
  </si>
  <si>
    <t>23070241</t>
  </si>
  <si>
    <t>GARISAN BESI (STAINLESS STEEL) KENKO 15 CM</t>
  </si>
  <si>
    <t>GARISAN BESI (STAINLESS STEEL) KENKO 20 CM</t>
  </si>
  <si>
    <t>23070242</t>
  </si>
  <si>
    <t>CRAYON / OIL PASTEL PUTAR TITI TI-CP-24T TWIST</t>
  </si>
  <si>
    <t>23070246</t>
  </si>
  <si>
    <t>23070366</t>
  </si>
  <si>
    <t>GEL PEN KENKO KE-303 T-GEL TRIANGULAR BIRU</t>
  </si>
  <si>
    <t>23070383</t>
  </si>
  <si>
    <t>BINDER CLIP KENKO NO.300 (6 PCS / BOX)</t>
  </si>
  <si>
    <t>23070535</t>
  </si>
  <si>
    <t>HANDY TAPE DISPENSER KENKO TDB-2</t>
  </si>
  <si>
    <t>STAPLER KENKO HD-10D PASTEL COLOR</t>
  </si>
  <si>
    <t>STAPLER KENKO HD-50 PASTEL COLOR</t>
  </si>
  <si>
    <t>23070709</t>
  </si>
  <si>
    <t>23070809</t>
  </si>
  <si>
    <t>STAPLER KENKO HD-10S (MINI)</t>
  </si>
  <si>
    <t>23070865</t>
  </si>
  <si>
    <t>SA230711032</t>
  </si>
  <si>
    <t>SA230711107</t>
  </si>
  <si>
    <t>SA230711160</t>
  </si>
  <si>
    <t>PENSIL JOYKO 2B P-91</t>
  </si>
  <si>
    <t>BALLPEN JOYKO BP-336 MY PASTEL HITAM</t>
  </si>
  <si>
    <t>GEL PEN JOYKO GP-243 WHIZ GEL HITAM</t>
  </si>
  <si>
    <t>[CS</t>
  </si>
  <si>
    <t>SA230711161</t>
  </si>
  <si>
    <t>SA230711218</t>
  </si>
  <si>
    <t>SA230711255</t>
  </si>
  <si>
    <t>SA230711292</t>
  </si>
  <si>
    <t>SA230711402</t>
  </si>
  <si>
    <t>SA230711537</t>
  </si>
  <si>
    <t>SA230711590</t>
  </si>
  <si>
    <t>SA230711611</t>
  </si>
  <si>
    <t>SINV99-230700000067</t>
  </si>
  <si>
    <t>STAPLER SDI 1102 NO.10 (HD-10)</t>
  </si>
  <si>
    <t>CUTTER 9 MM ZRM A-300 A.LOCK (KECIL)</t>
  </si>
  <si>
    <t>CUTTER 18 MM ZRM L-500 (BESAR)</t>
  </si>
  <si>
    <t>JL-55257</t>
  </si>
  <si>
    <t>PENCIL CASE 22 x 7.5 MAGNET FY-6822</t>
  </si>
  <si>
    <t>PENCIL CASE 22 x 7.5 MAGNET C-2755</t>
  </si>
  <si>
    <t>PENCIL CASE 23 x 8.5 MAGNET JH-220A</t>
  </si>
  <si>
    <t>JL-55372</t>
  </si>
  <si>
    <t>SINV99-230700000258</t>
  </si>
  <si>
    <t>SINV99-230700000259</t>
  </si>
  <si>
    <t>STAPLER SDI 1123</t>
  </si>
  <si>
    <t>SPIDOL P.MARKER P500-VP BIRU</t>
  </si>
  <si>
    <t>23071030</t>
  </si>
  <si>
    <t>GLUPEN KENKO GLP-01</t>
  </si>
  <si>
    <t>23071162</t>
  </si>
  <si>
    <t>BALLPEN KENKO BP-39 N HITAM</t>
  </si>
  <si>
    <t>23071173</t>
  </si>
  <si>
    <t>23071248</t>
  </si>
  <si>
    <t>23071355</t>
  </si>
  <si>
    <t>23071464</t>
  </si>
  <si>
    <t>23071686</t>
  </si>
  <si>
    <t>CORRECTION FLUID KENKO CB-01</t>
  </si>
  <si>
    <t>CORRECTION FLUID KENKO GP-01</t>
  </si>
  <si>
    <t>CORRECTION FLUID KENKO KR-01</t>
  </si>
  <si>
    <t>CORRECTION FLUID KENKO UR-01</t>
  </si>
  <si>
    <t>23071701</t>
  </si>
  <si>
    <t>MECHANICAL PENCIL 0.5 MM KENKO MP-070</t>
  </si>
  <si>
    <t>SA230711666</t>
  </si>
  <si>
    <t>LEM STICK JOYKO 15 GR GS-102 isi 24 pc</t>
  </si>
  <si>
    <t>SA230711734</t>
  </si>
  <si>
    <t>SA230711735</t>
  </si>
  <si>
    <t>SA230711783</t>
  </si>
  <si>
    <t>SA230711837</t>
  </si>
  <si>
    <t>ADHESIVE HOOK JOYKO ADHK-3010</t>
  </si>
  <si>
    <t>ADHESIVE HOOK JOYKO ADHK-3020</t>
  </si>
  <si>
    <t>BALLPEN JOYKO BP-342 VOKUS PTL HITAM</t>
  </si>
  <si>
    <t>SA230711838</t>
  </si>
  <si>
    <t>SA230711914</t>
  </si>
  <si>
    <t>SA230711938</t>
  </si>
  <si>
    <t>SA230711970</t>
  </si>
  <si>
    <t>SA230712047</t>
  </si>
  <si>
    <t>13/07/203</t>
  </si>
  <si>
    <t>SA230712048</t>
  </si>
  <si>
    <t>BALLPEN JOYKO BP-248 SUMA HITAM</t>
  </si>
  <si>
    <t>SA230712049</t>
  </si>
  <si>
    <t>STAMP PAD JOYKO NO. 00</t>
  </si>
  <si>
    <t>SA230712050</t>
  </si>
  <si>
    <t>PENCIL CASE JOYKO PC-0618 BIRU</t>
  </si>
  <si>
    <t>PENCIL CASE JOYKO PC-0618 HIJAU</t>
  </si>
  <si>
    <t>PENCIL CASE JOYKO PC-0618 MERAH</t>
  </si>
  <si>
    <t>PENCIL CASE JOYKO PC-0618 KUNING</t>
  </si>
  <si>
    <t>HIGHLIGHTER / STABILLO JOYKO HL-14 GREY</t>
  </si>
  <si>
    <t>SA230712175</t>
  </si>
  <si>
    <t>ASAHAN JOYKO B-24 (isi 12 pc)</t>
  </si>
  <si>
    <t>SA230712212</t>
  </si>
  <si>
    <t>ASAHAN JOYKO A-63 ROBOT</t>
  </si>
  <si>
    <t>SA23071527</t>
  </si>
  <si>
    <t>STAND PEN JOYKO PSGP-147 HITAM</t>
  </si>
  <si>
    <t>JUG430/23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</si>
  <si>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</si>
  <si>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</si>
  <si>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</si>
  <si>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</si>
  <si>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</si>
  <si>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</si>
  <si>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 (BONUS)</t>
  </si>
  <si>
    <t>L207031</t>
  </si>
  <si>
    <t>005604</t>
  </si>
  <si>
    <t>KARTU STOCK KWARTO</t>
  </si>
  <si>
    <t>KARTU STOCK FOLIO</t>
  </si>
  <si>
    <t>23071827</t>
  </si>
  <si>
    <t>23071987</t>
  </si>
  <si>
    <t>23072020</t>
  </si>
  <si>
    <t>PENSIL KENKO 2B-3030</t>
  </si>
  <si>
    <t>23072121</t>
  </si>
  <si>
    <t>23072393</t>
  </si>
  <si>
    <t>23072403</t>
  </si>
  <si>
    <t>PENSIL KENKO 2B-6120 DOODLE</t>
  </si>
  <si>
    <t>PENSIL KENKO 2B-6373 SILVER CAP BIRU</t>
  </si>
  <si>
    <t>PENSIL KENKO 2B-6393 FLUORESCENT</t>
  </si>
  <si>
    <t>SA230712604</t>
  </si>
  <si>
    <t>SA230712676</t>
  </si>
  <si>
    <t>SA230712769</t>
  </si>
  <si>
    <t>BALLPEN JOYKO BP-363 VOCUS TRANS PTL HITAM</t>
  </si>
  <si>
    <t>SA230712770</t>
  </si>
  <si>
    <t>SA230712848</t>
  </si>
  <si>
    <t>SA230712897</t>
  </si>
  <si>
    <t>PENSIL JOYKO 2B P-101 ANIMAL KINGDOM 2</t>
  </si>
  <si>
    <t>SA230712989</t>
  </si>
  <si>
    <t>CV PARAMA CREATIVINDO</t>
  </si>
  <si>
    <t>CV-29</t>
  </si>
  <si>
    <t>SAMPUL SAMSON KWARTO BATIK</t>
  </si>
  <si>
    <t>SAMPUL SAMSON BOXY BATIK</t>
  </si>
  <si>
    <t>CV-39</t>
  </si>
  <si>
    <t>CV-48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</si>
</sst>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&quot;Rp&quot;* #,##0_-;\-&quot;Rp&quot;* #,##0_-;_-&quot;Rp&quot;* &quot;-&quot;_-;_-@_-"/>
    <numFmt numFmtId="165" formatCode="_-&quot;Rp&quot;* #,##0.00_-;\-&quot;Rp&quot;* #,##0.00_-;_-&quot;Rp&quot;* &quot;-&quot;??_-;_-@_-"/>
    <numFmt numFmtId="166" formatCode="[$-13809]dd/mm/yyyy;@"/>
    <numFmt numFmtId="167" formatCode="_-&quot;Rp&quot;* #,##0.00_-;\-&quot;Rp&quot;* #,##0.00_-;_-&quot;Rp&quot;* &quot;-&quot;_-;_-@_-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6"/>
      <color theme="1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6" fillId="0" borderId="0"/>
  </cellStyleXfs>
  <cellXfs count="87">
    <xf numFmtId="0" fontId="0" fillId="0" borderId="0" xfId="0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 applyBorder="1"/>
    <xf numFmtId="0" fontId="5" fillId="0" borderId="0" xfId="1" applyFont="1" applyFill="1" applyBorder="1"/>
    <xf numFmtId="0" fontId="5" fillId="0" borderId="3" xfId="0" applyFont="1" applyFill="1" applyBorder="1"/>
    <xf numFmtId="0" fontId="1" fillId="0" borderId="3" xfId="0" applyFont="1" applyFill="1" applyBorder="1"/>
    <xf numFmtId="0" fontId="5" fillId="0" borderId="3" xfId="0" applyFont="1" applyFill="1" applyBorder="1" applyAlignment="1">
      <alignment vertical="center"/>
    </xf>
    <xf numFmtId="0" fontId="5" fillId="0" borderId="3" xfId="1" applyFont="1" applyFill="1" applyBorder="1"/>
    <xf numFmtId="0" fontId="5" fillId="0" borderId="3" xfId="0" applyFont="1" applyFill="1" applyBorder="1" applyAlignment="1"/>
    <xf numFmtId="165" fontId="5" fillId="0" borderId="3" xfId="0" applyNumberFormat="1" applyFont="1" applyFill="1" applyBorder="1"/>
    <xf numFmtId="0" fontId="1" fillId="0" borderId="3" xfId="0" applyFon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  <xf numFmtId="165" fontId="1" fillId="0" borderId="3" xfId="0" applyNumberFormat="1" applyFont="1" applyFill="1" applyBorder="1"/>
    <xf numFmtId="10" fontId="1" fillId="0" borderId="3" xfId="0" applyNumberFormat="1" applyFont="1" applyFill="1" applyBorder="1"/>
    <xf numFmtId="166" fontId="1" fillId="0" borderId="3" xfId="0" quotePrefix="1" applyNumberFormat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/>
    </xf>
    <xf numFmtId="164" fontId="1" fillId="0" borderId="3" xfId="0" applyNumberFormat="1" applyFont="1" applyFill="1" applyBorder="1"/>
    <xf numFmtId="166" fontId="1" fillId="0" borderId="3" xfId="0" applyNumberFormat="1" applyFont="1" applyFill="1" applyBorder="1"/>
    <xf numFmtId="0" fontId="1" fillId="0" borderId="3" xfId="0" applyNumberFormat="1" applyFont="1" applyFill="1" applyBorder="1" applyAlignment="1">
      <alignment horizontal="center"/>
    </xf>
    <xf numFmtId="164" fontId="1" fillId="0" borderId="1" xfId="0" applyNumberFormat="1" applyFont="1" applyFill="1" applyBorder="1"/>
    <xf numFmtId="49" fontId="1" fillId="0" borderId="3" xfId="0" applyNumberFormat="1" applyFont="1" applyFill="1" applyBorder="1" applyAlignment="1">
      <alignment horizontal="center"/>
    </xf>
    <xf numFmtId="0" fontId="0" fillId="0" borderId="0" xfId="0" applyFill="1"/>
    <xf numFmtId="166" fontId="4" fillId="0" borderId="3" xfId="0" applyNumberFormat="1" applyFont="1" applyFill="1" applyBorder="1"/>
    <xf numFmtId="164" fontId="1" fillId="0" borderId="0" xfId="0" applyNumberFormat="1" applyFont="1" applyFill="1"/>
    <xf numFmtId="0" fontId="2" fillId="0" borderId="2" xfId="0" applyFont="1" applyFill="1" applyBorder="1" applyAlignment="1">
      <alignment horizontal="center" vertical="center" wrapText="1"/>
    </xf>
    <xf numFmtId="166" fontId="7" fillId="0" borderId="0" xfId="0" applyNumberFormat="1" applyFont="1" applyFill="1" applyAlignment="1"/>
    <xf numFmtId="166" fontId="0" fillId="0" borderId="0" xfId="0" applyNumberFormat="1" applyFill="1"/>
    <xf numFmtId="166" fontId="1" fillId="0" borderId="0" xfId="0" applyNumberFormat="1" applyFont="1" applyFill="1" applyAlignment="1"/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5" fontId="1" fillId="0" borderId="0" xfId="0" applyNumberFormat="1" applyFont="1" applyFill="1"/>
    <xf numFmtId="10" fontId="1" fillId="0" borderId="0" xfId="0" applyNumberFormat="1" applyFont="1" applyFill="1"/>
    <xf numFmtId="166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/>
    <xf numFmtId="166" fontId="0" fillId="0" borderId="4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0" fillId="0" borderId="4" xfId="0" applyNumberFormat="1" applyFill="1" applyBorder="1"/>
    <xf numFmtId="3" fontId="1" fillId="0" borderId="3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/>
    <xf numFmtId="166" fontId="3" fillId="0" borderId="1" xfId="0" applyNumberFormat="1" applyFont="1" applyFill="1" applyBorder="1" applyAlignment="1"/>
    <xf numFmtId="164" fontId="0" fillId="0" borderId="1" xfId="0" applyNumberFormat="1" applyFill="1" applyBorder="1"/>
    <xf numFmtId="0" fontId="0" fillId="0" borderId="1" xfId="0" applyFill="1" applyBorder="1"/>
    <xf numFmtId="43" fontId="1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7" fontId="1" fillId="0" borderId="3" xfId="0" applyNumberFormat="1" applyFont="1" applyFill="1" applyBorder="1"/>
    <xf numFmtId="0" fontId="9" fillId="0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 vertical="center"/>
    </xf>
    <xf numFmtId="4" fontId="0" fillId="0" borderId="0" xfId="0" applyNumberFormat="1" applyFill="1"/>
    <xf numFmtId="0" fontId="8" fillId="0" borderId="3" xfId="0" applyFont="1" applyFill="1" applyBorder="1" applyAlignment="1">
      <alignment horizontal="left"/>
    </xf>
    <xf numFmtId="166" fontId="1" fillId="0" borderId="5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10" fillId="0" borderId="3" xfId="0" applyFont="1" applyFill="1" applyBorder="1" applyAlignment="1">
      <alignment horizontal="left" vertical="center"/>
    </xf>
    <xf numFmtId="0" fontId="4" fillId="0" borderId="3" xfId="0" applyFont="1" applyFill="1" applyBorder="1"/>
    <xf numFmtId="0" fontId="10" fillId="0" borderId="1" xfId="0" applyFont="1" applyFill="1" applyBorder="1" applyAlignment="1">
      <alignment vertical="center"/>
    </xf>
    <xf numFmtId="0" fontId="10" fillId="0" borderId="5" xfId="0" applyFont="1" applyFill="1" applyBorder="1" applyAlignment="1">
      <alignment vertical="center"/>
    </xf>
    <xf numFmtId="0" fontId="11" fillId="0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166" fontId="5" fillId="0" borderId="3" xfId="0" applyNumberFormat="1" applyFont="1" applyFill="1" applyBorder="1"/>
    <xf numFmtId="0" fontId="0" fillId="0" borderId="3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0" fillId="0" borderId="4" xfId="0" applyFill="1" applyBorder="1" applyAlignment="1">
      <alignment horizontal="left"/>
    </xf>
    <xf numFmtId="166" fontId="1" fillId="0" borderId="3" xfId="0" quotePrefix="1" applyNumberFormat="1" applyFont="1" applyFill="1" applyBorder="1" applyAlignment="1">
      <alignment horizontal="left"/>
    </xf>
    <xf numFmtId="166" fontId="1" fillId="0" borderId="3" xfId="0" applyNumberFormat="1" applyFont="1" applyFill="1" applyBorder="1" applyAlignment="1">
      <alignment horizontal="left"/>
    </xf>
    <xf numFmtId="0" fontId="1" fillId="0" borderId="3" xfId="0" quotePrefix="1" applyFont="1" applyFill="1" applyBorder="1" applyAlignment="1">
      <alignment horizontal="left"/>
    </xf>
    <xf numFmtId="0" fontId="1" fillId="0" borderId="3" xfId="0" applyFont="1" applyFill="1" applyBorder="1" applyAlignment="1">
      <alignment horizontal="left"/>
    </xf>
    <xf numFmtId="49" fontId="1" fillId="0" borderId="3" xfId="0" applyNumberFormat="1" applyFont="1" applyFill="1" applyBorder="1" applyAlignment="1">
      <alignment horizontal="left"/>
    </xf>
    <xf numFmtId="0" fontId="1" fillId="0" borderId="3" xfId="0" applyNumberFormat="1" applyFont="1" applyFill="1" applyBorder="1" applyAlignment="1">
      <alignment horizontal="left"/>
    </xf>
    <xf numFmtId="0" fontId="0" fillId="0" borderId="0" xfId="0" applyFill="1" applyAlignment="1">
      <alignment horizontal="left"/>
    </xf>
    <xf numFmtId="164" fontId="1" fillId="0" borderId="0" xfId="0" applyNumberFormat="1" applyFont="1" applyFill="1" applyBorder="1"/>
    <xf numFmtId="166" fontId="11" fillId="0" borderId="3" xfId="0" applyNumberFormat="1" applyFont="1" applyFill="1" applyBorder="1" applyAlignment="1">
      <alignment horizontal="center"/>
    </xf>
    <xf numFmtId="0" fontId="12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center"/>
    </xf>
    <xf numFmtId="4" fontId="0" fillId="0" borderId="0" xfId="0" applyNumberFormat="1" applyFill="1" applyAlignment="1">
      <alignment horizontal="center" vertical="center" wrapText="1"/>
    </xf>
    <xf numFmtId="0" fontId="3" fillId="0" borderId="3" xfId="0" applyFont="1" applyFill="1" applyBorder="1" applyAlignment="1">
      <alignment horizontal="left"/>
    </xf>
    <xf numFmtId="0" fontId="0" fillId="0" borderId="0" xfId="0" applyFill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2%20FEB\DICT_0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6%20JUNI\DICT_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/>
      <sheetData sheetId="1"/>
      <sheetData sheetId="2"/>
      <sheetData sheetId="3"/>
      <sheetData sheetId="4"/>
      <sheetData sheetId="5">
        <row r="8">
          <cell r="F8" t="str">
            <v>'D:\kerja\BANK EXP\BARU\2023\02 FEB\NOTA 02 FEB 2023.XLSX'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  <sheetName val="DICT_0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14"/>
  <sheetViews>
    <sheetView zoomScale="85" zoomScaleNormal="85" workbookViewId="0">
      <pane ySplit="3" topLeftCell="A1066" activePane="bottomLeft" state="frozen"/>
      <selection pane="bottomLeft" activeCell="E1029" sqref="E1029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4257812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16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>
        <v>44931</v>
      </c>
      <c r="C5" s="12">
        <v>44928</v>
      </c>
      <c r="D5" s="15" t="s">
        <v>28</v>
      </c>
      <c r="E5" s="5" t="s">
        <v>29</v>
      </c>
      <c r="F5" s="50">
        <v>1</v>
      </c>
      <c r="G5" s="11" t="s">
        <v>112</v>
      </c>
      <c r="H5" s="13">
        <v>2304000</v>
      </c>
      <c r="I5" s="14"/>
      <c r="J5" s="14"/>
      <c r="K5" s="17">
        <f t="shared" ref="K5:K36" si="0">F5*(H5-(H5*I5)-((H5-(H5*I5))*J5))</f>
        <v>2304000</v>
      </c>
      <c r="L5" s="17"/>
      <c r="M5" s="17"/>
    </row>
    <row r="6" spans="1:13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30</v>
      </c>
      <c r="F6" s="11">
        <v>1</v>
      </c>
      <c r="G6" s="11" t="s">
        <v>112</v>
      </c>
      <c r="H6" s="13">
        <v>2256000</v>
      </c>
      <c r="I6" s="14"/>
      <c r="J6" s="14"/>
      <c r="K6" s="17">
        <f t="shared" si="0"/>
        <v>2256000</v>
      </c>
      <c r="L6" s="17"/>
      <c r="M6" s="17"/>
    </row>
    <row r="7" spans="1:13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31</v>
      </c>
      <c r="F7" s="50">
        <v>4</v>
      </c>
      <c r="G7" s="11" t="s">
        <v>112</v>
      </c>
      <c r="H7" s="13">
        <v>1695600</v>
      </c>
      <c r="I7" s="14"/>
      <c r="J7" s="14"/>
      <c r="K7" s="17">
        <f t="shared" si="0"/>
        <v>6782400</v>
      </c>
      <c r="L7" s="17"/>
      <c r="M7" s="17"/>
    </row>
    <row r="8" spans="1:13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</v>
      </c>
      <c r="F8" s="50">
        <v>1</v>
      </c>
      <c r="G8" s="11" t="s">
        <v>112</v>
      </c>
      <c r="H8" s="13">
        <v>3801600</v>
      </c>
      <c r="I8" s="14"/>
      <c r="J8" s="14"/>
      <c r="K8" s="17">
        <f t="shared" si="0"/>
        <v>3801600</v>
      </c>
      <c r="L8" s="17"/>
      <c r="M8" s="17"/>
    </row>
    <row r="9" spans="1:13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33</v>
      </c>
      <c r="F9" s="50">
        <v>2</v>
      </c>
      <c r="G9" s="11" t="s">
        <v>112</v>
      </c>
      <c r="H9" s="13">
        <v>2980800</v>
      </c>
      <c r="I9" s="14"/>
      <c r="J9" s="14"/>
      <c r="K9" s="17">
        <f t="shared" si="0"/>
        <v>5961600</v>
      </c>
      <c r="L9" s="17"/>
      <c r="M9" s="17"/>
    </row>
    <row r="10" spans="1:13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34</v>
      </c>
      <c r="F10" s="50">
        <v>1</v>
      </c>
      <c r="G10" s="11" t="s">
        <v>112</v>
      </c>
      <c r="H10" s="13">
        <v>3542400</v>
      </c>
      <c r="I10" s="14"/>
      <c r="J10" s="14"/>
      <c r="K10" s="17">
        <f t="shared" si="0"/>
        <v>3542400</v>
      </c>
      <c r="L10" s="17"/>
      <c r="M10" s="17"/>
    </row>
    <row r="11" spans="1:13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35</v>
      </c>
      <c r="F11" s="50">
        <v>2</v>
      </c>
      <c r="G11" s="11" t="s">
        <v>112</v>
      </c>
      <c r="H11" s="13">
        <v>2112000</v>
      </c>
      <c r="I11" s="14"/>
      <c r="J11" s="14"/>
      <c r="K11" s="17">
        <f t="shared" si="0"/>
        <v>4224000</v>
      </c>
      <c r="L11" s="17"/>
      <c r="M11" s="17"/>
    </row>
    <row r="12" spans="1:13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36</v>
      </c>
      <c r="F12" s="50">
        <v>2</v>
      </c>
      <c r="G12" s="11" t="s">
        <v>112</v>
      </c>
      <c r="H12" s="13">
        <v>3758400</v>
      </c>
      <c r="I12" s="14"/>
      <c r="J12" s="14"/>
      <c r="K12" s="17">
        <f t="shared" si="0"/>
        <v>7516800</v>
      </c>
      <c r="L12" s="17"/>
      <c r="M12" s="17"/>
    </row>
    <row r="13" spans="1:13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37</v>
      </c>
      <c r="F13" s="50">
        <v>2</v>
      </c>
      <c r="G13" s="11" t="s">
        <v>112</v>
      </c>
      <c r="H13" s="13">
        <v>462000</v>
      </c>
      <c r="I13" s="14"/>
      <c r="J13" s="14"/>
      <c r="K13" s="17">
        <f t="shared" si="0"/>
        <v>924000</v>
      </c>
      <c r="L13" s="17"/>
      <c r="M13" s="17"/>
    </row>
    <row r="14" spans="1:13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38</v>
      </c>
      <c r="F14" s="50">
        <v>1</v>
      </c>
      <c r="G14" s="11" t="s">
        <v>112</v>
      </c>
      <c r="H14" s="13">
        <v>1416000</v>
      </c>
      <c r="I14" s="14"/>
      <c r="J14" s="14"/>
      <c r="K14" s="17">
        <f t="shared" si="0"/>
        <v>1416000</v>
      </c>
      <c r="L14" s="17">
        <f>SUM(K5:K14)*17/100</f>
        <v>6583896</v>
      </c>
      <c r="M14" s="17">
        <f>SUM(K5:K14)-L14</f>
        <v>32144904</v>
      </c>
    </row>
    <row r="15" spans="1:13" s="2" customFormat="1" ht="12.75" x14ac:dyDescent="0.2">
      <c r="A15" s="11">
        <v>2</v>
      </c>
      <c r="B15" s="12">
        <v>44931</v>
      </c>
      <c r="C15" s="12">
        <v>44928</v>
      </c>
      <c r="D15" s="12" t="s">
        <v>39</v>
      </c>
      <c r="E15" s="5" t="s">
        <v>40</v>
      </c>
      <c r="F15" s="50">
        <v>4</v>
      </c>
      <c r="G15" s="11" t="s">
        <v>112</v>
      </c>
      <c r="H15" s="13">
        <v>1860000</v>
      </c>
      <c r="I15" s="14"/>
      <c r="J15" s="14"/>
      <c r="K15" s="17">
        <f t="shared" si="0"/>
        <v>7440000</v>
      </c>
      <c r="L15" s="17" t="s">
        <v>14</v>
      </c>
      <c r="M15" s="17"/>
    </row>
    <row r="16" spans="1:13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41</v>
      </c>
      <c r="F16" s="11">
        <v>2</v>
      </c>
      <c r="G16" s="11" t="s">
        <v>112</v>
      </c>
      <c r="H16" s="13">
        <v>2448000</v>
      </c>
      <c r="I16" s="14"/>
      <c r="J16" s="14"/>
      <c r="K16" s="17">
        <f t="shared" si="0"/>
        <v>4896000</v>
      </c>
      <c r="L16" s="17" t="s">
        <v>14</v>
      </c>
      <c r="M16" s="17"/>
    </row>
    <row r="17" spans="1:13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42</v>
      </c>
      <c r="F17" s="50">
        <v>2</v>
      </c>
      <c r="G17" s="11" t="s">
        <v>112</v>
      </c>
      <c r="H17" s="13">
        <v>2160000</v>
      </c>
      <c r="I17" s="14"/>
      <c r="J17" s="14"/>
      <c r="K17" s="17">
        <f t="shared" si="0"/>
        <v>4320000</v>
      </c>
      <c r="L17" s="17" t="s">
        <v>14</v>
      </c>
      <c r="M17" s="17"/>
    </row>
    <row r="18" spans="1:13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43</v>
      </c>
      <c r="F18" s="11">
        <v>1</v>
      </c>
      <c r="G18" s="11" t="s">
        <v>112</v>
      </c>
      <c r="H18" s="13">
        <v>2448000</v>
      </c>
      <c r="I18" s="14"/>
      <c r="J18" s="14"/>
      <c r="K18" s="17">
        <f t="shared" si="0"/>
        <v>2448000</v>
      </c>
      <c r="L18" s="17" t="s">
        <v>14</v>
      </c>
      <c r="M18" s="17"/>
    </row>
    <row r="19" spans="1:13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44</v>
      </c>
      <c r="F19" s="50">
        <v>3</v>
      </c>
      <c r="G19" s="11" t="s">
        <v>112</v>
      </c>
      <c r="H19" s="13">
        <v>2880000</v>
      </c>
      <c r="I19" s="14"/>
      <c r="J19" s="14"/>
      <c r="K19" s="17">
        <f t="shared" si="0"/>
        <v>8640000</v>
      </c>
      <c r="L19" s="17" t="s">
        <v>14</v>
      </c>
      <c r="M19" s="17"/>
    </row>
    <row r="20" spans="1:13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6" t="s">
        <v>45</v>
      </c>
      <c r="F20" s="11">
        <v>2</v>
      </c>
      <c r="G20" s="11" t="s">
        <v>112</v>
      </c>
      <c r="H20" s="13">
        <v>5616000</v>
      </c>
      <c r="I20" s="14"/>
      <c r="J20" s="14"/>
      <c r="K20" s="17">
        <f t="shared" si="0"/>
        <v>11232000</v>
      </c>
      <c r="L20" s="17" t="s">
        <v>14</v>
      </c>
      <c r="M20" s="17"/>
    </row>
    <row r="21" spans="1:13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46</v>
      </c>
      <c r="F21" s="50">
        <v>3</v>
      </c>
      <c r="G21" s="11" t="s">
        <v>112</v>
      </c>
      <c r="H21" s="13">
        <v>3456000</v>
      </c>
      <c r="I21" s="14"/>
      <c r="J21" s="14"/>
      <c r="K21" s="17">
        <f t="shared" si="0"/>
        <v>10368000</v>
      </c>
      <c r="L21" s="17" t="s">
        <v>14</v>
      </c>
      <c r="M21" s="17"/>
    </row>
    <row r="22" spans="1:13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47</v>
      </c>
      <c r="F22" s="50">
        <v>5</v>
      </c>
      <c r="G22" s="11" t="s">
        <v>112</v>
      </c>
      <c r="H22" s="13">
        <v>3110400</v>
      </c>
      <c r="I22" s="14"/>
      <c r="J22" s="14"/>
      <c r="K22" s="17">
        <f t="shared" si="0"/>
        <v>15552000</v>
      </c>
      <c r="L22" s="17">
        <f>SUM(K15:K22)*17/100</f>
        <v>11032320</v>
      </c>
      <c r="M22" s="17">
        <f>SUM(K15:K22)-L22</f>
        <v>53863680</v>
      </c>
    </row>
    <row r="23" spans="1:13" s="2" customFormat="1" ht="12.75" x14ac:dyDescent="0.2">
      <c r="A23" s="11">
        <v>3</v>
      </c>
      <c r="B23" s="12">
        <v>44931</v>
      </c>
      <c r="C23" s="12">
        <v>44929</v>
      </c>
      <c r="D23" s="12" t="s">
        <v>48</v>
      </c>
      <c r="E23" s="5" t="s">
        <v>40</v>
      </c>
      <c r="F23" s="50">
        <v>5</v>
      </c>
      <c r="G23" s="11" t="s">
        <v>112</v>
      </c>
      <c r="H23" s="13">
        <v>1860000</v>
      </c>
      <c r="I23" s="14"/>
      <c r="J23" s="14"/>
      <c r="K23" s="17">
        <f t="shared" si="0"/>
        <v>9300000</v>
      </c>
      <c r="L23" s="17">
        <v>1581000</v>
      </c>
      <c r="M23" s="17">
        <f>K23-L23</f>
        <v>7719000</v>
      </c>
    </row>
    <row r="24" spans="1:13" s="2" customFormat="1" ht="12.75" x14ac:dyDescent="0.2">
      <c r="A24" s="11">
        <v>4</v>
      </c>
      <c r="B24" s="12">
        <v>44935</v>
      </c>
      <c r="C24" s="12">
        <v>44930</v>
      </c>
      <c r="D24" s="12" t="s">
        <v>49</v>
      </c>
      <c r="E24" s="6" t="s">
        <v>50</v>
      </c>
      <c r="F24" s="11">
        <v>3</v>
      </c>
      <c r="G24" s="11" t="s">
        <v>112</v>
      </c>
      <c r="H24" s="13">
        <v>5616000</v>
      </c>
      <c r="I24" s="14"/>
      <c r="J24" s="14"/>
      <c r="K24" s="17">
        <f t="shared" si="0"/>
        <v>16848000</v>
      </c>
      <c r="L24" s="17" t="s">
        <v>14</v>
      </c>
      <c r="M24" s="17"/>
    </row>
    <row r="25" spans="1:13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35</v>
      </c>
      <c r="F25" s="50">
        <v>5</v>
      </c>
      <c r="G25" s="11" t="s">
        <v>112</v>
      </c>
      <c r="H25" s="13">
        <v>2112000</v>
      </c>
      <c r="I25" s="14"/>
      <c r="J25" s="14"/>
      <c r="K25" s="17">
        <f t="shared" si="0"/>
        <v>10560000</v>
      </c>
      <c r="L25" s="17" t="s">
        <v>14</v>
      </c>
      <c r="M25" s="17"/>
    </row>
    <row r="26" spans="1:13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51</v>
      </c>
      <c r="F26" s="50">
        <v>5</v>
      </c>
      <c r="G26" s="11" t="s">
        <v>112</v>
      </c>
      <c r="H26" s="13">
        <v>3888000</v>
      </c>
      <c r="I26" s="14"/>
      <c r="J26" s="14"/>
      <c r="K26" s="17">
        <f t="shared" si="0"/>
        <v>19440000</v>
      </c>
      <c r="L26" s="17">
        <f>SUM(K24:K26)*17/100</f>
        <v>7964160</v>
      </c>
      <c r="M26" s="17">
        <f>SUM(K24:K26)-L26</f>
        <v>38883840</v>
      </c>
    </row>
    <row r="27" spans="1:13" s="2" customFormat="1" ht="12.75" x14ac:dyDescent="0.2">
      <c r="A27" s="11">
        <v>5</v>
      </c>
      <c r="B27" s="12">
        <v>44935</v>
      </c>
      <c r="C27" s="12">
        <v>44930</v>
      </c>
      <c r="D27" s="12" t="s">
        <v>52</v>
      </c>
      <c r="E27" s="5" t="s">
        <v>53</v>
      </c>
      <c r="F27" s="50">
        <v>1</v>
      </c>
      <c r="G27" s="11" t="s">
        <v>112</v>
      </c>
      <c r="H27" s="13">
        <v>1069200</v>
      </c>
      <c r="I27" s="14"/>
      <c r="J27" s="14"/>
      <c r="K27" s="17">
        <f t="shared" si="0"/>
        <v>1069200</v>
      </c>
      <c r="L27" s="17" t="s">
        <v>14</v>
      </c>
      <c r="M27" s="17"/>
    </row>
    <row r="28" spans="1:13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37</v>
      </c>
      <c r="F28" s="51">
        <v>2</v>
      </c>
      <c r="G28" s="11" t="s">
        <v>112</v>
      </c>
      <c r="H28" s="13">
        <v>462000</v>
      </c>
      <c r="I28" s="14"/>
      <c r="J28" s="14"/>
      <c r="K28" s="17">
        <f t="shared" si="0"/>
        <v>924000</v>
      </c>
      <c r="L28" s="17" t="s">
        <v>14</v>
      </c>
      <c r="M28" s="17"/>
    </row>
    <row r="29" spans="1:13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54</v>
      </c>
      <c r="F29" s="50">
        <v>2</v>
      </c>
      <c r="G29" s="11" t="s">
        <v>112</v>
      </c>
      <c r="H29" s="13">
        <v>1375000</v>
      </c>
      <c r="I29" s="14"/>
      <c r="J29" s="14"/>
      <c r="K29" s="17">
        <f t="shared" si="0"/>
        <v>2750000</v>
      </c>
      <c r="L29" s="17" t="s">
        <v>14</v>
      </c>
      <c r="M29" s="17"/>
    </row>
    <row r="30" spans="1:13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55</v>
      </c>
      <c r="F30" s="50">
        <v>1</v>
      </c>
      <c r="G30" s="11" t="s">
        <v>112</v>
      </c>
      <c r="H30" s="13">
        <v>2352000</v>
      </c>
      <c r="I30" s="14"/>
      <c r="J30" s="14"/>
      <c r="K30" s="17">
        <f t="shared" si="0"/>
        <v>2352000</v>
      </c>
      <c r="L30" s="17" t="s">
        <v>14</v>
      </c>
      <c r="M30" s="17"/>
    </row>
    <row r="31" spans="1:13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50</v>
      </c>
      <c r="F31" s="50">
        <v>2</v>
      </c>
      <c r="G31" s="11" t="s">
        <v>112</v>
      </c>
      <c r="H31" s="13">
        <v>5616000</v>
      </c>
      <c r="I31" s="14"/>
      <c r="J31" s="14"/>
      <c r="K31" s="17">
        <f t="shared" si="0"/>
        <v>11232000</v>
      </c>
      <c r="L31" s="17" t="s">
        <v>14</v>
      </c>
      <c r="M31" s="17"/>
    </row>
    <row r="32" spans="1:13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40</v>
      </c>
      <c r="F32" s="11">
        <v>3</v>
      </c>
      <c r="G32" s="11" t="s">
        <v>112</v>
      </c>
      <c r="H32" s="13">
        <v>1860000</v>
      </c>
      <c r="I32" s="14"/>
      <c r="J32" s="14"/>
      <c r="K32" s="17">
        <f t="shared" si="0"/>
        <v>5580000</v>
      </c>
      <c r="L32" s="17" t="s">
        <v>14</v>
      </c>
      <c r="M32" s="17"/>
    </row>
    <row r="33" spans="1:13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56</v>
      </c>
      <c r="F33" s="50">
        <v>2</v>
      </c>
      <c r="G33" s="11" t="s">
        <v>112</v>
      </c>
      <c r="H33" s="13">
        <v>2100000</v>
      </c>
      <c r="I33" s="14"/>
      <c r="J33" s="14"/>
      <c r="K33" s="17">
        <f t="shared" si="0"/>
        <v>4200000</v>
      </c>
      <c r="L33" s="17" t="s">
        <v>14</v>
      </c>
      <c r="M33" s="17"/>
    </row>
    <row r="34" spans="1:13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57</v>
      </c>
      <c r="F34" s="11">
        <v>1</v>
      </c>
      <c r="G34" s="11" t="s">
        <v>112</v>
      </c>
      <c r="H34" s="13">
        <v>2280000</v>
      </c>
      <c r="I34" s="14"/>
      <c r="J34" s="14"/>
      <c r="K34" s="17">
        <f t="shared" si="0"/>
        <v>2280000</v>
      </c>
      <c r="L34" s="17" t="s">
        <v>14</v>
      </c>
      <c r="M34" s="17"/>
    </row>
    <row r="35" spans="1:13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51</v>
      </c>
      <c r="F35" s="50">
        <v>2</v>
      </c>
      <c r="G35" s="11" t="s">
        <v>112</v>
      </c>
      <c r="H35" s="13">
        <v>3888000</v>
      </c>
      <c r="I35" s="14"/>
      <c r="J35" s="14"/>
      <c r="K35" s="17">
        <f t="shared" si="0"/>
        <v>7776000</v>
      </c>
      <c r="L35" s="17">
        <f>SUM(K27:K35)*17/100</f>
        <v>6487744</v>
      </c>
      <c r="M35" s="17">
        <f>SUM(K27:K35)-L35</f>
        <v>31675456</v>
      </c>
    </row>
    <row r="36" spans="1:13" s="2" customFormat="1" ht="12.75" x14ac:dyDescent="0.2">
      <c r="A36" s="11">
        <v>6</v>
      </c>
      <c r="B36" s="12">
        <v>44935</v>
      </c>
      <c r="C36" s="12">
        <v>44931</v>
      </c>
      <c r="D36" s="12" t="s">
        <v>58</v>
      </c>
      <c r="E36" s="5" t="s">
        <v>59</v>
      </c>
      <c r="F36" s="50">
        <v>1</v>
      </c>
      <c r="G36" s="11" t="s">
        <v>112</v>
      </c>
      <c r="H36" s="13">
        <v>2208000</v>
      </c>
      <c r="I36" s="14"/>
      <c r="J36" s="14"/>
      <c r="K36" s="17">
        <f t="shared" si="0"/>
        <v>2208000</v>
      </c>
      <c r="L36" s="17" t="s">
        <v>14</v>
      </c>
      <c r="M36" s="17"/>
    </row>
    <row r="37" spans="1:13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5" t="s">
        <v>44</v>
      </c>
      <c r="F37" s="50">
        <v>2</v>
      </c>
      <c r="G37" s="11" t="s">
        <v>112</v>
      </c>
      <c r="H37" s="13">
        <v>2880000</v>
      </c>
      <c r="I37" s="14"/>
      <c r="J37" s="14"/>
      <c r="K37" s="17">
        <f t="shared" ref="K37:K68" si="1">F37*(H37-(H37*I37)-((H37-(H37*I37))*J37))</f>
        <v>5760000</v>
      </c>
      <c r="L37" s="17" t="s">
        <v>14</v>
      </c>
      <c r="M37" s="17"/>
    </row>
    <row r="38" spans="1:13" s="2" customFormat="1" ht="12.75" x14ac:dyDescent="0.2">
      <c r="A38" s="11"/>
      <c r="B38" s="12" t="s">
        <v>14</v>
      </c>
      <c r="C38" s="12" t="s">
        <v>14</v>
      </c>
      <c r="D38" s="15" t="s">
        <v>14</v>
      </c>
      <c r="E38" s="5" t="s">
        <v>60</v>
      </c>
      <c r="F38" s="50">
        <v>1</v>
      </c>
      <c r="G38" s="11" t="s">
        <v>112</v>
      </c>
      <c r="H38" s="13">
        <v>2995200</v>
      </c>
      <c r="I38" s="14"/>
      <c r="J38" s="14"/>
      <c r="K38" s="17">
        <f t="shared" si="1"/>
        <v>2995200</v>
      </c>
      <c r="L38" s="17" t="s">
        <v>14</v>
      </c>
      <c r="M38" s="17"/>
    </row>
    <row r="39" spans="1:13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5" t="s">
        <v>61</v>
      </c>
      <c r="F39" s="50">
        <v>1</v>
      </c>
      <c r="G39" s="11" t="s">
        <v>112</v>
      </c>
      <c r="H39" s="13">
        <v>5702400</v>
      </c>
      <c r="I39" s="14"/>
      <c r="J39" s="14"/>
      <c r="K39" s="17">
        <f t="shared" si="1"/>
        <v>5702400</v>
      </c>
      <c r="L39" s="17" t="s">
        <v>14</v>
      </c>
      <c r="M39" s="17"/>
    </row>
    <row r="40" spans="1:13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62</v>
      </c>
      <c r="F40" s="50">
        <v>1</v>
      </c>
      <c r="G40" s="11" t="s">
        <v>112</v>
      </c>
      <c r="H40" s="13">
        <v>2112000</v>
      </c>
      <c r="I40" s="14"/>
      <c r="J40" s="14"/>
      <c r="K40" s="17">
        <f t="shared" si="1"/>
        <v>2112000</v>
      </c>
      <c r="L40" s="17" t="s">
        <v>14</v>
      </c>
      <c r="M40" s="17"/>
    </row>
    <row r="41" spans="1:13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63</v>
      </c>
      <c r="F41" s="11">
        <v>1</v>
      </c>
      <c r="G41" s="11" t="s">
        <v>112</v>
      </c>
      <c r="H41" s="13">
        <v>2040000</v>
      </c>
      <c r="I41" s="14"/>
      <c r="J41" s="14"/>
      <c r="K41" s="17">
        <f t="shared" si="1"/>
        <v>2040000</v>
      </c>
      <c r="L41" s="17" t="s">
        <v>14</v>
      </c>
      <c r="M41" s="17"/>
    </row>
    <row r="42" spans="1:13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5" t="s">
        <v>35</v>
      </c>
      <c r="F42" s="50">
        <v>2</v>
      </c>
      <c r="G42" s="11" t="s">
        <v>112</v>
      </c>
      <c r="H42" s="13">
        <v>2112000</v>
      </c>
      <c r="I42" s="14"/>
      <c r="J42" s="14"/>
      <c r="K42" s="17">
        <f t="shared" si="1"/>
        <v>4224000</v>
      </c>
      <c r="L42" s="17">
        <f>SUM(K36:K42)*17/100</f>
        <v>4257072</v>
      </c>
      <c r="M42" s="17">
        <f>SUM(K36:K42)-L42</f>
        <v>20784528</v>
      </c>
    </row>
    <row r="43" spans="1:13" s="2" customFormat="1" ht="12.75" x14ac:dyDescent="0.2">
      <c r="A43" s="11">
        <v>7</v>
      </c>
      <c r="B43" s="12">
        <v>44935</v>
      </c>
      <c r="C43" s="12">
        <v>44931</v>
      </c>
      <c r="D43" s="12" t="s">
        <v>64</v>
      </c>
      <c r="E43" s="8" t="s">
        <v>65</v>
      </c>
      <c r="F43" s="51">
        <v>5</v>
      </c>
      <c r="G43" s="11" t="s">
        <v>112</v>
      </c>
      <c r="H43" s="13">
        <v>2170800</v>
      </c>
      <c r="I43" s="14"/>
      <c r="J43" s="14"/>
      <c r="K43" s="17">
        <f t="shared" si="1"/>
        <v>10854000</v>
      </c>
      <c r="L43" s="17">
        <f>K43*17/100</f>
        <v>1845180</v>
      </c>
      <c r="M43" s="17">
        <f>K43-L43</f>
        <v>9008820</v>
      </c>
    </row>
    <row r="44" spans="1:13" s="2" customFormat="1" ht="12.75" x14ac:dyDescent="0.2">
      <c r="A44" s="11">
        <v>8</v>
      </c>
      <c r="B44" s="12">
        <v>44935</v>
      </c>
      <c r="C44" s="12">
        <v>44932</v>
      </c>
      <c r="D44" s="12" t="s">
        <v>66</v>
      </c>
      <c r="E44" s="5" t="s">
        <v>67</v>
      </c>
      <c r="F44" s="50">
        <v>1</v>
      </c>
      <c r="G44" s="11" t="s">
        <v>112</v>
      </c>
      <c r="H44" s="13">
        <v>1728000</v>
      </c>
      <c r="I44" s="14"/>
      <c r="J44" s="14"/>
      <c r="K44" s="17">
        <f t="shared" si="1"/>
        <v>1728000</v>
      </c>
      <c r="L44" s="17" t="s">
        <v>14</v>
      </c>
      <c r="M44" s="17"/>
    </row>
    <row r="45" spans="1:13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68</v>
      </c>
      <c r="F45" s="50">
        <v>1</v>
      </c>
      <c r="G45" s="11" t="s">
        <v>112</v>
      </c>
      <c r="H45" s="13">
        <v>1548000</v>
      </c>
      <c r="I45" s="14"/>
      <c r="J45" s="14"/>
      <c r="K45" s="17">
        <f t="shared" si="1"/>
        <v>1548000</v>
      </c>
      <c r="L45" s="17" t="s">
        <v>14</v>
      </c>
      <c r="M45" s="17"/>
    </row>
    <row r="46" spans="1:13" s="2" customFormat="1" ht="12.75" x14ac:dyDescent="0.2">
      <c r="A46" s="11"/>
      <c r="B46" s="12" t="s">
        <v>14</v>
      </c>
      <c r="C46" s="12" t="s">
        <v>14</v>
      </c>
      <c r="D46" s="15" t="s">
        <v>14</v>
      </c>
      <c r="E46" s="5" t="s">
        <v>69</v>
      </c>
      <c r="F46" s="50">
        <v>1</v>
      </c>
      <c r="G46" s="11" t="s">
        <v>112</v>
      </c>
      <c r="H46" s="13">
        <v>1368000</v>
      </c>
      <c r="I46" s="14"/>
      <c r="J46" s="14"/>
      <c r="K46" s="17">
        <f t="shared" si="1"/>
        <v>1368000</v>
      </c>
      <c r="L46" s="17" t="s">
        <v>14</v>
      </c>
      <c r="M46" s="17"/>
    </row>
    <row r="47" spans="1:13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70</v>
      </c>
      <c r="F47" s="50">
        <v>1</v>
      </c>
      <c r="G47" s="11" t="s">
        <v>112</v>
      </c>
      <c r="H47" s="13">
        <v>1494000</v>
      </c>
      <c r="I47" s="14"/>
      <c r="J47" s="14"/>
      <c r="K47" s="17">
        <f t="shared" si="1"/>
        <v>1494000</v>
      </c>
      <c r="L47" s="17" t="s">
        <v>14</v>
      </c>
      <c r="M47" s="17"/>
    </row>
    <row r="48" spans="1:13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71</v>
      </c>
      <c r="F48" s="50">
        <v>1</v>
      </c>
      <c r="G48" s="11" t="s">
        <v>112</v>
      </c>
      <c r="H48" s="13">
        <v>3240000</v>
      </c>
      <c r="I48" s="14"/>
      <c r="J48" s="14"/>
      <c r="K48" s="17">
        <f t="shared" si="1"/>
        <v>3240000</v>
      </c>
      <c r="L48" s="17" t="s">
        <v>14</v>
      </c>
      <c r="M48" s="17"/>
    </row>
    <row r="49" spans="1:13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40</v>
      </c>
      <c r="F49" s="50">
        <v>4</v>
      </c>
      <c r="G49" s="11" t="s">
        <v>112</v>
      </c>
      <c r="H49" s="13">
        <v>1860000</v>
      </c>
      <c r="I49" s="14"/>
      <c r="J49" s="14"/>
      <c r="K49" s="17">
        <f t="shared" si="1"/>
        <v>7440000</v>
      </c>
      <c r="L49" s="17" t="s">
        <v>14</v>
      </c>
      <c r="M49" s="17"/>
    </row>
    <row r="50" spans="1:13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57</v>
      </c>
      <c r="F50" s="11">
        <v>1</v>
      </c>
      <c r="G50" s="11" t="s">
        <v>112</v>
      </c>
      <c r="H50" s="13">
        <v>2280000</v>
      </c>
      <c r="I50" s="14"/>
      <c r="J50" s="14"/>
      <c r="K50" s="17">
        <f t="shared" si="1"/>
        <v>2280000</v>
      </c>
      <c r="L50" s="17" t="s">
        <v>14</v>
      </c>
      <c r="M50" s="17"/>
    </row>
    <row r="51" spans="1:13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31</v>
      </c>
      <c r="F51" s="50">
        <v>10</v>
      </c>
      <c r="G51" s="11" t="s">
        <v>112</v>
      </c>
      <c r="H51" s="13">
        <v>1695600</v>
      </c>
      <c r="I51" s="14"/>
      <c r="J51" s="14"/>
      <c r="K51" s="17">
        <f t="shared" si="1"/>
        <v>16956000</v>
      </c>
      <c r="L51" s="17" t="s">
        <v>14</v>
      </c>
      <c r="M51" s="17"/>
    </row>
    <row r="52" spans="1:13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72</v>
      </c>
      <c r="F52" s="50">
        <v>5</v>
      </c>
      <c r="G52" s="11" t="s">
        <v>112</v>
      </c>
      <c r="H52" s="13">
        <v>1954800</v>
      </c>
      <c r="I52" s="14"/>
      <c r="J52" s="14"/>
      <c r="K52" s="17">
        <f t="shared" si="1"/>
        <v>9774000</v>
      </c>
      <c r="L52" s="17" t="s">
        <v>14</v>
      </c>
      <c r="M52" s="17"/>
    </row>
    <row r="53" spans="1:13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46</v>
      </c>
      <c r="F53" s="50">
        <v>1</v>
      </c>
      <c r="G53" s="11" t="s">
        <v>112</v>
      </c>
      <c r="H53" s="13">
        <v>3456000</v>
      </c>
      <c r="I53" s="14"/>
      <c r="J53" s="14"/>
      <c r="K53" s="17">
        <f t="shared" si="1"/>
        <v>3456000</v>
      </c>
      <c r="L53" s="17">
        <f>SUM(K44:K53)*17/100</f>
        <v>8378280</v>
      </c>
      <c r="M53" s="17">
        <f>SUM(K44:K53)-L53</f>
        <v>40905720</v>
      </c>
    </row>
    <row r="54" spans="1:13" s="2" customFormat="1" ht="12.75" x14ac:dyDescent="0.2">
      <c r="A54" s="11">
        <v>9</v>
      </c>
      <c r="B54" s="12">
        <v>44935</v>
      </c>
      <c r="C54" s="12">
        <v>44932</v>
      </c>
      <c r="D54" s="12" t="s">
        <v>73</v>
      </c>
      <c r="E54" s="5" t="s">
        <v>47</v>
      </c>
      <c r="F54" s="50">
        <v>7</v>
      </c>
      <c r="G54" s="11" t="s">
        <v>112</v>
      </c>
      <c r="H54" s="13">
        <v>3110400</v>
      </c>
      <c r="I54" s="14"/>
      <c r="J54" s="14"/>
      <c r="K54" s="17">
        <f t="shared" si="1"/>
        <v>21772800</v>
      </c>
      <c r="L54" s="17" t="s">
        <v>14</v>
      </c>
      <c r="M54" s="17"/>
    </row>
    <row r="55" spans="1:13" s="2" customFormat="1" ht="12.75" x14ac:dyDescent="0.2">
      <c r="A55" s="11"/>
      <c r="B55" s="12" t="s">
        <v>14</v>
      </c>
      <c r="C55" s="12" t="s">
        <v>14</v>
      </c>
      <c r="D55" s="15" t="s">
        <v>14</v>
      </c>
      <c r="E55" s="6" t="s">
        <v>43</v>
      </c>
      <c r="F55" s="11">
        <v>1</v>
      </c>
      <c r="G55" s="11" t="s">
        <v>112</v>
      </c>
      <c r="H55" s="13">
        <v>2448000</v>
      </c>
      <c r="I55" s="14"/>
      <c r="J55" s="14"/>
      <c r="K55" s="17">
        <f t="shared" si="1"/>
        <v>2448000</v>
      </c>
      <c r="L55" s="17" t="s">
        <v>14</v>
      </c>
      <c r="M55" s="17"/>
    </row>
    <row r="56" spans="1:13" s="2" customFormat="1" ht="12.75" x14ac:dyDescent="0.2">
      <c r="A56" s="11"/>
      <c r="B56" s="12" t="s">
        <v>14</v>
      </c>
      <c r="C56" s="12" t="s">
        <v>14</v>
      </c>
      <c r="D56" s="15" t="s">
        <v>14</v>
      </c>
      <c r="E56" s="8" t="s">
        <v>74</v>
      </c>
      <c r="F56" s="51">
        <v>3</v>
      </c>
      <c r="G56" s="11" t="s">
        <v>112</v>
      </c>
      <c r="H56" s="13">
        <v>900000</v>
      </c>
      <c r="I56" s="14"/>
      <c r="J56" s="14"/>
      <c r="K56" s="17">
        <f t="shared" si="1"/>
        <v>2700000</v>
      </c>
      <c r="L56" s="17" t="s">
        <v>14</v>
      </c>
      <c r="M56" s="17"/>
    </row>
    <row r="57" spans="1:13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75</v>
      </c>
      <c r="F57" s="51">
        <v>3</v>
      </c>
      <c r="G57" s="11" t="s">
        <v>112</v>
      </c>
      <c r="H57" s="13">
        <v>840000</v>
      </c>
      <c r="I57" s="14"/>
      <c r="J57" s="14"/>
      <c r="K57" s="17">
        <f t="shared" si="1"/>
        <v>2520000</v>
      </c>
      <c r="L57" s="17">
        <f>SUM(K54:K57)*17/100</f>
        <v>5004936</v>
      </c>
      <c r="M57" s="17">
        <f>SUM(K54:K57)-L57</f>
        <v>24435864</v>
      </c>
    </row>
    <row r="58" spans="1:13" s="2" customFormat="1" ht="12.75" x14ac:dyDescent="0.2">
      <c r="A58" s="11">
        <v>10</v>
      </c>
      <c r="B58" s="12">
        <v>44935</v>
      </c>
      <c r="C58" s="12">
        <v>44933</v>
      </c>
      <c r="D58" s="12" t="s">
        <v>76</v>
      </c>
      <c r="E58" s="5" t="s">
        <v>77</v>
      </c>
      <c r="F58" s="50">
        <v>4</v>
      </c>
      <c r="G58" s="11" t="s">
        <v>112</v>
      </c>
      <c r="H58" s="13">
        <v>1560000</v>
      </c>
      <c r="I58" s="14"/>
      <c r="J58" s="14"/>
      <c r="K58" s="17">
        <f t="shared" si="1"/>
        <v>6240000</v>
      </c>
      <c r="L58" s="17" t="s">
        <v>14</v>
      </c>
      <c r="M58" s="17"/>
    </row>
    <row r="59" spans="1:13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78</v>
      </c>
      <c r="F59" s="50">
        <v>1</v>
      </c>
      <c r="G59" s="11" t="s">
        <v>112</v>
      </c>
      <c r="H59" s="13">
        <v>2160000</v>
      </c>
      <c r="I59" s="14"/>
      <c r="J59" s="14"/>
      <c r="K59" s="17">
        <f t="shared" si="1"/>
        <v>2160000</v>
      </c>
      <c r="L59" s="17" t="s">
        <v>14</v>
      </c>
      <c r="M59" s="17"/>
    </row>
    <row r="60" spans="1:13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8" t="s">
        <v>53</v>
      </c>
      <c r="F60" s="51">
        <v>1</v>
      </c>
      <c r="G60" s="11" t="s">
        <v>112</v>
      </c>
      <c r="H60" s="13">
        <v>1069200</v>
      </c>
      <c r="I60" s="14"/>
      <c r="J60" s="14"/>
      <c r="K60" s="17">
        <f t="shared" si="1"/>
        <v>1069200</v>
      </c>
      <c r="L60" s="17" t="s">
        <v>14</v>
      </c>
      <c r="M60" s="17"/>
    </row>
    <row r="61" spans="1:13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42</v>
      </c>
      <c r="F61" s="51">
        <v>10</v>
      </c>
      <c r="G61" s="11" t="s">
        <v>112</v>
      </c>
      <c r="H61" s="13">
        <v>2160000</v>
      </c>
      <c r="I61" s="14"/>
      <c r="J61" s="14"/>
      <c r="K61" s="17">
        <f t="shared" si="1"/>
        <v>21600000</v>
      </c>
      <c r="L61" s="17" t="s">
        <v>14</v>
      </c>
      <c r="M61" s="17"/>
    </row>
    <row r="62" spans="1:13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5" t="s">
        <v>33</v>
      </c>
      <c r="F62" s="50">
        <v>5</v>
      </c>
      <c r="G62" s="11" t="s">
        <v>112</v>
      </c>
      <c r="H62" s="13">
        <v>2980800</v>
      </c>
      <c r="I62" s="14"/>
      <c r="J62" s="14"/>
      <c r="K62" s="17">
        <f t="shared" si="1"/>
        <v>14904000</v>
      </c>
      <c r="L62" s="17" t="s">
        <v>14</v>
      </c>
      <c r="M62" s="17"/>
    </row>
    <row r="63" spans="1:13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79</v>
      </c>
      <c r="F63" s="11">
        <v>1</v>
      </c>
      <c r="G63" s="11" t="s">
        <v>112</v>
      </c>
      <c r="H63" s="13">
        <v>2040000</v>
      </c>
      <c r="I63" s="14"/>
      <c r="J63" s="14"/>
      <c r="K63" s="17">
        <f t="shared" si="1"/>
        <v>2040000</v>
      </c>
      <c r="L63" s="17" t="s">
        <v>14</v>
      </c>
      <c r="M63" s="17"/>
    </row>
    <row r="64" spans="1:13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80</v>
      </c>
      <c r="F64" s="50">
        <v>1</v>
      </c>
      <c r="G64" s="11" t="s">
        <v>112</v>
      </c>
      <c r="H64" s="13">
        <v>2750000</v>
      </c>
      <c r="I64" s="14"/>
      <c r="J64" s="14"/>
      <c r="K64" s="17">
        <f t="shared" si="1"/>
        <v>2750000</v>
      </c>
      <c r="L64" s="17" t="s">
        <v>14</v>
      </c>
      <c r="M64" s="17"/>
    </row>
    <row r="65" spans="1:13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81</v>
      </c>
      <c r="F65" s="50">
        <v>3</v>
      </c>
      <c r="G65" s="11" t="s">
        <v>112</v>
      </c>
      <c r="H65" s="13">
        <v>1500000</v>
      </c>
      <c r="I65" s="14"/>
      <c r="J65" s="14"/>
      <c r="K65" s="17">
        <f t="shared" si="1"/>
        <v>4500000</v>
      </c>
      <c r="L65" s="17" t="s">
        <v>14</v>
      </c>
      <c r="M65" s="17"/>
    </row>
    <row r="66" spans="1:13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35</v>
      </c>
      <c r="F66" s="11">
        <v>4</v>
      </c>
      <c r="G66" s="11" t="s">
        <v>112</v>
      </c>
      <c r="H66" s="13">
        <v>2112000</v>
      </c>
      <c r="I66" s="14"/>
      <c r="J66" s="14"/>
      <c r="K66" s="17">
        <f t="shared" si="1"/>
        <v>8448000</v>
      </c>
      <c r="L66" s="17" t="s">
        <v>14</v>
      </c>
      <c r="M66" s="17"/>
    </row>
    <row r="67" spans="1:13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55</v>
      </c>
      <c r="F67" s="50">
        <v>2</v>
      </c>
      <c r="G67" s="11" t="s">
        <v>112</v>
      </c>
      <c r="H67" s="13">
        <v>2352000</v>
      </c>
      <c r="I67" s="14"/>
      <c r="J67" s="14"/>
      <c r="K67" s="17">
        <f t="shared" si="1"/>
        <v>4704000</v>
      </c>
      <c r="L67" s="17">
        <f>SUM(K58:K67)*17/100</f>
        <v>11630584</v>
      </c>
      <c r="M67" s="17">
        <f>SUM(K58:K67)-L67</f>
        <v>56784616</v>
      </c>
    </row>
    <row r="68" spans="1:13" s="2" customFormat="1" ht="12.75" x14ac:dyDescent="0.2">
      <c r="A68" s="11">
        <v>11</v>
      </c>
      <c r="B68" s="12">
        <v>44935</v>
      </c>
      <c r="C68" s="12">
        <v>44933</v>
      </c>
      <c r="D68" s="12" t="s">
        <v>82</v>
      </c>
      <c r="E68" s="8" t="s">
        <v>55</v>
      </c>
      <c r="F68" s="51">
        <v>2</v>
      </c>
      <c r="G68" s="11" t="s">
        <v>112</v>
      </c>
      <c r="H68" s="13">
        <v>2352000</v>
      </c>
      <c r="I68" s="14"/>
      <c r="J68" s="14"/>
      <c r="K68" s="17">
        <f t="shared" si="1"/>
        <v>4704000</v>
      </c>
      <c r="L68" s="17" t="s">
        <v>14</v>
      </c>
      <c r="M68" s="17"/>
    </row>
    <row r="69" spans="1:13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6" t="s">
        <v>83</v>
      </c>
      <c r="F69" s="11">
        <v>1</v>
      </c>
      <c r="G69" s="11" t="s">
        <v>112</v>
      </c>
      <c r="H69" s="13">
        <v>1987200</v>
      </c>
      <c r="I69" s="14"/>
      <c r="J69" s="14"/>
      <c r="K69" s="17">
        <f t="shared" ref="K69:K100" si="2">F69*(H69-(H69*I69)-((H69-(H69*I69))*J69))</f>
        <v>1987200</v>
      </c>
      <c r="L69" s="17" t="s">
        <v>14</v>
      </c>
      <c r="M69" s="17"/>
    </row>
    <row r="70" spans="1:13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5" t="s">
        <v>84</v>
      </c>
      <c r="F70" s="50">
        <v>1</v>
      </c>
      <c r="G70" s="11" t="s">
        <v>112</v>
      </c>
      <c r="H70" s="13">
        <v>1584000</v>
      </c>
      <c r="I70" s="14"/>
      <c r="J70" s="14"/>
      <c r="K70" s="17">
        <f t="shared" si="2"/>
        <v>1584000</v>
      </c>
      <c r="L70" s="17" t="s">
        <v>14</v>
      </c>
      <c r="M70" s="17"/>
    </row>
    <row r="71" spans="1:13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85</v>
      </c>
      <c r="F71" s="11">
        <v>1</v>
      </c>
      <c r="G71" s="11" t="s">
        <v>112</v>
      </c>
      <c r="H71" s="13">
        <v>1500000</v>
      </c>
      <c r="I71" s="14"/>
      <c r="J71" s="14"/>
      <c r="K71" s="17">
        <f t="shared" si="2"/>
        <v>1500000</v>
      </c>
      <c r="L71" s="17" t="s">
        <v>14</v>
      </c>
      <c r="M71" s="17"/>
    </row>
    <row r="72" spans="1:13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6" t="s">
        <v>86</v>
      </c>
      <c r="F72" s="11">
        <v>1</v>
      </c>
      <c r="G72" s="11" t="s">
        <v>112</v>
      </c>
      <c r="H72" s="13">
        <v>1375000</v>
      </c>
      <c r="I72" s="14"/>
      <c r="J72" s="14"/>
      <c r="K72" s="17">
        <f t="shared" si="2"/>
        <v>1375000</v>
      </c>
      <c r="L72" s="17" t="s">
        <v>14</v>
      </c>
      <c r="M72" s="17"/>
    </row>
    <row r="73" spans="1:13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54</v>
      </c>
      <c r="F73" s="11">
        <v>2</v>
      </c>
      <c r="G73" s="11" t="s">
        <v>112</v>
      </c>
      <c r="H73" s="13">
        <v>1375000</v>
      </c>
      <c r="I73" s="14"/>
      <c r="J73" s="14"/>
      <c r="K73" s="17">
        <f t="shared" si="2"/>
        <v>2750000</v>
      </c>
      <c r="L73" s="17" t="s">
        <v>14</v>
      </c>
      <c r="M73" s="17"/>
    </row>
    <row r="74" spans="1:13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87</v>
      </c>
      <c r="F74" s="11">
        <v>1</v>
      </c>
      <c r="G74" s="11" t="s">
        <v>112</v>
      </c>
      <c r="H74" s="13">
        <v>800000</v>
      </c>
      <c r="I74" s="14"/>
      <c r="J74" s="14"/>
      <c r="K74" s="17">
        <f t="shared" si="2"/>
        <v>800000</v>
      </c>
      <c r="L74" s="17" t="s">
        <v>14</v>
      </c>
      <c r="M74" s="17"/>
    </row>
    <row r="75" spans="1:13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88</v>
      </c>
      <c r="F75" s="50">
        <v>1</v>
      </c>
      <c r="G75" s="11" t="s">
        <v>112</v>
      </c>
      <c r="H75" s="13">
        <v>860000</v>
      </c>
      <c r="I75" s="14"/>
      <c r="J75" s="14"/>
      <c r="K75" s="17">
        <f t="shared" si="2"/>
        <v>860000</v>
      </c>
      <c r="L75" s="17" t="s">
        <v>14</v>
      </c>
      <c r="M75" s="17"/>
    </row>
    <row r="76" spans="1:13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89</v>
      </c>
      <c r="F76" s="50">
        <v>2</v>
      </c>
      <c r="G76" s="11" t="s">
        <v>112</v>
      </c>
      <c r="H76" s="13">
        <v>1566000</v>
      </c>
      <c r="I76" s="14"/>
      <c r="J76" s="14"/>
      <c r="K76" s="17">
        <f t="shared" si="2"/>
        <v>3132000</v>
      </c>
      <c r="L76" s="17">
        <f>SUM(K68:K76)*17/100</f>
        <v>3177674</v>
      </c>
      <c r="M76" s="17">
        <f>SUM(K68:K76)-L76</f>
        <v>15514526</v>
      </c>
    </row>
    <row r="77" spans="1:13" s="2" customFormat="1" ht="12.75" x14ac:dyDescent="0.2">
      <c r="A77" s="11">
        <v>12</v>
      </c>
      <c r="B77" s="12">
        <v>44935</v>
      </c>
      <c r="C77" s="12">
        <v>44933</v>
      </c>
      <c r="D77" s="12" t="s">
        <v>90</v>
      </c>
      <c r="E77" s="5" t="s">
        <v>91</v>
      </c>
      <c r="F77" s="50">
        <v>2</v>
      </c>
      <c r="G77" s="11" t="s">
        <v>112</v>
      </c>
      <c r="H77" s="13">
        <v>1410000</v>
      </c>
      <c r="I77" s="14"/>
      <c r="J77" s="14"/>
      <c r="K77" s="17">
        <f t="shared" si="2"/>
        <v>2820000</v>
      </c>
      <c r="L77" s="17" t="s">
        <v>14</v>
      </c>
      <c r="M77" s="17"/>
    </row>
    <row r="78" spans="1:13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92</v>
      </c>
      <c r="F78" s="11">
        <v>2</v>
      </c>
      <c r="G78" s="11" t="s">
        <v>112</v>
      </c>
      <c r="H78" s="13">
        <v>1995000</v>
      </c>
      <c r="I78" s="14"/>
      <c r="J78" s="14"/>
      <c r="K78" s="17">
        <f t="shared" si="2"/>
        <v>3990000</v>
      </c>
      <c r="L78" s="17" t="s">
        <v>14</v>
      </c>
      <c r="M78" s="17"/>
    </row>
    <row r="79" spans="1:13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8" t="s">
        <v>93</v>
      </c>
      <c r="F79" s="51">
        <v>2</v>
      </c>
      <c r="G79" s="11" t="s">
        <v>112</v>
      </c>
      <c r="H79" s="10">
        <v>1188000</v>
      </c>
      <c r="I79" s="14"/>
      <c r="J79" s="14"/>
      <c r="K79" s="17">
        <f t="shared" si="2"/>
        <v>2376000</v>
      </c>
      <c r="L79" s="17" t="s">
        <v>14</v>
      </c>
      <c r="M79" s="17"/>
    </row>
    <row r="80" spans="1:13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57</v>
      </c>
      <c r="F80" s="50">
        <v>2</v>
      </c>
      <c r="G80" s="11" t="s">
        <v>112</v>
      </c>
      <c r="H80" s="13">
        <v>2280000</v>
      </c>
      <c r="I80" s="14"/>
      <c r="J80" s="14"/>
      <c r="K80" s="17">
        <f t="shared" si="2"/>
        <v>4560000</v>
      </c>
      <c r="L80" s="17" t="s">
        <v>14</v>
      </c>
      <c r="M80" s="17"/>
    </row>
    <row r="81" spans="1:13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8" t="s">
        <v>94</v>
      </c>
      <c r="F81" s="51">
        <v>1</v>
      </c>
      <c r="G81" s="11" t="s">
        <v>112</v>
      </c>
      <c r="H81" s="13">
        <v>504000</v>
      </c>
      <c r="I81" s="14"/>
      <c r="J81" s="14"/>
      <c r="K81" s="17">
        <f t="shared" si="2"/>
        <v>504000</v>
      </c>
      <c r="L81" s="17" t="s">
        <v>14</v>
      </c>
      <c r="M81" s="17"/>
    </row>
    <row r="82" spans="1:13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6" t="s">
        <v>81</v>
      </c>
      <c r="F82" s="11">
        <v>2</v>
      </c>
      <c r="G82" s="11" t="s">
        <v>112</v>
      </c>
      <c r="H82" s="13">
        <v>1500000</v>
      </c>
      <c r="I82" s="14"/>
      <c r="J82" s="14"/>
      <c r="K82" s="17">
        <f t="shared" si="2"/>
        <v>3000000</v>
      </c>
      <c r="L82" s="17" t="s">
        <v>14</v>
      </c>
      <c r="M82" s="17"/>
    </row>
    <row r="83" spans="1:13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6" t="s">
        <v>54</v>
      </c>
      <c r="F83" s="11">
        <v>1</v>
      </c>
      <c r="G83" s="11" t="s">
        <v>112</v>
      </c>
      <c r="H83" s="13">
        <v>1375000</v>
      </c>
      <c r="I83" s="14"/>
      <c r="J83" s="14"/>
      <c r="K83" s="17">
        <f t="shared" si="2"/>
        <v>1375000</v>
      </c>
      <c r="L83" s="17" t="s">
        <v>14</v>
      </c>
      <c r="M83" s="17"/>
    </row>
    <row r="84" spans="1:13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95</v>
      </c>
      <c r="F84" s="50">
        <v>1</v>
      </c>
      <c r="G84" s="11" t="s">
        <v>112</v>
      </c>
      <c r="H84" s="10">
        <v>741600</v>
      </c>
      <c r="I84" s="14"/>
      <c r="J84" s="14"/>
      <c r="K84" s="17">
        <f t="shared" si="2"/>
        <v>741600</v>
      </c>
      <c r="L84" s="17" t="s">
        <v>14</v>
      </c>
      <c r="M84" s="17"/>
    </row>
    <row r="85" spans="1:13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37</v>
      </c>
      <c r="F85" s="50">
        <v>2</v>
      </c>
      <c r="G85" s="11" t="s">
        <v>112</v>
      </c>
      <c r="H85" s="10">
        <v>462000</v>
      </c>
      <c r="I85" s="14"/>
      <c r="J85" s="14"/>
      <c r="K85" s="17">
        <f t="shared" si="2"/>
        <v>924000</v>
      </c>
      <c r="L85" s="17" t="s">
        <v>14</v>
      </c>
      <c r="M85" s="17"/>
    </row>
    <row r="86" spans="1:13" s="2" customFormat="1" ht="12.75" x14ac:dyDescent="0.2">
      <c r="A86" s="11"/>
      <c r="B86" s="12" t="s">
        <v>14</v>
      </c>
      <c r="C86" s="12" t="s">
        <v>14</v>
      </c>
      <c r="D86" s="12" t="s">
        <v>14</v>
      </c>
      <c r="E86" s="5" t="s">
        <v>96</v>
      </c>
      <c r="F86" s="50">
        <v>1</v>
      </c>
      <c r="G86" s="11" t="s">
        <v>112</v>
      </c>
      <c r="H86" s="10">
        <v>1476000</v>
      </c>
      <c r="I86" s="14"/>
      <c r="J86" s="14"/>
      <c r="K86" s="17">
        <f t="shared" si="2"/>
        <v>1476000</v>
      </c>
      <c r="L86" s="17">
        <f>SUM(K77:K86)*17/100</f>
        <v>3700322</v>
      </c>
      <c r="M86" s="17">
        <f>SUM(K77:K86)-L86</f>
        <v>18066278</v>
      </c>
    </row>
    <row r="87" spans="1:13" s="2" customFormat="1" ht="12.75" x14ac:dyDescent="0.2">
      <c r="A87" s="11">
        <v>13</v>
      </c>
      <c r="B87" s="12">
        <v>44935</v>
      </c>
      <c r="C87" s="12">
        <v>44933</v>
      </c>
      <c r="D87" s="15" t="s">
        <v>97</v>
      </c>
      <c r="E87" s="6" t="s">
        <v>51</v>
      </c>
      <c r="F87" s="11">
        <v>5</v>
      </c>
      <c r="G87" s="11" t="s">
        <v>112</v>
      </c>
      <c r="H87" s="13">
        <v>3888000</v>
      </c>
      <c r="I87" s="14"/>
      <c r="J87" s="14"/>
      <c r="K87" s="17">
        <f t="shared" si="2"/>
        <v>19440000</v>
      </c>
      <c r="L87" s="17" t="s">
        <v>14</v>
      </c>
      <c r="M87" s="17"/>
    </row>
    <row r="88" spans="1:13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5" t="s">
        <v>50</v>
      </c>
      <c r="F88" s="50">
        <v>5</v>
      </c>
      <c r="G88" s="11" t="s">
        <v>112</v>
      </c>
      <c r="H88" s="13">
        <v>5616000</v>
      </c>
      <c r="I88" s="14"/>
      <c r="J88" s="14"/>
      <c r="K88" s="17">
        <f t="shared" si="2"/>
        <v>28080000</v>
      </c>
      <c r="L88" s="17" t="s">
        <v>14</v>
      </c>
      <c r="M88" s="17"/>
    </row>
    <row r="89" spans="1:13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6" t="s">
        <v>38</v>
      </c>
      <c r="F89" s="11">
        <v>1</v>
      </c>
      <c r="G89" s="11" t="s">
        <v>112</v>
      </c>
      <c r="H89" s="13">
        <v>1416000</v>
      </c>
      <c r="I89" s="14"/>
      <c r="J89" s="14"/>
      <c r="K89" s="17">
        <f t="shared" si="2"/>
        <v>1416000</v>
      </c>
      <c r="L89" s="17" t="s">
        <v>14</v>
      </c>
      <c r="M89" s="17"/>
    </row>
    <row r="90" spans="1:13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87</v>
      </c>
      <c r="F90" s="50">
        <v>2</v>
      </c>
      <c r="G90" s="11" t="s">
        <v>112</v>
      </c>
      <c r="H90" s="13">
        <v>800000</v>
      </c>
      <c r="I90" s="14"/>
      <c r="J90" s="14"/>
      <c r="K90" s="17">
        <f t="shared" si="2"/>
        <v>1600000</v>
      </c>
      <c r="L90" s="17" t="s">
        <v>14</v>
      </c>
      <c r="M90" s="17"/>
    </row>
    <row r="91" spans="1:13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6" t="s">
        <v>88</v>
      </c>
      <c r="F91" s="11">
        <v>2</v>
      </c>
      <c r="G91" s="11" t="s">
        <v>112</v>
      </c>
      <c r="H91" s="13">
        <v>860000</v>
      </c>
      <c r="I91" s="14"/>
      <c r="J91" s="14"/>
      <c r="K91" s="17">
        <f t="shared" si="2"/>
        <v>1720000</v>
      </c>
      <c r="L91" s="17" t="s">
        <v>14</v>
      </c>
      <c r="M91" s="17"/>
    </row>
    <row r="92" spans="1:13" s="2" customFormat="1" ht="12.75" x14ac:dyDescent="0.2">
      <c r="A92" s="11"/>
      <c r="B92" s="12" t="s">
        <v>14</v>
      </c>
      <c r="C92" s="12" t="s">
        <v>14</v>
      </c>
      <c r="D92" s="12" t="s">
        <v>14</v>
      </c>
      <c r="E92" s="5" t="s">
        <v>98</v>
      </c>
      <c r="F92" s="50">
        <v>2</v>
      </c>
      <c r="G92" s="11" t="s">
        <v>112</v>
      </c>
      <c r="H92" s="13">
        <v>5270400</v>
      </c>
      <c r="I92" s="14"/>
      <c r="J92" s="14"/>
      <c r="K92" s="17">
        <f t="shared" si="2"/>
        <v>10540800</v>
      </c>
      <c r="L92" s="17">
        <f>SUM(K87:K92)*17/100</f>
        <v>10675456</v>
      </c>
      <c r="M92" s="17">
        <f>SUM(K87:K92)-L92</f>
        <v>52121344</v>
      </c>
    </row>
    <row r="93" spans="1:13" s="2" customFormat="1" ht="12.75" x14ac:dyDescent="0.2">
      <c r="A93" s="11">
        <v>14</v>
      </c>
      <c r="B93" s="12">
        <v>44937</v>
      </c>
      <c r="C93" s="12">
        <v>44935</v>
      </c>
      <c r="D93" s="12" t="s">
        <v>99</v>
      </c>
      <c r="E93" s="6" t="s">
        <v>100</v>
      </c>
      <c r="F93" s="11">
        <v>5</v>
      </c>
      <c r="G93" s="11" t="s">
        <v>112</v>
      </c>
      <c r="H93" s="13">
        <v>2052000</v>
      </c>
      <c r="I93" s="14"/>
      <c r="J93" s="14"/>
      <c r="K93" s="17">
        <f t="shared" si="2"/>
        <v>10260000</v>
      </c>
      <c r="L93" s="17" t="s">
        <v>14</v>
      </c>
      <c r="M93" s="17"/>
    </row>
    <row r="94" spans="1:13" s="2" customFormat="1" ht="12.75" x14ac:dyDescent="0.2">
      <c r="A94" s="11">
        <v>15</v>
      </c>
      <c r="B94" s="12" t="s">
        <v>14</v>
      </c>
      <c r="C94" s="12" t="s">
        <v>14</v>
      </c>
      <c r="D94" s="12" t="s">
        <v>14</v>
      </c>
      <c r="E94" s="5" t="s">
        <v>101</v>
      </c>
      <c r="F94" s="50">
        <v>1</v>
      </c>
      <c r="G94" s="11" t="s">
        <v>112</v>
      </c>
      <c r="H94" s="13">
        <v>804000</v>
      </c>
      <c r="I94" s="14"/>
      <c r="J94" s="14"/>
      <c r="K94" s="17">
        <f t="shared" si="2"/>
        <v>804000</v>
      </c>
      <c r="L94" s="17">
        <f>SUM(K93:K94)*17/100</f>
        <v>1880880</v>
      </c>
      <c r="M94" s="17">
        <f>SUM(K93:K94)-(L94)</f>
        <v>9183120</v>
      </c>
    </row>
    <row r="95" spans="1:13" s="2" customFormat="1" ht="12.75" x14ac:dyDescent="0.2">
      <c r="A95" s="11"/>
      <c r="B95" s="12">
        <v>44937</v>
      </c>
      <c r="C95" s="12">
        <v>44935</v>
      </c>
      <c r="D95" s="12" t="s">
        <v>102</v>
      </c>
      <c r="E95" s="6" t="s">
        <v>50</v>
      </c>
      <c r="F95" s="11">
        <v>5</v>
      </c>
      <c r="G95" s="11" t="s">
        <v>112</v>
      </c>
      <c r="H95" s="13">
        <v>5616000</v>
      </c>
      <c r="I95" s="14"/>
      <c r="J95" s="14"/>
      <c r="K95" s="17">
        <f t="shared" si="2"/>
        <v>28080000</v>
      </c>
      <c r="L95" s="17" t="s">
        <v>14</v>
      </c>
      <c r="M95" s="17"/>
    </row>
    <row r="96" spans="1:13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8" t="s">
        <v>40</v>
      </c>
      <c r="F96" s="51">
        <v>3</v>
      </c>
      <c r="G96" s="11" t="s">
        <v>112</v>
      </c>
      <c r="H96" s="13">
        <v>1860000</v>
      </c>
      <c r="I96" s="14"/>
      <c r="J96" s="14"/>
      <c r="K96" s="17">
        <f t="shared" si="2"/>
        <v>5580000</v>
      </c>
      <c r="L96" s="17" t="s">
        <v>14</v>
      </c>
      <c r="M96" s="17"/>
    </row>
    <row r="97" spans="1:13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57</v>
      </c>
      <c r="F97" s="50">
        <v>2</v>
      </c>
      <c r="G97" s="11" t="s">
        <v>112</v>
      </c>
      <c r="H97" s="13">
        <v>2280000</v>
      </c>
      <c r="I97" s="14"/>
      <c r="J97" s="14"/>
      <c r="K97" s="17">
        <f t="shared" si="2"/>
        <v>4560000</v>
      </c>
      <c r="L97" s="17" t="s">
        <v>14</v>
      </c>
      <c r="M97" s="17"/>
    </row>
    <row r="98" spans="1:13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44</v>
      </c>
      <c r="F98" s="50">
        <v>2</v>
      </c>
      <c r="G98" s="11" t="s">
        <v>112</v>
      </c>
      <c r="H98" s="13">
        <v>2880000</v>
      </c>
      <c r="I98" s="14"/>
      <c r="J98" s="14"/>
      <c r="K98" s="17">
        <f t="shared" si="2"/>
        <v>5760000</v>
      </c>
      <c r="L98" s="17" t="s">
        <v>14</v>
      </c>
      <c r="M98" s="17"/>
    </row>
    <row r="99" spans="1:13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5" t="s">
        <v>47</v>
      </c>
      <c r="F99" s="50">
        <v>5</v>
      </c>
      <c r="G99" s="11" t="s">
        <v>112</v>
      </c>
      <c r="H99" s="13">
        <v>3110400</v>
      </c>
      <c r="I99" s="14"/>
      <c r="J99" s="14"/>
      <c r="K99" s="17">
        <f t="shared" si="2"/>
        <v>15552000</v>
      </c>
      <c r="L99" s="17" t="s">
        <v>14</v>
      </c>
      <c r="M99" s="17"/>
    </row>
    <row r="100" spans="1:13" s="2" customFormat="1" ht="12.75" x14ac:dyDescent="0.2">
      <c r="A100" s="11"/>
      <c r="B100" s="12" t="s">
        <v>14</v>
      </c>
      <c r="C100" s="12" t="s">
        <v>14</v>
      </c>
      <c r="D100" s="15" t="s">
        <v>14</v>
      </c>
      <c r="E100" s="5" t="s">
        <v>85</v>
      </c>
      <c r="F100" s="50">
        <v>1</v>
      </c>
      <c r="G100" s="11" t="s">
        <v>112</v>
      </c>
      <c r="H100" s="13">
        <v>1500000</v>
      </c>
      <c r="I100" s="14"/>
      <c r="J100" s="14"/>
      <c r="K100" s="17">
        <f t="shared" si="2"/>
        <v>1500000</v>
      </c>
      <c r="L100" s="17" t="s">
        <v>14</v>
      </c>
      <c r="M100" s="17"/>
    </row>
    <row r="101" spans="1:13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81</v>
      </c>
      <c r="F101" s="50">
        <v>1</v>
      </c>
      <c r="G101" s="11" t="s">
        <v>112</v>
      </c>
      <c r="H101" s="13">
        <v>1500000</v>
      </c>
      <c r="I101" s="14"/>
      <c r="J101" s="14"/>
      <c r="K101" s="17">
        <f t="shared" ref="K101:K119" si="3">F101*(H101-(H101*I101)-((H101-(H101*I101))*J101))</f>
        <v>1500000</v>
      </c>
      <c r="L101" s="17" t="s">
        <v>14</v>
      </c>
      <c r="M101" s="17"/>
    </row>
    <row r="102" spans="1:13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86</v>
      </c>
      <c r="F102" s="50">
        <v>2</v>
      </c>
      <c r="G102" s="11" t="s">
        <v>112</v>
      </c>
      <c r="H102" s="13">
        <v>1375000</v>
      </c>
      <c r="I102" s="14"/>
      <c r="J102" s="14"/>
      <c r="K102" s="17">
        <f t="shared" si="3"/>
        <v>2750000</v>
      </c>
      <c r="L102" s="17" t="s">
        <v>14</v>
      </c>
      <c r="M102" s="17"/>
    </row>
    <row r="103" spans="1:13" s="2" customFormat="1" ht="12.75" x14ac:dyDescent="0.2">
      <c r="A103" s="11"/>
      <c r="B103" s="12" t="s">
        <v>14</v>
      </c>
      <c r="C103" s="12" t="s">
        <v>14</v>
      </c>
      <c r="D103" s="15" t="s">
        <v>14</v>
      </c>
      <c r="E103" s="6" t="s">
        <v>53</v>
      </c>
      <c r="F103" s="11">
        <v>1</v>
      </c>
      <c r="G103" s="11" t="s">
        <v>112</v>
      </c>
      <c r="H103" s="13">
        <v>1069200</v>
      </c>
      <c r="I103" s="14"/>
      <c r="J103" s="14"/>
      <c r="K103" s="17">
        <f t="shared" si="3"/>
        <v>1069200</v>
      </c>
      <c r="L103" s="17">
        <f>SUM(K95:K103)*17/100</f>
        <v>11279704</v>
      </c>
      <c r="M103" s="17">
        <f>SUM(K95:K103)-L103</f>
        <v>55071496</v>
      </c>
    </row>
    <row r="104" spans="1:13" s="2" customFormat="1" ht="12.75" x14ac:dyDescent="0.2">
      <c r="A104" s="11">
        <v>16</v>
      </c>
      <c r="B104" s="12">
        <v>44938</v>
      </c>
      <c r="C104" s="12">
        <v>44936</v>
      </c>
      <c r="D104" s="12" t="s">
        <v>103</v>
      </c>
      <c r="E104" s="5" t="s">
        <v>100</v>
      </c>
      <c r="F104" s="50">
        <v>2</v>
      </c>
      <c r="G104" s="11" t="s">
        <v>112</v>
      </c>
      <c r="H104" s="13">
        <v>2052000</v>
      </c>
      <c r="I104" s="14"/>
      <c r="J104" s="14"/>
      <c r="K104" s="17">
        <f t="shared" si="3"/>
        <v>4104000</v>
      </c>
      <c r="L104" s="17" t="s">
        <v>14</v>
      </c>
      <c r="M104" s="17"/>
    </row>
    <row r="105" spans="1:13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104</v>
      </c>
      <c r="F105" s="50">
        <v>1</v>
      </c>
      <c r="G105" s="11" t="s">
        <v>112</v>
      </c>
      <c r="H105" s="13">
        <v>570000</v>
      </c>
      <c r="I105" s="14"/>
      <c r="J105" s="14"/>
      <c r="K105" s="17">
        <f t="shared" si="3"/>
        <v>570000</v>
      </c>
      <c r="L105" s="17" t="s">
        <v>14</v>
      </c>
      <c r="M105" s="17"/>
    </row>
    <row r="106" spans="1:13" s="2" customFormat="1" ht="12.75" x14ac:dyDescent="0.2">
      <c r="A106" s="11"/>
      <c r="B106" s="12" t="s">
        <v>14</v>
      </c>
      <c r="C106" s="12" t="s">
        <v>14</v>
      </c>
      <c r="D106" s="12" t="s">
        <v>14</v>
      </c>
      <c r="E106" s="5" t="s">
        <v>65</v>
      </c>
      <c r="F106" s="50">
        <v>2</v>
      </c>
      <c r="G106" s="11" t="s">
        <v>112</v>
      </c>
      <c r="H106" s="13">
        <v>2170800</v>
      </c>
      <c r="I106" s="14"/>
      <c r="J106" s="14"/>
      <c r="K106" s="17">
        <f t="shared" si="3"/>
        <v>4341600</v>
      </c>
      <c r="L106" s="17" t="s">
        <v>14</v>
      </c>
      <c r="M106" s="17"/>
    </row>
    <row r="107" spans="1:13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105</v>
      </c>
      <c r="F107" s="50">
        <v>1</v>
      </c>
      <c r="G107" s="11" t="s">
        <v>112</v>
      </c>
      <c r="H107" s="13">
        <v>844800</v>
      </c>
      <c r="I107" s="14"/>
      <c r="J107" s="14"/>
      <c r="K107" s="17">
        <f t="shared" si="3"/>
        <v>844800</v>
      </c>
      <c r="L107" s="17" t="s">
        <v>14</v>
      </c>
      <c r="M107" s="17"/>
    </row>
    <row r="108" spans="1:13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6" t="s">
        <v>106</v>
      </c>
      <c r="F108" s="11">
        <v>1</v>
      </c>
      <c r="G108" s="11" t="s">
        <v>112</v>
      </c>
      <c r="H108" s="13">
        <v>1040000</v>
      </c>
      <c r="I108" s="14"/>
      <c r="J108" s="14"/>
      <c r="K108" s="17">
        <f t="shared" si="3"/>
        <v>1040000</v>
      </c>
      <c r="L108" s="17" t="s">
        <v>14</v>
      </c>
      <c r="M108" s="17"/>
    </row>
    <row r="109" spans="1:13" s="2" customFormat="1" ht="12.75" x14ac:dyDescent="0.2">
      <c r="A109" s="11"/>
      <c r="B109" s="12" t="s">
        <v>14</v>
      </c>
      <c r="C109" s="12" t="s">
        <v>14</v>
      </c>
      <c r="D109" s="12" t="s">
        <v>14</v>
      </c>
      <c r="E109" s="8" t="s">
        <v>107</v>
      </c>
      <c r="F109" s="51">
        <v>2</v>
      </c>
      <c r="G109" s="11" t="s">
        <v>112</v>
      </c>
      <c r="H109" s="13">
        <v>2008800</v>
      </c>
      <c r="I109" s="14"/>
      <c r="J109" s="14"/>
      <c r="K109" s="17">
        <f t="shared" si="3"/>
        <v>4017600</v>
      </c>
      <c r="L109" s="17" t="s">
        <v>14</v>
      </c>
      <c r="M109" s="17"/>
    </row>
    <row r="110" spans="1:13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37</v>
      </c>
      <c r="F110" s="50">
        <v>2</v>
      </c>
      <c r="G110" s="11" t="s">
        <v>112</v>
      </c>
      <c r="H110" s="13">
        <v>462000</v>
      </c>
      <c r="I110" s="14"/>
      <c r="J110" s="14"/>
      <c r="K110" s="17">
        <f t="shared" si="3"/>
        <v>924000</v>
      </c>
      <c r="L110" s="17" t="s">
        <v>14</v>
      </c>
      <c r="M110" s="17"/>
    </row>
    <row r="111" spans="1:13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108</v>
      </c>
      <c r="F111" s="50">
        <v>1</v>
      </c>
      <c r="G111" s="11" t="s">
        <v>112</v>
      </c>
      <c r="H111" s="13">
        <v>762000</v>
      </c>
      <c r="I111" s="14"/>
      <c r="J111" s="14"/>
      <c r="K111" s="17">
        <f t="shared" si="3"/>
        <v>762000</v>
      </c>
      <c r="L111" s="17" t="s">
        <v>14</v>
      </c>
      <c r="M111" s="17"/>
    </row>
    <row r="112" spans="1:13" s="2" customFormat="1" ht="12.75" x14ac:dyDescent="0.2">
      <c r="A112" s="11"/>
      <c r="B112" s="12" t="s">
        <v>14</v>
      </c>
      <c r="C112" s="12" t="s">
        <v>14</v>
      </c>
      <c r="D112" s="15" t="s">
        <v>14</v>
      </c>
      <c r="E112" s="5" t="s">
        <v>109</v>
      </c>
      <c r="F112" s="50">
        <v>2</v>
      </c>
      <c r="G112" s="11" t="s">
        <v>112</v>
      </c>
      <c r="H112" s="13">
        <v>732000</v>
      </c>
      <c r="I112" s="14"/>
      <c r="J112" s="14"/>
      <c r="K112" s="17">
        <f t="shared" si="3"/>
        <v>1464000</v>
      </c>
      <c r="L112" s="17" t="s">
        <v>14</v>
      </c>
      <c r="M112" s="17"/>
    </row>
    <row r="113" spans="1:13" s="2" customFormat="1" ht="12.75" x14ac:dyDescent="0.2">
      <c r="A113" s="11"/>
      <c r="B113" s="12" t="s">
        <v>14</v>
      </c>
      <c r="C113" s="12" t="s">
        <v>14</v>
      </c>
      <c r="D113" s="12" t="s">
        <v>14</v>
      </c>
      <c r="E113" s="6" t="s">
        <v>110</v>
      </c>
      <c r="F113" s="11">
        <v>2</v>
      </c>
      <c r="G113" s="11" t="s">
        <v>112</v>
      </c>
      <c r="H113" s="13">
        <v>732000</v>
      </c>
      <c r="I113" s="14"/>
      <c r="J113" s="14"/>
      <c r="K113" s="17">
        <f t="shared" si="3"/>
        <v>1464000</v>
      </c>
      <c r="L113" s="17">
        <f>SUM(K104:K113)*17/100</f>
        <v>3320440</v>
      </c>
      <c r="M113" s="17">
        <f>SUM(K104:K113)-L113</f>
        <v>16211560</v>
      </c>
    </row>
    <row r="114" spans="1:13" s="2" customFormat="1" ht="12.75" x14ac:dyDescent="0.2">
      <c r="A114" s="11">
        <v>17</v>
      </c>
      <c r="B114" s="12">
        <v>44938</v>
      </c>
      <c r="C114" s="12">
        <v>44936</v>
      </c>
      <c r="D114" s="12" t="s">
        <v>111</v>
      </c>
      <c r="E114" s="6" t="s">
        <v>40</v>
      </c>
      <c r="F114" s="11">
        <v>2</v>
      </c>
      <c r="G114" s="11" t="s">
        <v>112</v>
      </c>
      <c r="H114" s="13">
        <v>1860000</v>
      </c>
      <c r="I114" s="14"/>
      <c r="J114" s="14"/>
      <c r="K114" s="17">
        <f t="shared" si="3"/>
        <v>3720000</v>
      </c>
      <c r="L114" s="17" t="s">
        <v>14</v>
      </c>
      <c r="M114" s="17"/>
    </row>
    <row r="115" spans="1:13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57</v>
      </c>
      <c r="F115" s="50">
        <v>2</v>
      </c>
      <c r="G115" s="11" t="s">
        <v>112</v>
      </c>
      <c r="H115" s="13">
        <v>2280000</v>
      </c>
      <c r="I115" s="14"/>
      <c r="J115" s="14"/>
      <c r="K115" s="17">
        <f t="shared" si="3"/>
        <v>4560000</v>
      </c>
      <c r="L115" s="17">
        <f>SUM(K114:K115)*17/100</f>
        <v>1407600</v>
      </c>
      <c r="M115" s="17">
        <f>SUM(K114:K115)-L115</f>
        <v>6872400</v>
      </c>
    </row>
    <row r="116" spans="1:13" s="2" customFormat="1" ht="12.75" x14ac:dyDescent="0.2">
      <c r="A116" s="11">
        <v>18</v>
      </c>
      <c r="B116" s="12">
        <v>44939</v>
      </c>
      <c r="C116" s="12">
        <v>44937</v>
      </c>
      <c r="D116" s="12" t="s">
        <v>341</v>
      </c>
      <c r="E116" s="5" t="s">
        <v>75</v>
      </c>
      <c r="F116" s="50">
        <v>2</v>
      </c>
      <c r="G116" s="11" t="s">
        <v>112</v>
      </c>
      <c r="H116" s="13">
        <v>840000</v>
      </c>
      <c r="I116" s="14"/>
      <c r="J116" s="14"/>
      <c r="K116" s="17">
        <f t="shared" si="3"/>
        <v>1680000</v>
      </c>
      <c r="L116" s="17"/>
      <c r="M116" s="17"/>
    </row>
    <row r="117" spans="1:13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218</v>
      </c>
      <c r="F117" s="50">
        <v>4</v>
      </c>
      <c r="G117" s="11" t="s">
        <v>112</v>
      </c>
      <c r="H117" s="13">
        <v>3888000</v>
      </c>
      <c r="I117" s="14"/>
      <c r="J117" s="14"/>
      <c r="K117" s="17">
        <f t="shared" si="3"/>
        <v>15552000</v>
      </c>
      <c r="L117" s="17"/>
      <c r="M117" s="17"/>
    </row>
    <row r="118" spans="1:13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221</v>
      </c>
      <c r="F118" s="50">
        <v>2</v>
      </c>
      <c r="G118" s="11" t="s">
        <v>112</v>
      </c>
      <c r="H118" s="13">
        <v>3340800</v>
      </c>
      <c r="I118" s="14"/>
      <c r="J118" s="14"/>
      <c r="K118" s="17">
        <f t="shared" si="3"/>
        <v>6681600</v>
      </c>
      <c r="L118" s="17"/>
      <c r="M118" s="17"/>
    </row>
    <row r="119" spans="1:13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5" t="s">
        <v>220</v>
      </c>
      <c r="F119" s="50">
        <v>5</v>
      </c>
      <c r="G119" s="11" t="s">
        <v>112</v>
      </c>
      <c r="H119" s="13">
        <v>2880000</v>
      </c>
      <c r="I119" s="14"/>
      <c r="J119" s="14"/>
      <c r="K119" s="17">
        <f t="shared" si="3"/>
        <v>14400000</v>
      </c>
      <c r="L119" s="17">
        <f>SUM(K116:K119)*17/100</f>
        <v>6513312</v>
      </c>
      <c r="M119" s="17">
        <f>SUM(K116:K119)-L119</f>
        <v>31800288</v>
      </c>
    </row>
    <row r="120" spans="1:13" s="2" customFormat="1" ht="12.75" x14ac:dyDescent="0.2">
      <c r="A120" s="11">
        <v>19</v>
      </c>
      <c r="B120" s="12">
        <v>44938</v>
      </c>
      <c r="C120" s="12">
        <v>44938</v>
      </c>
      <c r="D120" s="15" t="s">
        <v>204</v>
      </c>
      <c r="E120" s="6" t="s">
        <v>205</v>
      </c>
      <c r="F120" s="11">
        <v>5</v>
      </c>
      <c r="G120" s="11" t="s">
        <v>112</v>
      </c>
      <c r="H120" s="13">
        <v>3758400</v>
      </c>
      <c r="I120" s="14"/>
      <c r="J120" s="14"/>
      <c r="K120" s="17">
        <f t="shared" ref="K120:K123" si="4">F120*(H120-(H120*I120)-((H120-(H120*I120))*J120))</f>
        <v>18792000</v>
      </c>
      <c r="L120" s="17"/>
      <c r="M120" s="17"/>
    </row>
    <row r="121" spans="1:13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206</v>
      </c>
      <c r="F121" s="11">
        <v>2</v>
      </c>
      <c r="G121" s="11" t="s">
        <v>112</v>
      </c>
      <c r="H121" s="13">
        <v>2980800</v>
      </c>
      <c r="I121" s="14"/>
      <c r="J121" s="14"/>
      <c r="K121" s="17">
        <f t="shared" si="4"/>
        <v>5961600</v>
      </c>
      <c r="L121" s="17"/>
      <c r="M121" s="17"/>
    </row>
    <row r="122" spans="1:13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43</v>
      </c>
      <c r="F122" s="11">
        <v>1</v>
      </c>
      <c r="G122" s="11" t="s">
        <v>112</v>
      </c>
      <c r="H122" s="13">
        <v>2448000</v>
      </c>
      <c r="I122" s="14"/>
      <c r="J122" s="14"/>
      <c r="K122" s="17">
        <f t="shared" si="4"/>
        <v>2448000</v>
      </c>
      <c r="L122" s="17"/>
      <c r="M122" s="17"/>
    </row>
    <row r="123" spans="1:13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207</v>
      </c>
      <c r="F123" s="11">
        <v>1</v>
      </c>
      <c r="G123" s="11" t="s">
        <v>112</v>
      </c>
      <c r="H123" s="13">
        <v>3024000</v>
      </c>
      <c r="I123" s="14"/>
      <c r="J123" s="14"/>
      <c r="K123" s="17">
        <f t="shared" si="4"/>
        <v>3024000</v>
      </c>
      <c r="L123" s="17">
        <f>SUM(K120:K123)*17/100</f>
        <v>5138352</v>
      </c>
      <c r="M123" s="17">
        <f>SUM(K120:K123)-L123</f>
        <v>25087248</v>
      </c>
    </row>
    <row r="124" spans="1:13" s="2" customFormat="1" ht="12.75" x14ac:dyDescent="0.2">
      <c r="A124" s="11">
        <v>20</v>
      </c>
      <c r="B124" s="12">
        <v>44942</v>
      </c>
      <c r="C124" s="12">
        <v>44939</v>
      </c>
      <c r="D124" s="12" t="s">
        <v>216</v>
      </c>
      <c r="E124" s="5" t="s">
        <v>217</v>
      </c>
      <c r="F124" s="11">
        <v>1</v>
      </c>
      <c r="G124" s="11" t="s">
        <v>112</v>
      </c>
      <c r="H124" s="13">
        <v>1497600</v>
      </c>
      <c r="I124" s="14"/>
      <c r="J124" s="14"/>
      <c r="K124" s="17">
        <f t="shared" ref="K124:K133" si="5">F124*(H124-(H124*I124)-((H124-(H124*I124))*J124))</f>
        <v>1497600</v>
      </c>
      <c r="L124" s="17"/>
      <c r="M124" s="17"/>
    </row>
    <row r="125" spans="1:13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218</v>
      </c>
      <c r="F125" s="11">
        <v>5</v>
      </c>
      <c r="G125" s="11" t="s">
        <v>112</v>
      </c>
      <c r="H125" s="13">
        <v>3888000</v>
      </c>
      <c r="I125" s="14"/>
      <c r="J125" s="14"/>
      <c r="K125" s="17">
        <f t="shared" si="5"/>
        <v>19440000</v>
      </c>
      <c r="L125" s="17"/>
      <c r="M125" s="17"/>
    </row>
    <row r="126" spans="1:13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50</v>
      </c>
      <c r="F126" s="11">
        <v>5</v>
      </c>
      <c r="G126" s="11" t="s">
        <v>112</v>
      </c>
      <c r="H126" s="13">
        <v>5616000</v>
      </c>
      <c r="I126" s="14"/>
      <c r="J126" s="14"/>
      <c r="K126" s="17">
        <f t="shared" si="5"/>
        <v>28080000</v>
      </c>
      <c r="L126" s="17"/>
      <c r="M126" s="17"/>
    </row>
    <row r="127" spans="1:13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6" t="s">
        <v>205</v>
      </c>
      <c r="F127" s="11">
        <v>5</v>
      </c>
      <c r="G127" s="11" t="s">
        <v>112</v>
      </c>
      <c r="H127" s="13">
        <v>3758400</v>
      </c>
      <c r="I127" s="14"/>
      <c r="J127" s="14"/>
      <c r="K127" s="17">
        <f t="shared" si="5"/>
        <v>18792000</v>
      </c>
      <c r="L127" s="17">
        <f>SUM(K124:K127)*17/100</f>
        <v>11527632</v>
      </c>
      <c r="M127" s="17">
        <f>SUM(K124:K127)-L127</f>
        <v>56281968</v>
      </c>
    </row>
    <row r="128" spans="1:13" s="2" customFormat="1" ht="12.75" x14ac:dyDescent="0.2">
      <c r="A128" s="11">
        <v>21</v>
      </c>
      <c r="B128" s="12">
        <v>44942</v>
      </c>
      <c r="C128" s="12">
        <v>44940</v>
      </c>
      <c r="D128" s="12" t="s">
        <v>219</v>
      </c>
      <c r="E128" s="5" t="s">
        <v>220</v>
      </c>
      <c r="F128" s="11">
        <v>5</v>
      </c>
      <c r="G128" s="11" t="s">
        <v>112</v>
      </c>
      <c r="H128" s="13">
        <v>2880000</v>
      </c>
      <c r="I128" s="14"/>
      <c r="J128" s="14"/>
      <c r="K128" s="17">
        <f t="shared" si="5"/>
        <v>14400000</v>
      </c>
      <c r="L128" s="17"/>
      <c r="M128" s="17"/>
    </row>
    <row r="129" spans="1:13" s="2" customFormat="1" ht="12.75" x14ac:dyDescent="0.2">
      <c r="A129" s="11"/>
      <c r="B129" s="12" t="s">
        <v>14</v>
      </c>
      <c r="C129" s="12" t="s">
        <v>14</v>
      </c>
      <c r="D129" s="15" t="s">
        <v>14</v>
      </c>
      <c r="E129" s="5" t="s">
        <v>221</v>
      </c>
      <c r="F129" s="11">
        <v>3</v>
      </c>
      <c r="G129" s="11" t="s">
        <v>112</v>
      </c>
      <c r="H129" s="13">
        <v>3340800</v>
      </c>
      <c r="I129" s="14"/>
      <c r="J129" s="14"/>
      <c r="K129" s="17">
        <f t="shared" si="5"/>
        <v>10022400</v>
      </c>
      <c r="L129" s="17"/>
      <c r="M129" s="17"/>
    </row>
    <row r="130" spans="1:13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222</v>
      </c>
      <c r="F130" s="11">
        <v>2</v>
      </c>
      <c r="G130" s="11" t="s">
        <v>112</v>
      </c>
      <c r="H130" s="13">
        <v>5616000</v>
      </c>
      <c r="I130" s="14"/>
      <c r="J130" s="14"/>
      <c r="K130" s="17">
        <f t="shared" si="5"/>
        <v>11232000</v>
      </c>
      <c r="L130" s="17"/>
      <c r="M130" s="17"/>
    </row>
    <row r="131" spans="1:13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92</v>
      </c>
      <c r="F131" s="11">
        <v>1</v>
      </c>
      <c r="G131" s="11" t="s">
        <v>112</v>
      </c>
      <c r="H131" s="13">
        <v>1995000</v>
      </c>
      <c r="I131" s="14"/>
      <c r="J131" s="14"/>
      <c r="K131" s="17">
        <f t="shared" si="5"/>
        <v>1995000</v>
      </c>
      <c r="L131" s="17">
        <f>SUM(K128:K131)*17/100</f>
        <v>6400398</v>
      </c>
      <c r="M131" s="17">
        <f>SUM(K128:K131)-L131</f>
        <v>31249002</v>
      </c>
    </row>
    <row r="132" spans="1:13" s="2" customFormat="1" ht="12.75" x14ac:dyDescent="0.2">
      <c r="A132" s="11">
        <v>22</v>
      </c>
      <c r="B132" s="12">
        <v>44944</v>
      </c>
      <c r="C132" s="12">
        <v>44942</v>
      </c>
      <c r="D132" s="12" t="s">
        <v>273</v>
      </c>
      <c r="E132" s="5" t="s">
        <v>207</v>
      </c>
      <c r="F132" s="11">
        <v>2</v>
      </c>
      <c r="G132" s="11" t="s">
        <v>112</v>
      </c>
      <c r="H132" s="13">
        <v>3024000</v>
      </c>
      <c r="I132" s="14"/>
      <c r="J132" s="14"/>
      <c r="K132" s="17">
        <f t="shared" si="5"/>
        <v>6048000</v>
      </c>
      <c r="L132" s="17"/>
      <c r="M132" s="17"/>
    </row>
    <row r="133" spans="1:13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205</v>
      </c>
      <c r="F133" s="11">
        <v>2</v>
      </c>
      <c r="G133" s="11" t="s">
        <v>112</v>
      </c>
      <c r="H133" s="13">
        <v>3758400</v>
      </c>
      <c r="I133" s="14"/>
      <c r="J133" s="14"/>
      <c r="K133" s="17">
        <f t="shared" si="5"/>
        <v>7516800</v>
      </c>
      <c r="L133" s="17">
        <f>SUM(K132:K133)*17/100</f>
        <v>2306016</v>
      </c>
      <c r="M133" s="17">
        <f>SUM(K132:K133)-L133</f>
        <v>11258784</v>
      </c>
    </row>
    <row r="134" spans="1:13" s="2" customFormat="1" ht="12.75" x14ac:dyDescent="0.2">
      <c r="A134" s="11">
        <v>23</v>
      </c>
      <c r="B134" s="12">
        <v>44946</v>
      </c>
      <c r="C134" s="12">
        <v>44943</v>
      </c>
      <c r="D134" s="12" t="s">
        <v>274</v>
      </c>
      <c r="E134" s="5" t="s">
        <v>275</v>
      </c>
      <c r="F134" s="11">
        <v>4</v>
      </c>
      <c r="G134" s="11" t="s">
        <v>112</v>
      </c>
      <c r="H134" s="13">
        <v>2376000</v>
      </c>
      <c r="I134" s="14"/>
      <c r="J134" s="14"/>
      <c r="K134" s="17">
        <f t="shared" ref="K134:K150" si="6">F134*(H134-(H134*I134)-((H134-(H134*I134))*J134))</f>
        <v>9504000</v>
      </c>
      <c r="L134" s="17"/>
      <c r="M134" s="17"/>
    </row>
    <row r="135" spans="1:13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276</v>
      </c>
      <c r="F135" s="11">
        <v>2</v>
      </c>
      <c r="G135" s="11" t="s">
        <v>112</v>
      </c>
      <c r="H135" s="13">
        <v>2592000</v>
      </c>
      <c r="I135" s="14"/>
      <c r="J135" s="14"/>
      <c r="K135" s="17">
        <f t="shared" si="6"/>
        <v>5184000</v>
      </c>
      <c r="L135" s="17">
        <f>SUM(K134:K135)*17/100</f>
        <v>2496960</v>
      </c>
      <c r="M135" s="17">
        <f>SUM(K134:K135)-L135</f>
        <v>12191040</v>
      </c>
    </row>
    <row r="136" spans="1:13" s="2" customFormat="1" ht="12.75" x14ac:dyDescent="0.2">
      <c r="A136" s="11">
        <v>24</v>
      </c>
      <c r="B136" s="12">
        <v>44946</v>
      </c>
      <c r="C136" s="12">
        <v>44944</v>
      </c>
      <c r="D136" s="12" t="s">
        <v>277</v>
      </c>
      <c r="E136" s="6" t="s">
        <v>54</v>
      </c>
      <c r="F136" s="11">
        <v>2</v>
      </c>
      <c r="G136" s="11" t="s">
        <v>112</v>
      </c>
      <c r="H136" s="13">
        <v>1375000</v>
      </c>
      <c r="I136" s="14"/>
      <c r="J136" s="14"/>
      <c r="K136" s="17">
        <f t="shared" si="6"/>
        <v>2750000</v>
      </c>
      <c r="L136" s="17"/>
      <c r="M136" s="17"/>
    </row>
    <row r="137" spans="1:13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72</v>
      </c>
      <c r="F137" s="11">
        <v>5</v>
      </c>
      <c r="G137" s="11" t="s">
        <v>112</v>
      </c>
      <c r="H137" s="13">
        <v>1954800</v>
      </c>
      <c r="I137" s="14"/>
      <c r="J137" s="14"/>
      <c r="K137" s="17">
        <f t="shared" si="6"/>
        <v>9774000</v>
      </c>
      <c r="L137" s="17"/>
      <c r="M137" s="17"/>
    </row>
    <row r="138" spans="1:13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6" t="s">
        <v>278</v>
      </c>
      <c r="F138" s="11">
        <v>2</v>
      </c>
      <c r="G138" s="11" t="s">
        <v>112</v>
      </c>
      <c r="H138" s="13">
        <v>5702400</v>
      </c>
      <c r="I138" s="14"/>
      <c r="J138" s="14"/>
      <c r="K138" s="17">
        <f t="shared" si="6"/>
        <v>11404800</v>
      </c>
      <c r="L138" s="17">
        <f>SUM(K136:K138)*17/100</f>
        <v>4067896</v>
      </c>
      <c r="M138" s="17">
        <f>SUM(K136:K138)-L138</f>
        <v>19860904</v>
      </c>
    </row>
    <row r="139" spans="1:13" s="2" customFormat="1" ht="12.75" x14ac:dyDescent="0.2">
      <c r="A139" s="11">
        <v>25</v>
      </c>
      <c r="B139" s="12">
        <v>44954</v>
      </c>
      <c r="C139" s="12">
        <v>44952</v>
      </c>
      <c r="D139" s="12" t="s">
        <v>302</v>
      </c>
      <c r="E139" s="5" t="s">
        <v>72</v>
      </c>
      <c r="F139" s="11">
        <v>20</v>
      </c>
      <c r="G139" s="11" t="s">
        <v>112</v>
      </c>
      <c r="H139" s="13">
        <v>1954800</v>
      </c>
      <c r="I139" s="14"/>
      <c r="J139" s="14"/>
      <c r="K139" s="17">
        <f t="shared" si="6"/>
        <v>39096000</v>
      </c>
      <c r="L139" s="17"/>
      <c r="M139" s="17"/>
    </row>
    <row r="140" spans="1:13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275</v>
      </c>
      <c r="F140" s="11">
        <v>2</v>
      </c>
      <c r="G140" s="11" t="s">
        <v>112</v>
      </c>
      <c r="H140" s="13">
        <v>2376000</v>
      </c>
      <c r="I140" s="14"/>
      <c r="J140" s="14"/>
      <c r="K140" s="17">
        <f t="shared" si="6"/>
        <v>4752000</v>
      </c>
      <c r="L140" s="17"/>
      <c r="M140" s="17"/>
    </row>
    <row r="141" spans="1:13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303</v>
      </c>
      <c r="F141" s="11">
        <v>3</v>
      </c>
      <c r="G141" s="11" t="s">
        <v>112</v>
      </c>
      <c r="H141" s="13">
        <v>1380000</v>
      </c>
      <c r="I141" s="14"/>
      <c r="J141" s="14"/>
      <c r="K141" s="17">
        <f t="shared" si="6"/>
        <v>4140000</v>
      </c>
      <c r="L141" s="17"/>
      <c r="M141" s="17"/>
    </row>
    <row r="142" spans="1:13" s="2" customFormat="1" ht="12.75" x14ac:dyDescent="0.2">
      <c r="A142" s="11"/>
      <c r="B142" s="12" t="s">
        <v>14</v>
      </c>
      <c r="C142" s="12" t="s">
        <v>14</v>
      </c>
      <c r="D142" s="15" t="s">
        <v>14</v>
      </c>
      <c r="E142" s="6" t="s">
        <v>304</v>
      </c>
      <c r="F142" s="11">
        <v>2</v>
      </c>
      <c r="G142" s="11" t="s">
        <v>112</v>
      </c>
      <c r="H142" s="13">
        <v>1200000</v>
      </c>
      <c r="I142" s="14"/>
      <c r="J142" s="14"/>
      <c r="K142" s="17">
        <f t="shared" si="6"/>
        <v>2400000</v>
      </c>
      <c r="L142" s="17"/>
      <c r="M142" s="17"/>
    </row>
    <row r="143" spans="1:13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74</v>
      </c>
      <c r="F143" s="11">
        <v>6</v>
      </c>
      <c r="G143" s="11" t="s">
        <v>112</v>
      </c>
      <c r="H143" s="13">
        <v>900000</v>
      </c>
      <c r="I143" s="14"/>
      <c r="J143" s="14"/>
      <c r="K143" s="17">
        <f t="shared" si="6"/>
        <v>5400000</v>
      </c>
      <c r="L143" s="17"/>
      <c r="M143" s="17"/>
    </row>
    <row r="144" spans="1:13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6" t="s">
        <v>305</v>
      </c>
      <c r="F144" s="11">
        <v>1</v>
      </c>
      <c r="G144" s="11" t="s">
        <v>112</v>
      </c>
      <c r="H144" s="13">
        <v>2592000</v>
      </c>
      <c r="I144" s="14"/>
      <c r="J144" s="14"/>
      <c r="K144" s="17">
        <f t="shared" si="6"/>
        <v>2592000</v>
      </c>
      <c r="L144" s="17">
        <f>SUM(K139:K144)*17/100</f>
        <v>9924600</v>
      </c>
      <c r="M144" s="17">
        <f>SUM(K139:K144)-L144</f>
        <v>48455400</v>
      </c>
    </row>
    <row r="145" spans="1:13" s="2" customFormat="1" ht="12.75" x14ac:dyDescent="0.2">
      <c r="A145" s="11">
        <v>26</v>
      </c>
      <c r="B145" s="12">
        <v>44954</v>
      </c>
      <c r="C145" s="12">
        <v>44952</v>
      </c>
      <c r="D145" s="12" t="s">
        <v>306</v>
      </c>
      <c r="E145" s="5" t="s">
        <v>307</v>
      </c>
      <c r="F145" s="11">
        <v>1</v>
      </c>
      <c r="G145" s="11" t="s">
        <v>112</v>
      </c>
      <c r="H145" s="13">
        <v>801600</v>
      </c>
      <c r="I145" s="14"/>
      <c r="J145" s="14"/>
      <c r="K145" s="17">
        <f t="shared" si="6"/>
        <v>801600</v>
      </c>
      <c r="L145" s="17"/>
      <c r="M145" s="17"/>
    </row>
    <row r="146" spans="1:13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6" t="s">
        <v>308</v>
      </c>
      <c r="F146" s="11">
        <v>1</v>
      </c>
      <c r="G146" s="11" t="s">
        <v>112</v>
      </c>
      <c r="H146" s="13">
        <v>2764800</v>
      </c>
      <c r="I146" s="14"/>
      <c r="J146" s="14"/>
      <c r="K146" s="17">
        <f t="shared" si="6"/>
        <v>2764800</v>
      </c>
      <c r="L146" s="17"/>
      <c r="M146" s="17"/>
    </row>
    <row r="147" spans="1:13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72</v>
      </c>
      <c r="F147" s="11">
        <v>5</v>
      </c>
      <c r="G147" s="11" t="s">
        <v>112</v>
      </c>
      <c r="H147" s="13">
        <v>1954800</v>
      </c>
      <c r="I147" s="14"/>
      <c r="J147" s="14"/>
      <c r="K147" s="17">
        <f t="shared" si="6"/>
        <v>9774000</v>
      </c>
      <c r="L147" s="17"/>
      <c r="M147" s="17"/>
    </row>
    <row r="148" spans="1:13" s="2" customFormat="1" ht="12.75" x14ac:dyDescent="0.2">
      <c r="A148" s="11"/>
      <c r="B148" s="12" t="s">
        <v>14</v>
      </c>
      <c r="C148" s="12" t="s">
        <v>14</v>
      </c>
      <c r="D148" s="15" t="s">
        <v>14</v>
      </c>
      <c r="E148" s="5" t="s">
        <v>33</v>
      </c>
      <c r="F148" s="11">
        <v>1</v>
      </c>
      <c r="G148" s="11" t="s">
        <v>112</v>
      </c>
      <c r="H148" s="10">
        <v>2980800</v>
      </c>
      <c r="I148" s="14"/>
      <c r="J148" s="14"/>
      <c r="K148" s="17">
        <f t="shared" si="6"/>
        <v>2980800</v>
      </c>
      <c r="L148" s="17"/>
      <c r="M148" s="17"/>
    </row>
    <row r="149" spans="1:13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5" t="s">
        <v>37</v>
      </c>
      <c r="F149" s="11">
        <v>2</v>
      </c>
      <c r="G149" s="11" t="s">
        <v>112</v>
      </c>
      <c r="H149" s="10">
        <v>462000</v>
      </c>
      <c r="I149" s="14"/>
      <c r="J149" s="14"/>
      <c r="K149" s="17">
        <f t="shared" si="6"/>
        <v>924000</v>
      </c>
      <c r="L149" s="17"/>
      <c r="M149" s="17"/>
    </row>
    <row r="150" spans="1:13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309</v>
      </c>
      <c r="F150" s="11">
        <v>1</v>
      </c>
      <c r="G150" s="11" t="s">
        <v>112</v>
      </c>
      <c r="H150" s="13">
        <v>1590000</v>
      </c>
      <c r="I150" s="14"/>
      <c r="J150" s="14"/>
      <c r="K150" s="17">
        <f t="shared" si="6"/>
        <v>1590000</v>
      </c>
      <c r="L150" s="17"/>
      <c r="M150" s="17"/>
    </row>
    <row r="151" spans="1:13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310</v>
      </c>
      <c r="F151" s="11">
        <v>2</v>
      </c>
      <c r="G151" s="11" t="s">
        <v>112</v>
      </c>
      <c r="H151" s="13">
        <v>2952000</v>
      </c>
      <c r="I151" s="14"/>
      <c r="J151" s="14"/>
      <c r="K151" s="17">
        <f>F151*(H151-(H151*I151)-((H151-(H151*I151))*J151))</f>
        <v>5904000</v>
      </c>
      <c r="L151" s="17"/>
      <c r="M151" s="17"/>
    </row>
    <row r="152" spans="1:13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75</v>
      </c>
      <c r="F152" s="11">
        <v>3</v>
      </c>
      <c r="G152" s="11" t="s">
        <v>112</v>
      </c>
      <c r="H152" s="13">
        <v>840000</v>
      </c>
      <c r="I152" s="14"/>
      <c r="J152" s="14"/>
      <c r="K152" s="17">
        <f>F152*(H152-(H152*I152)-((H152-(H152*I152))*J152))</f>
        <v>2520000</v>
      </c>
      <c r="L152" s="17"/>
      <c r="M152" s="17"/>
    </row>
    <row r="153" spans="1:13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8" t="s">
        <v>87</v>
      </c>
      <c r="F153" s="11">
        <v>1</v>
      </c>
      <c r="G153" s="11" t="s">
        <v>112</v>
      </c>
      <c r="H153" s="13">
        <v>800000</v>
      </c>
      <c r="I153" s="14"/>
      <c r="J153" s="14"/>
      <c r="K153" s="17">
        <f t="shared" ref="K153:K208" si="7">F153*(H153-(H153*I153)-((H153-(H153*I153))*J153))</f>
        <v>800000</v>
      </c>
      <c r="L153" s="17"/>
      <c r="M153" s="17"/>
    </row>
    <row r="154" spans="1:13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8" t="s">
        <v>31</v>
      </c>
      <c r="F154" s="11">
        <v>2</v>
      </c>
      <c r="G154" s="11" t="s">
        <v>112</v>
      </c>
      <c r="H154" s="13">
        <v>1695600</v>
      </c>
      <c r="I154" s="14"/>
      <c r="J154" s="14"/>
      <c r="K154" s="17">
        <f t="shared" si="7"/>
        <v>3391200</v>
      </c>
      <c r="L154" s="17">
        <f>SUM(K145:K154)*17/100</f>
        <v>5346568</v>
      </c>
      <c r="M154" s="17">
        <f>SUM(K145:K154)-L154</f>
        <v>26103832</v>
      </c>
    </row>
    <row r="155" spans="1:13" s="2" customFormat="1" ht="12.75" x14ac:dyDescent="0.2">
      <c r="A155" s="11">
        <v>27</v>
      </c>
      <c r="B155" s="12">
        <v>44956</v>
      </c>
      <c r="C155" s="12">
        <v>44953</v>
      </c>
      <c r="D155" s="12" t="s">
        <v>311</v>
      </c>
      <c r="E155" s="6" t="s">
        <v>312</v>
      </c>
      <c r="F155" s="11">
        <v>3</v>
      </c>
      <c r="G155" s="11" t="s">
        <v>112</v>
      </c>
      <c r="H155" s="13">
        <v>1440000</v>
      </c>
      <c r="I155" s="14"/>
      <c r="J155" s="14"/>
      <c r="K155" s="17">
        <f t="shared" si="7"/>
        <v>4320000</v>
      </c>
      <c r="L155" s="17"/>
      <c r="M155" s="17"/>
    </row>
    <row r="156" spans="1:13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309</v>
      </c>
      <c r="F156" s="11">
        <v>3</v>
      </c>
      <c r="G156" s="11" t="s">
        <v>112</v>
      </c>
      <c r="H156" s="13">
        <v>1590000</v>
      </c>
      <c r="I156" s="14"/>
      <c r="J156" s="14"/>
      <c r="K156" s="17">
        <f t="shared" si="7"/>
        <v>4770000</v>
      </c>
      <c r="L156" s="17"/>
      <c r="M156" s="17"/>
    </row>
    <row r="157" spans="1:13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96</v>
      </c>
      <c r="F157" s="11">
        <v>3</v>
      </c>
      <c r="G157" s="11" t="s">
        <v>112</v>
      </c>
      <c r="H157" s="13">
        <v>1476000</v>
      </c>
      <c r="I157" s="14"/>
      <c r="J157" s="14"/>
      <c r="K157" s="17">
        <f t="shared" si="7"/>
        <v>4428000</v>
      </c>
      <c r="L157" s="17"/>
      <c r="M157" s="17"/>
    </row>
    <row r="158" spans="1:13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8" t="s">
        <v>303</v>
      </c>
      <c r="F158" s="11">
        <v>1</v>
      </c>
      <c r="G158" s="11" t="s">
        <v>112</v>
      </c>
      <c r="H158" s="13">
        <v>1380000</v>
      </c>
      <c r="I158" s="14"/>
      <c r="J158" s="14"/>
      <c r="K158" s="17">
        <f t="shared" si="7"/>
        <v>1380000</v>
      </c>
      <c r="L158" s="17"/>
      <c r="M158" s="17"/>
    </row>
    <row r="159" spans="1:13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304</v>
      </c>
      <c r="F159" s="11">
        <v>4</v>
      </c>
      <c r="G159" s="11" t="s">
        <v>112</v>
      </c>
      <c r="H159" s="13">
        <v>1200000</v>
      </c>
      <c r="I159" s="14"/>
      <c r="J159" s="14"/>
      <c r="K159" s="17">
        <f t="shared" si="7"/>
        <v>4800000</v>
      </c>
      <c r="L159" s="17"/>
      <c r="M159" s="17"/>
    </row>
    <row r="160" spans="1:13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5" t="s">
        <v>74</v>
      </c>
      <c r="F160" s="11">
        <v>2</v>
      </c>
      <c r="G160" s="11" t="s">
        <v>112</v>
      </c>
      <c r="H160" s="13">
        <v>900000</v>
      </c>
      <c r="I160" s="14"/>
      <c r="J160" s="14"/>
      <c r="K160" s="17">
        <f t="shared" si="7"/>
        <v>1800000</v>
      </c>
      <c r="L160" s="17"/>
      <c r="M160" s="17"/>
    </row>
    <row r="161" spans="1:13" s="2" customFormat="1" ht="12.75" x14ac:dyDescent="0.2">
      <c r="A161" s="11"/>
      <c r="B161" s="12" t="s">
        <v>14</v>
      </c>
      <c r="C161" s="12" t="s">
        <v>14</v>
      </c>
      <c r="D161" s="15" t="s">
        <v>14</v>
      </c>
      <c r="E161" s="5" t="s">
        <v>276</v>
      </c>
      <c r="F161" s="11">
        <v>2</v>
      </c>
      <c r="G161" s="11" t="s">
        <v>112</v>
      </c>
      <c r="H161" s="13">
        <v>2592000</v>
      </c>
      <c r="I161" s="14"/>
      <c r="J161" s="14"/>
      <c r="K161" s="17">
        <f t="shared" si="7"/>
        <v>5184000</v>
      </c>
      <c r="L161" s="17">
        <f>SUM(K155:K161)*17/100</f>
        <v>4535940</v>
      </c>
      <c r="M161" s="17">
        <f>SUM(K155:K161)-L161</f>
        <v>22146060</v>
      </c>
    </row>
    <row r="162" spans="1:13" s="2" customFormat="1" ht="15.75" x14ac:dyDescent="0.2">
      <c r="A162" s="56" t="s">
        <v>345</v>
      </c>
      <c r="B162" s="12"/>
      <c r="C162" s="12"/>
      <c r="D162" s="12"/>
      <c r="E162" s="5"/>
      <c r="F162" s="11"/>
      <c r="G162" s="11"/>
      <c r="H162" s="13"/>
      <c r="I162" s="14"/>
      <c r="J162" s="14"/>
      <c r="K162" s="17"/>
      <c r="L162" s="17"/>
      <c r="M162" s="17"/>
    </row>
    <row r="163" spans="1:13" s="2" customFormat="1" ht="12.75" x14ac:dyDescent="0.2">
      <c r="A163" s="11">
        <v>1</v>
      </c>
      <c r="B163" s="12">
        <v>44957</v>
      </c>
      <c r="C163" s="12">
        <v>44958</v>
      </c>
      <c r="D163" s="12" t="s">
        <v>346</v>
      </c>
      <c r="E163" s="5" t="s">
        <v>309</v>
      </c>
      <c r="F163" s="11">
        <v>3</v>
      </c>
      <c r="G163" s="11" t="s">
        <v>112</v>
      </c>
      <c r="H163" s="13">
        <v>1590000</v>
      </c>
      <c r="I163" s="14"/>
      <c r="J163" s="14"/>
      <c r="K163" s="17">
        <f t="shared" si="7"/>
        <v>4770000</v>
      </c>
      <c r="L163" s="17"/>
      <c r="M163" s="17"/>
    </row>
    <row r="164" spans="1:13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8" t="s">
        <v>304</v>
      </c>
      <c r="F164" s="11">
        <v>5</v>
      </c>
      <c r="G164" s="11" t="s">
        <v>112</v>
      </c>
      <c r="H164" s="13">
        <v>1200000</v>
      </c>
      <c r="I164" s="14"/>
      <c r="J164" s="14"/>
      <c r="K164" s="17">
        <f t="shared" si="7"/>
        <v>6000000</v>
      </c>
      <c r="L164" s="17"/>
      <c r="M164" s="17"/>
    </row>
    <row r="165" spans="1:13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5" t="s">
        <v>74</v>
      </c>
      <c r="F165" s="11">
        <v>2</v>
      </c>
      <c r="G165" s="11" t="s">
        <v>112</v>
      </c>
      <c r="H165" s="13">
        <v>900000</v>
      </c>
      <c r="I165" s="14"/>
      <c r="J165" s="14"/>
      <c r="K165" s="17">
        <f t="shared" si="7"/>
        <v>1800000</v>
      </c>
      <c r="L165" s="17"/>
      <c r="M165" s="17"/>
    </row>
    <row r="166" spans="1:13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7" t="s">
        <v>107</v>
      </c>
      <c r="F166" s="11">
        <v>1</v>
      </c>
      <c r="G166" s="11" t="s">
        <v>112</v>
      </c>
      <c r="H166" s="13">
        <v>2008800</v>
      </c>
      <c r="I166" s="14"/>
      <c r="J166" s="14"/>
      <c r="K166" s="17">
        <f t="shared" si="7"/>
        <v>2008800</v>
      </c>
      <c r="L166" s="17"/>
      <c r="M166" s="17"/>
    </row>
    <row r="167" spans="1:13" s="2" customFormat="1" ht="12.75" x14ac:dyDescent="0.2">
      <c r="A167" s="11"/>
      <c r="B167" s="12" t="s">
        <v>14</v>
      </c>
      <c r="C167" s="12" t="s">
        <v>14</v>
      </c>
      <c r="D167" s="12" t="s">
        <v>14</v>
      </c>
      <c r="E167" s="8" t="s">
        <v>92</v>
      </c>
      <c r="F167" s="11">
        <v>1</v>
      </c>
      <c r="G167" s="11" t="s">
        <v>112</v>
      </c>
      <c r="H167" s="13">
        <v>1995000</v>
      </c>
      <c r="I167" s="14"/>
      <c r="J167" s="14"/>
      <c r="K167" s="17">
        <f t="shared" si="7"/>
        <v>1995000</v>
      </c>
      <c r="L167" s="17"/>
      <c r="M167" s="17"/>
    </row>
    <row r="168" spans="1:13" s="2" customFormat="1" ht="12.75" x14ac:dyDescent="0.2">
      <c r="A168" s="11"/>
      <c r="B168" s="12" t="s">
        <v>14</v>
      </c>
      <c r="C168" s="12" t="s">
        <v>14</v>
      </c>
      <c r="D168" s="12" t="s">
        <v>14</v>
      </c>
      <c r="E168" s="5" t="s">
        <v>93</v>
      </c>
      <c r="F168" s="11">
        <v>1</v>
      </c>
      <c r="G168" s="11" t="s">
        <v>112</v>
      </c>
      <c r="H168" s="13">
        <v>1188000</v>
      </c>
      <c r="I168" s="14"/>
      <c r="J168" s="14"/>
      <c r="K168" s="17">
        <f t="shared" si="7"/>
        <v>1188000</v>
      </c>
      <c r="L168" s="17"/>
      <c r="M168" s="17"/>
    </row>
    <row r="169" spans="1:13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308</v>
      </c>
      <c r="F169" s="11">
        <v>2</v>
      </c>
      <c r="G169" s="11" t="s">
        <v>112</v>
      </c>
      <c r="H169" s="13">
        <v>2764800</v>
      </c>
      <c r="I169" s="14"/>
      <c r="J169" s="14"/>
      <c r="K169" s="17">
        <f t="shared" si="7"/>
        <v>5529600</v>
      </c>
      <c r="L169" s="17"/>
      <c r="M169" s="17"/>
    </row>
    <row r="170" spans="1:13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8" t="s">
        <v>75</v>
      </c>
      <c r="F170" s="11">
        <v>2</v>
      </c>
      <c r="G170" s="11" t="s">
        <v>112</v>
      </c>
      <c r="H170" s="13">
        <v>840000</v>
      </c>
      <c r="I170" s="14"/>
      <c r="J170" s="14"/>
      <c r="K170" s="17">
        <f t="shared" si="7"/>
        <v>1680000</v>
      </c>
      <c r="L170" s="17"/>
      <c r="M170" s="17"/>
    </row>
    <row r="171" spans="1:13" s="2" customFormat="1" ht="12.75" x14ac:dyDescent="0.2">
      <c r="A171" s="11"/>
      <c r="B171" s="12" t="s">
        <v>14</v>
      </c>
      <c r="C171" s="12" t="s">
        <v>14</v>
      </c>
      <c r="D171" s="15" t="s">
        <v>14</v>
      </c>
      <c r="E171" s="9" t="s">
        <v>32</v>
      </c>
      <c r="F171" s="11">
        <v>1</v>
      </c>
      <c r="G171" s="11" t="s">
        <v>112</v>
      </c>
      <c r="H171" s="13">
        <v>3801600</v>
      </c>
      <c r="I171" s="14"/>
      <c r="J171" s="14"/>
      <c r="K171" s="17">
        <f t="shared" si="7"/>
        <v>3801600</v>
      </c>
      <c r="L171" s="17"/>
      <c r="M171" s="17"/>
    </row>
    <row r="172" spans="1:13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8" t="s">
        <v>44</v>
      </c>
      <c r="F172" s="11">
        <v>1</v>
      </c>
      <c r="G172" s="11" t="s">
        <v>112</v>
      </c>
      <c r="H172" s="13">
        <v>2880000</v>
      </c>
      <c r="I172" s="14"/>
      <c r="J172" s="14"/>
      <c r="K172" s="17">
        <f t="shared" si="7"/>
        <v>2880000</v>
      </c>
      <c r="L172" s="17">
        <f>SUM(K163:K172)*17/100</f>
        <v>5381010</v>
      </c>
      <c r="M172" s="17">
        <f>SUM(K163:K172)-L172</f>
        <v>26271990</v>
      </c>
    </row>
    <row r="173" spans="1:13" s="2" customFormat="1" ht="12.75" x14ac:dyDescent="0.2">
      <c r="A173" s="11">
        <v>2</v>
      </c>
      <c r="B173" s="12">
        <v>44957</v>
      </c>
      <c r="C173" s="12">
        <v>44958</v>
      </c>
      <c r="D173" s="12" t="s">
        <v>347</v>
      </c>
      <c r="E173" s="8" t="s">
        <v>303</v>
      </c>
      <c r="F173" s="11">
        <v>1</v>
      </c>
      <c r="G173" s="11" t="s">
        <v>112</v>
      </c>
      <c r="H173" s="13">
        <v>1380000</v>
      </c>
      <c r="I173" s="14"/>
      <c r="J173" s="14"/>
      <c r="K173" s="17">
        <f t="shared" si="7"/>
        <v>1380000</v>
      </c>
      <c r="L173" s="17"/>
      <c r="M173" s="17"/>
    </row>
    <row r="174" spans="1:13" s="2" customFormat="1" ht="12.75" x14ac:dyDescent="0.2">
      <c r="A174" s="11" t="s">
        <v>14</v>
      </c>
      <c r="B174" s="12" t="s">
        <v>14</v>
      </c>
      <c r="C174" s="12" t="s">
        <v>14</v>
      </c>
      <c r="D174" s="12" t="s">
        <v>14</v>
      </c>
      <c r="E174" s="5" t="s">
        <v>83</v>
      </c>
      <c r="F174" s="11">
        <v>1</v>
      </c>
      <c r="G174" s="11" t="s">
        <v>112</v>
      </c>
      <c r="H174" s="13">
        <v>1987200</v>
      </c>
      <c r="I174" s="14"/>
      <c r="J174" s="14"/>
      <c r="K174" s="17">
        <f t="shared" si="7"/>
        <v>1987200</v>
      </c>
      <c r="L174" s="17"/>
      <c r="M174" s="17"/>
    </row>
    <row r="175" spans="1:13" s="2" customFormat="1" ht="12.75" x14ac:dyDescent="0.2">
      <c r="A175" s="11" t="s">
        <v>14</v>
      </c>
      <c r="B175" s="12" t="s">
        <v>14</v>
      </c>
      <c r="C175" s="12" t="s">
        <v>14</v>
      </c>
      <c r="D175" s="15" t="s">
        <v>14</v>
      </c>
      <c r="E175" s="5" t="s">
        <v>33</v>
      </c>
      <c r="F175" s="11">
        <v>1</v>
      </c>
      <c r="G175" s="11" t="s">
        <v>112</v>
      </c>
      <c r="H175" s="13">
        <v>2980800</v>
      </c>
      <c r="I175" s="14"/>
      <c r="J175" s="14"/>
      <c r="K175" s="17">
        <f t="shared" si="7"/>
        <v>2980800</v>
      </c>
      <c r="L175" s="17"/>
      <c r="M175" s="17"/>
    </row>
    <row r="176" spans="1:13" s="2" customFormat="1" ht="12.75" x14ac:dyDescent="0.2">
      <c r="A176" s="11" t="s">
        <v>14</v>
      </c>
      <c r="B176" s="12" t="s">
        <v>14</v>
      </c>
      <c r="C176" s="12" t="s">
        <v>14</v>
      </c>
      <c r="D176" s="12" t="s">
        <v>14</v>
      </c>
      <c r="E176" s="5" t="s">
        <v>87</v>
      </c>
      <c r="F176" s="11">
        <v>1</v>
      </c>
      <c r="G176" s="11" t="s">
        <v>112</v>
      </c>
      <c r="H176" s="13">
        <v>800000</v>
      </c>
      <c r="I176" s="14"/>
      <c r="J176" s="14"/>
      <c r="K176" s="17">
        <f t="shared" si="7"/>
        <v>800000</v>
      </c>
      <c r="L176" s="17"/>
      <c r="M176" s="17"/>
    </row>
    <row r="177" spans="1:13" s="2" customFormat="1" ht="12.75" x14ac:dyDescent="0.2">
      <c r="A177" s="11" t="s">
        <v>14</v>
      </c>
      <c r="B177" s="12" t="s">
        <v>14</v>
      </c>
      <c r="C177" s="12" t="s">
        <v>14</v>
      </c>
      <c r="D177" s="15" t="s">
        <v>14</v>
      </c>
      <c r="E177" s="8" t="s">
        <v>51</v>
      </c>
      <c r="F177" s="11">
        <v>2</v>
      </c>
      <c r="G177" s="11" t="s">
        <v>112</v>
      </c>
      <c r="H177" s="13">
        <v>3888000</v>
      </c>
      <c r="I177" s="14"/>
      <c r="J177" s="14"/>
      <c r="K177" s="17">
        <f t="shared" si="7"/>
        <v>7776000</v>
      </c>
      <c r="L177" s="17"/>
      <c r="M177" s="17"/>
    </row>
    <row r="178" spans="1:13" s="2" customFormat="1" ht="12.75" x14ac:dyDescent="0.2">
      <c r="A178" s="11" t="s">
        <v>14</v>
      </c>
      <c r="B178" s="12" t="s">
        <v>14</v>
      </c>
      <c r="C178" s="12" t="s">
        <v>14</v>
      </c>
      <c r="D178" s="12" t="s">
        <v>14</v>
      </c>
      <c r="E178" s="8" t="s">
        <v>72</v>
      </c>
      <c r="F178" s="11">
        <v>30</v>
      </c>
      <c r="G178" s="11" t="s">
        <v>112</v>
      </c>
      <c r="H178" s="13">
        <v>1954800</v>
      </c>
      <c r="I178" s="14"/>
      <c r="J178" s="14"/>
      <c r="K178" s="17">
        <f t="shared" si="7"/>
        <v>58644000</v>
      </c>
      <c r="L178" s="17"/>
      <c r="M178" s="17"/>
    </row>
    <row r="179" spans="1:13" s="2" customFormat="1" ht="12.75" x14ac:dyDescent="0.2">
      <c r="A179" s="11" t="s">
        <v>14</v>
      </c>
      <c r="B179" s="12" t="s">
        <v>14</v>
      </c>
      <c r="C179" s="12" t="s">
        <v>14</v>
      </c>
      <c r="D179" s="12" t="s">
        <v>14</v>
      </c>
      <c r="E179" s="5" t="s">
        <v>31</v>
      </c>
      <c r="F179" s="11">
        <v>2</v>
      </c>
      <c r="G179" s="11" t="s">
        <v>112</v>
      </c>
      <c r="H179" s="13">
        <v>1695600</v>
      </c>
      <c r="I179" s="14"/>
      <c r="J179" s="14"/>
      <c r="K179" s="17">
        <f t="shared" si="7"/>
        <v>3391200</v>
      </c>
      <c r="L179" s="17">
        <f>SUM(K173:K179)*17/100</f>
        <v>13083064</v>
      </c>
      <c r="M179" s="17">
        <f>SUM(K173:K179)-L179</f>
        <v>63876136</v>
      </c>
    </row>
    <row r="180" spans="1:13" s="2" customFormat="1" ht="12.75" x14ac:dyDescent="0.2">
      <c r="A180" s="11">
        <v>3</v>
      </c>
      <c r="B180" s="12">
        <v>44958</v>
      </c>
      <c r="C180" s="12">
        <v>44958</v>
      </c>
      <c r="D180" s="12" t="s">
        <v>348</v>
      </c>
      <c r="E180" s="5" t="s">
        <v>75</v>
      </c>
      <c r="F180" s="11">
        <v>5</v>
      </c>
      <c r="G180" s="11" t="s">
        <v>112</v>
      </c>
      <c r="H180" s="13">
        <v>840000</v>
      </c>
      <c r="I180" s="14"/>
      <c r="J180" s="14"/>
      <c r="K180" s="17">
        <f t="shared" si="7"/>
        <v>4200000</v>
      </c>
      <c r="L180" s="17"/>
      <c r="M180" s="17"/>
    </row>
    <row r="181" spans="1:13" s="2" customFormat="1" ht="12.75" x14ac:dyDescent="0.2">
      <c r="A181" s="11" t="s">
        <v>14</v>
      </c>
      <c r="B181" s="12" t="s">
        <v>14</v>
      </c>
      <c r="C181" s="12" t="s">
        <v>14</v>
      </c>
      <c r="D181" s="12" t="s">
        <v>14</v>
      </c>
      <c r="E181" s="5" t="s">
        <v>95</v>
      </c>
      <c r="F181" s="11">
        <v>1</v>
      </c>
      <c r="G181" s="11" t="s">
        <v>112</v>
      </c>
      <c r="H181" s="13">
        <v>741600</v>
      </c>
      <c r="I181" s="14"/>
      <c r="J181" s="14"/>
      <c r="K181" s="17">
        <f t="shared" si="7"/>
        <v>741600</v>
      </c>
      <c r="L181" s="17"/>
      <c r="M181" s="17"/>
    </row>
    <row r="182" spans="1:13" s="2" customFormat="1" ht="12.75" x14ac:dyDescent="0.2">
      <c r="A182" s="11" t="s">
        <v>14</v>
      </c>
      <c r="B182" s="12" t="s">
        <v>14</v>
      </c>
      <c r="C182" s="12" t="s">
        <v>14</v>
      </c>
      <c r="D182" s="12" t="s">
        <v>14</v>
      </c>
      <c r="E182" s="5" t="s">
        <v>349</v>
      </c>
      <c r="F182" s="11">
        <v>1</v>
      </c>
      <c r="G182" s="11" t="s">
        <v>112</v>
      </c>
      <c r="H182" s="13">
        <v>1710000</v>
      </c>
      <c r="I182" s="14"/>
      <c r="J182" s="14"/>
      <c r="K182" s="17">
        <f t="shared" si="7"/>
        <v>1710000</v>
      </c>
      <c r="L182" s="17"/>
      <c r="M182" s="17"/>
    </row>
    <row r="183" spans="1:13" s="2" customFormat="1" ht="12.75" x14ac:dyDescent="0.2">
      <c r="A183" s="11" t="s">
        <v>14</v>
      </c>
      <c r="B183" s="12" t="s">
        <v>14</v>
      </c>
      <c r="C183" s="12" t="s">
        <v>14</v>
      </c>
      <c r="D183" s="12" t="s">
        <v>14</v>
      </c>
      <c r="E183" s="8" t="s">
        <v>310</v>
      </c>
      <c r="F183" s="11">
        <v>1</v>
      </c>
      <c r="G183" s="11" t="s">
        <v>112</v>
      </c>
      <c r="H183" s="13">
        <v>2952000</v>
      </c>
      <c r="I183" s="14"/>
      <c r="J183" s="14"/>
      <c r="K183" s="17">
        <f t="shared" si="7"/>
        <v>2952000</v>
      </c>
      <c r="L183" s="17"/>
      <c r="M183" s="17"/>
    </row>
    <row r="184" spans="1:13" s="2" customFormat="1" ht="12.75" x14ac:dyDescent="0.2">
      <c r="A184" s="11" t="s">
        <v>14</v>
      </c>
      <c r="B184" s="12" t="s">
        <v>14</v>
      </c>
      <c r="C184" s="12" t="s">
        <v>14</v>
      </c>
      <c r="D184" s="12" t="s">
        <v>14</v>
      </c>
      <c r="E184" s="8" t="s">
        <v>217</v>
      </c>
      <c r="F184" s="11">
        <v>3</v>
      </c>
      <c r="G184" s="11" t="s">
        <v>112</v>
      </c>
      <c r="H184" s="13">
        <v>1497600</v>
      </c>
      <c r="I184" s="14"/>
      <c r="J184" s="14"/>
      <c r="K184" s="17">
        <f t="shared" si="7"/>
        <v>4492800</v>
      </c>
      <c r="L184" s="17"/>
      <c r="M184" s="17"/>
    </row>
    <row r="185" spans="1:13" s="2" customFormat="1" ht="12.75" x14ac:dyDescent="0.2">
      <c r="A185" s="11" t="s">
        <v>14</v>
      </c>
      <c r="B185" s="12" t="s">
        <v>14</v>
      </c>
      <c r="C185" s="12" t="s">
        <v>14</v>
      </c>
      <c r="D185" s="12" t="s">
        <v>14</v>
      </c>
      <c r="E185" s="8" t="s">
        <v>44</v>
      </c>
      <c r="F185" s="11">
        <v>3</v>
      </c>
      <c r="G185" s="11" t="s">
        <v>112</v>
      </c>
      <c r="H185" s="13">
        <v>2880000</v>
      </c>
      <c r="I185" s="14"/>
      <c r="J185" s="14"/>
      <c r="K185" s="17">
        <f t="shared" si="7"/>
        <v>8640000</v>
      </c>
      <c r="L185" s="17">
        <f>SUM(K180:K185)*17/100</f>
        <v>3865188</v>
      </c>
      <c r="M185" s="17">
        <f>SUM(K180:K185)-L185</f>
        <v>18871212</v>
      </c>
    </row>
    <row r="186" spans="1:13" s="2" customFormat="1" ht="12.75" x14ac:dyDescent="0.2">
      <c r="A186" s="11">
        <v>4</v>
      </c>
      <c r="B186" s="12">
        <v>44959</v>
      </c>
      <c r="C186" s="12">
        <v>44958</v>
      </c>
      <c r="D186" s="12" t="s">
        <v>350</v>
      </c>
      <c r="E186" s="5" t="s">
        <v>50</v>
      </c>
      <c r="F186" s="11">
        <v>10</v>
      </c>
      <c r="G186" s="11" t="s">
        <v>112</v>
      </c>
      <c r="H186" s="13">
        <v>5616000</v>
      </c>
      <c r="I186" s="14">
        <v>2.5000000000000001E-2</v>
      </c>
      <c r="J186" s="14"/>
      <c r="K186" s="17">
        <f t="shared" si="7"/>
        <v>54756000</v>
      </c>
      <c r="L186" s="17">
        <f>SUM(K186)*17/100</f>
        <v>9308520</v>
      </c>
      <c r="M186" s="17">
        <f>SUM(K186)-L186</f>
        <v>45447480</v>
      </c>
    </row>
    <row r="187" spans="1:13" s="2" customFormat="1" ht="12.75" x14ac:dyDescent="0.2">
      <c r="A187" s="11">
        <v>5</v>
      </c>
      <c r="B187" s="12">
        <v>44961</v>
      </c>
      <c r="C187" s="12">
        <v>44958</v>
      </c>
      <c r="D187" s="12" t="s">
        <v>351</v>
      </c>
      <c r="E187" s="8" t="s">
        <v>32</v>
      </c>
      <c r="F187" s="11">
        <v>2</v>
      </c>
      <c r="G187" s="11" t="s">
        <v>112</v>
      </c>
      <c r="H187" s="13">
        <v>3801600</v>
      </c>
      <c r="I187" s="14"/>
      <c r="J187" s="14"/>
      <c r="K187" s="17">
        <f t="shared" si="7"/>
        <v>7603200</v>
      </c>
      <c r="L187" s="17"/>
      <c r="M187" s="17"/>
    </row>
    <row r="188" spans="1:13" s="2" customFormat="1" ht="12.75" x14ac:dyDescent="0.2">
      <c r="A188" s="11" t="s">
        <v>14</v>
      </c>
      <c r="B188" s="12" t="s">
        <v>14</v>
      </c>
      <c r="C188" s="12" t="s">
        <v>14</v>
      </c>
      <c r="D188" s="12" t="s">
        <v>14</v>
      </c>
      <c r="E188" s="5" t="s">
        <v>33</v>
      </c>
      <c r="F188" s="11">
        <v>2</v>
      </c>
      <c r="G188" s="11" t="s">
        <v>112</v>
      </c>
      <c r="H188" s="13">
        <v>2980800</v>
      </c>
      <c r="I188" s="14"/>
      <c r="J188" s="14"/>
      <c r="K188" s="17">
        <f t="shared" si="7"/>
        <v>5961600</v>
      </c>
      <c r="L188" s="17"/>
      <c r="M188" s="17"/>
    </row>
    <row r="189" spans="1:13" s="2" customFormat="1" ht="12.75" x14ac:dyDescent="0.2">
      <c r="A189" s="11" t="s">
        <v>14</v>
      </c>
      <c r="B189" s="12" t="s">
        <v>14</v>
      </c>
      <c r="C189" s="12" t="s">
        <v>14</v>
      </c>
      <c r="D189" s="12" t="s">
        <v>14</v>
      </c>
      <c r="E189" s="6" t="s">
        <v>79</v>
      </c>
      <c r="F189" s="11">
        <v>1</v>
      </c>
      <c r="G189" s="11" t="s">
        <v>112</v>
      </c>
      <c r="H189" s="13">
        <v>2040000</v>
      </c>
      <c r="I189" s="14"/>
      <c r="J189" s="14"/>
      <c r="K189" s="17">
        <f t="shared" si="7"/>
        <v>2040000</v>
      </c>
      <c r="L189" s="17"/>
      <c r="M189" s="17"/>
    </row>
    <row r="190" spans="1:13" s="2" customFormat="1" ht="12.75" x14ac:dyDescent="0.2">
      <c r="A190" s="11" t="s">
        <v>14</v>
      </c>
      <c r="B190" s="12" t="s">
        <v>14</v>
      </c>
      <c r="C190" s="12" t="s">
        <v>14</v>
      </c>
      <c r="D190" s="12" t="s">
        <v>14</v>
      </c>
      <c r="E190" s="5" t="s">
        <v>352</v>
      </c>
      <c r="F190" s="11">
        <v>1</v>
      </c>
      <c r="G190" s="11" t="s">
        <v>112</v>
      </c>
      <c r="H190" s="13">
        <v>2250000</v>
      </c>
      <c r="I190" s="14"/>
      <c r="J190" s="14"/>
      <c r="K190" s="17">
        <f t="shared" si="7"/>
        <v>2250000</v>
      </c>
      <c r="L190" s="17"/>
      <c r="M190" s="17"/>
    </row>
    <row r="191" spans="1:13" s="2" customFormat="1" ht="12.75" x14ac:dyDescent="0.2">
      <c r="A191" s="11" t="s">
        <v>14</v>
      </c>
      <c r="B191" s="12" t="s">
        <v>14</v>
      </c>
      <c r="C191" s="12" t="s">
        <v>14</v>
      </c>
      <c r="D191" s="12" t="s">
        <v>14</v>
      </c>
      <c r="E191" s="5" t="s">
        <v>353</v>
      </c>
      <c r="F191" s="11">
        <v>1</v>
      </c>
      <c r="G191" s="11" t="s">
        <v>112</v>
      </c>
      <c r="H191" s="13">
        <v>2976000</v>
      </c>
      <c r="I191" s="14"/>
      <c r="J191" s="14"/>
      <c r="K191" s="17">
        <f t="shared" si="7"/>
        <v>2976000</v>
      </c>
      <c r="L191" s="17"/>
      <c r="M191" s="17"/>
    </row>
    <row r="192" spans="1:13" s="2" customFormat="1" ht="12.75" x14ac:dyDescent="0.2">
      <c r="A192" s="11" t="s">
        <v>14</v>
      </c>
      <c r="B192" s="12" t="s">
        <v>14</v>
      </c>
      <c r="C192" s="12" t="s">
        <v>14</v>
      </c>
      <c r="D192" s="12" t="s">
        <v>14</v>
      </c>
      <c r="E192" s="6" t="s">
        <v>309</v>
      </c>
      <c r="F192" s="11">
        <v>2</v>
      </c>
      <c r="G192" s="11" t="s">
        <v>112</v>
      </c>
      <c r="H192" s="13">
        <v>1590000</v>
      </c>
      <c r="I192" s="14"/>
      <c r="J192" s="14"/>
      <c r="K192" s="17">
        <f t="shared" si="7"/>
        <v>3180000</v>
      </c>
      <c r="L192" s="17">
        <f>SUM(K187:K192)*17/100</f>
        <v>4081836</v>
      </c>
      <c r="M192" s="17">
        <f>SUM(K187:K192)-L192</f>
        <v>19928964</v>
      </c>
    </row>
    <row r="193" spans="1:13" s="2" customFormat="1" ht="12.75" x14ac:dyDescent="0.2">
      <c r="A193" s="11">
        <v>6</v>
      </c>
      <c r="B193" s="12">
        <v>44964</v>
      </c>
      <c r="C193" s="12">
        <v>44959</v>
      </c>
      <c r="D193" s="15" t="s">
        <v>354</v>
      </c>
      <c r="E193" s="5" t="s">
        <v>50</v>
      </c>
      <c r="F193" s="11">
        <v>5</v>
      </c>
      <c r="G193" s="11" t="s">
        <v>112</v>
      </c>
      <c r="H193" s="13">
        <v>5616000</v>
      </c>
      <c r="I193" s="14">
        <v>2.5000000000000001E-2</v>
      </c>
      <c r="J193" s="14"/>
      <c r="K193" s="17">
        <f t="shared" si="7"/>
        <v>27378000</v>
      </c>
      <c r="L193" s="17"/>
      <c r="M193" s="17"/>
    </row>
    <row r="194" spans="1:13" s="2" customFormat="1" ht="12.75" x14ac:dyDescent="0.2">
      <c r="A194" s="11" t="s">
        <v>14</v>
      </c>
      <c r="B194" s="12" t="s">
        <v>14</v>
      </c>
      <c r="C194" s="12" t="s">
        <v>14</v>
      </c>
      <c r="D194" s="12" t="s">
        <v>14</v>
      </c>
      <c r="E194" s="5" t="s">
        <v>45</v>
      </c>
      <c r="F194" s="11">
        <v>5</v>
      </c>
      <c r="G194" s="11" t="s">
        <v>112</v>
      </c>
      <c r="H194" s="13">
        <v>5616000</v>
      </c>
      <c r="I194" s="14">
        <v>2.5000000000000001E-2</v>
      </c>
      <c r="J194" s="14"/>
      <c r="K194" s="17">
        <f t="shared" si="7"/>
        <v>27378000</v>
      </c>
      <c r="L194" s="17"/>
      <c r="M194" s="17"/>
    </row>
    <row r="195" spans="1:13" s="2" customFormat="1" ht="12.75" x14ac:dyDescent="0.2">
      <c r="A195" s="11" t="s">
        <v>14</v>
      </c>
      <c r="B195" s="12" t="s">
        <v>14</v>
      </c>
      <c r="C195" s="12" t="s">
        <v>14</v>
      </c>
      <c r="D195" s="12" t="s">
        <v>14</v>
      </c>
      <c r="E195" s="5" t="s">
        <v>355</v>
      </c>
      <c r="F195" s="11">
        <v>3</v>
      </c>
      <c r="G195" s="11" t="s">
        <v>112</v>
      </c>
      <c r="H195" s="13">
        <v>5616000</v>
      </c>
      <c r="I195" s="14">
        <v>2.5000000000000001E-2</v>
      </c>
      <c r="J195" s="14"/>
      <c r="K195" s="17">
        <f t="shared" si="7"/>
        <v>16426800</v>
      </c>
      <c r="L195" s="17"/>
      <c r="M195" s="17"/>
    </row>
    <row r="196" spans="1:13" s="2" customFormat="1" ht="12.75" x14ac:dyDescent="0.2">
      <c r="A196" s="11" t="s">
        <v>14</v>
      </c>
      <c r="B196" s="12" t="s">
        <v>14</v>
      </c>
      <c r="C196" s="12" t="s">
        <v>14</v>
      </c>
      <c r="D196" s="15" t="s">
        <v>14</v>
      </c>
      <c r="E196" s="5" t="s">
        <v>356</v>
      </c>
      <c r="F196" s="11">
        <v>2</v>
      </c>
      <c r="G196" s="11" t="s">
        <v>112</v>
      </c>
      <c r="H196" s="13">
        <v>5616000</v>
      </c>
      <c r="I196" s="14">
        <v>2.5000000000000001E-2</v>
      </c>
      <c r="J196" s="14"/>
      <c r="K196" s="17">
        <f t="shared" si="7"/>
        <v>10951200</v>
      </c>
      <c r="L196" s="17"/>
      <c r="M196" s="17"/>
    </row>
    <row r="197" spans="1:13" s="2" customFormat="1" ht="12.75" x14ac:dyDescent="0.2">
      <c r="A197" s="11" t="s">
        <v>14</v>
      </c>
      <c r="B197" s="12" t="s">
        <v>14</v>
      </c>
      <c r="C197" s="12" t="s">
        <v>14</v>
      </c>
      <c r="D197" s="12" t="s">
        <v>14</v>
      </c>
      <c r="E197" s="6" t="s">
        <v>357</v>
      </c>
      <c r="F197" s="11">
        <v>1</v>
      </c>
      <c r="G197" s="11" t="s">
        <v>112</v>
      </c>
      <c r="H197" s="13">
        <v>5616000</v>
      </c>
      <c r="I197" s="14"/>
      <c r="J197" s="14"/>
      <c r="K197" s="17">
        <f t="shared" si="7"/>
        <v>5616000</v>
      </c>
      <c r="L197" s="17"/>
      <c r="M197" s="17"/>
    </row>
    <row r="198" spans="1:13" s="2" customFormat="1" ht="12.75" x14ac:dyDescent="0.2">
      <c r="A198" s="11" t="s">
        <v>14</v>
      </c>
      <c r="B198" s="12" t="s">
        <v>14</v>
      </c>
      <c r="C198" s="12" t="s">
        <v>14</v>
      </c>
      <c r="D198" s="12" t="s">
        <v>14</v>
      </c>
      <c r="E198" s="5" t="s">
        <v>205</v>
      </c>
      <c r="F198" s="11">
        <v>3</v>
      </c>
      <c r="G198" s="11" t="s">
        <v>112</v>
      </c>
      <c r="H198" s="13">
        <v>3758400</v>
      </c>
      <c r="I198" s="14"/>
      <c r="J198" s="14"/>
      <c r="K198" s="17">
        <f t="shared" si="7"/>
        <v>11275200</v>
      </c>
      <c r="L198" s="17"/>
      <c r="M198" s="17"/>
    </row>
    <row r="199" spans="1:13" s="2" customFormat="1" ht="12.75" x14ac:dyDescent="0.2">
      <c r="A199" s="11" t="s">
        <v>14</v>
      </c>
      <c r="B199" s="12" t="s">
        <v>14</v>
      </c>
      <c r="C199" s="12" t="s">
        <v>14</v>
      </c>
      <c r="D199" s="15" t="s">
        <v>14</v>
      </c>
      <c r="E199" s="6" t="s">
        <v>358</v>
      </c>
      <c r="F199" s="11">
        <v>2</v>
      </c>
      <c r="G199" s="11" t="s">
        <v>112</v>
      </c>
      <c r="H199" s="13">
        <v>3758400</v>
      </c>
      <c r="I199" s="14"/>
      <c r="J199" s="14"/>
      <c r="K199" s="17">
        <f t="shared" si="7"/>
        <v>7516800</v>
      </c>
      <c r="L199" s="17"/>
      <c r="M199" s="17"/>
    </row>
    <row r="200" spans="1:13" s="2" customFormat="1" ht="12.75" x14ac:dyDescent="0.2">
      <c r="A200" s="11" t="s">
        <v>14</v>
      </c>
      <c r="B200" s="12" t="s">
        <v>14</v>
      </c>
      <c r="C200" s="12" t="s">
        <v>14</v>
      </c>
      <c r="D200" s="12" t="s">
        <v>14</v>
      </c>
      <c r="E200" s="5" t="s">
        <v>359</v>
      </c>
      <c r="F200" s="11">
        <v>3</v>
      </c>
      <c r="G200" s="11" t="s">
        <v>112</v>
      </c>
      <c r="H200" s="13">
        <v>504000</v>
      </c>
      <c r="I200" s="14"/>
      <c r="J200" s="14"/>
      <c r="K200" s="17">
        <f t="shared" si="7"/>
        <v>1512000</v>
      </c>
      <c r="L200" s="17"/>
      <c r="M200" s="17"/>
    </row>
    <row r="201" spans="1:13" s="2" customFormat="1" ht="12.75" x14ac:dyDescent="0.2">
      <c r="A201" s="11" t="s">
        <v>14</v>
      </c>
      <c r="B201" s="12" t="s">
        <v>14</v>
      </c>
      <c r="C201" s="12" t="s">
        <v>14</v>
      </c>
      <c r="D201" s="12" t="s">
        <v>14</v>
      </c>
      <c r="E201" s="6" t="s">
        <v>360</v>
      </c>
      <c r="F201" s="11">
        <v>8</v>
      </c>
      <c r="G201" s="11" t="s">
        <v>112</v>
      </c>
      <c r="H201" s="13">
        <v>396000</v>
      </c>
      <c r="I201" s="14"/>
      <c r="J201" s="14"/>
      <c r="K201" s="17">
        <f t="shared" si="7"/>
        <v>3168000</v>
      </c>
      <c r="L201" s="17">
        <f>SUM(K193:K201)*17/100</f>
        <v>18907740</v>
      </c>
      <c r="M201" s="17">
        <f>SUM(K193:K201)-L201</f>
        <v>92314260</v>
      </c>
    </row>
    <row r="202" spans="1:13" s="2" customFormat="1" ht="12.75" x14ac:dyDescent="0.2">
      <c r="A202" s="11">
        <v>7</v>
      </c>
      <c r="B202" s="12">
        <v>44963</v>
      </c>
      <c r="C202" s="12">
        <v>44959</v>
      </c>
      <c r="D202" s="12" t="s">
        <v>361</v>
      </c>
      <c r="E202" s="6" t="s">
        <v>50</v>
      </c>
      <c r="F202" s="11">
        <v>10</v>
      </c>
      <c r="G202" s="11" t="s">
        <v>112</v>
      </c>
      <c r="H202" s="13">
        <v>5616000</v>
      </c>
      <c r="I202" s="14">
        <v>2.5000000000000001E-2</v>
      </c>
      <c r="J202" s="14"/>
      <c r="K202" s="17">
        <f t="shared" si="7"/>
        <v>54756000</v>
      </c>
      <c r="L202" s="17"/>
      <c r="M202" s="17"/>
    </row>
    <row r="203" spans="1:13" s="2" customFormat="1" ht="12.75" x14ac:dyDescent="0.2">
      <c r="A203" s="11" t="s">
        <v>14</v>
      </c>
      <c r="B203" s="12" t="s">
        <v>14</v>
      </c>
      <c r="C203" s="12" t="s">
        <v>14</v>
      </c>
      <c r="D203" s="12" t="s">
        <v>14</v>
      </c>
      <c r="E203" s="6" t="s">
        <v>362</v>
      </c>
      <c r="F203" s="11">
        <v>5</v>
      </c>
      <c r="G203" s="11" t="s">
        <v>112</v>
      </c>
      <c r="H203" s="13">
        <v>2088000</v>
      </c>
      <c r="I203" s="14"/>
      <c r="J203" s="14"/>
      <c r="K203" s="17">
        <f t="shared" si="7"/>
        <v>10440000</v>
      </c>
      <c r="L203" s="17"/>
      <c r="M203" s="17"/>
    </row>
    <row r="204" spans="1:13" s="2" customFormat="1" ht="12.75" x14ac:dyDescent="0.2">
      <c r="A204" s="11" t="s">
        <v>14</v>
      </c>
      <c r="B204" s="12" t="s">
        <v>14</v>
      </c>
      <c r="C204" s="12" t="s">
        <v>14</v>
      </c>
      <c r="D204" s="12" t="s">
        <v>14</v>
      </c>
      <c r="E204" s="6" t="s">
        <v>363</v>
      </c>
      <c r="F204" s="11">
        <v>2</v>
      </c>
      <c r="G204" s="11" t="s">
        <v>112</v>
      </c>
      <c r="H204" s="13">
        <v>1944000</v>
      </c>
      <c r="I204" s="14"/>
      <c r="J204" s="14"/>
      <c r="K204" s="17">
        <f t="shared" si="7"/>
        <v>3888000</v>
      </c>
      <c r="L204" s="17"/>
      <c r="M204" s="17"/>
    </row>
    <row r="205" spans="1:13" s="2" customFormat="1" ht="12.75" x14ac:dyDescent="0.2">
      <c r="A205" s="11" t="s">
        <v>14</v>
      </c>
      <c r="B205" s="12" t="s">
        <v>14</v>
      </c>
      <c r="C205" s="12" t="s">
        <v>14</v>
      </c>
      <c r="D205" s="12" t="s">
        <v>14</v>
      </c>
      <c r="E205" s="6" t="s">
        <v>364</v>
      </c>
      <c r="F205" s="11">
        <v>2</v>
      </c>
      <c r="G205" s="11" t="s">
        <v>112</v>
      </c>
      <c r="H205" s="13">
        <v>1632000</v>
      </c>
      <c r="I205" s="14"/>
      <c r="J205" s="14"/>
      <c r="K205" s="17">
        <f t="shared" si="7"/>
        <v>3264000</v>
      </c>
      <c r="L205" s="17"/>
      <c r="M205" s="17"/>
    </row>
    <row r="206" spans="1:13" s="2" customFormat="1" ht="12.75" x14ac:dyDescent="0.2">
      <c r="A206" s="11" t="s">
        <v>14</v>
      </c>
      <c r="B206" s="12" t="s">
        <v>14</v>
      </c>
      <c r="C206" s="12" t="s">
        <v>14</v>
      </c>
      <c r="D206" s="15" t="s">
        <v>14</v>
      </c>
      <c r="E206" s="6" t="s">
        <v>365</v>
      </c>
      <c r="F206" s="11">
        <v>1</v>
      </c>
      <c r="G206" s="11" t="s">
        <v>112</v>
      </c>
      <c r="H206" s="13">
        <v>1710000</v>
      </c>
      <c r="I206" s="14"/>
      <c r="J206" s="14"/>
      <c r="K206" s="17">
        <f t="shared" si="7"/>
        <v>1710000</v>
      </c>
      <c r="L206" s="17"/>
      <c r="M206" s="17"/>
    </row>
    <row r="207" spans="1:13" s="2" customFormat="1" ht="12.75" x14ac:dyDescent="0.2">
      <c r="A207" s="11" t="s">
        <v>14</v>
      </c>
      <c r="B207" s="12" t="s">
        <v>14</v>
      </c>
      <c r="C207" s="12" t="s">
        <v>14</v>
      </c>
      <c r="D207" s="15" t="s">
        <v>14</v>
      </c>
      <c r="E207" s="5" t="s">
        <v>366</v>
      </c>
      <c r="F207" s="11">
        <v>1</v>
      </c>
      <c r="G207" s="11" t="s">
        <v>112</v>
      </c>
      <c r="H207" s="13">
        <v>1656000</v>
      </c>
      <c r="I207" s="14"/>
      <c r="J207" s="14"/>
      <c r="K207" s="17">
        <f t="shared" si="7"/>
        <v>1656000</v>
      </c>
      <c r="L207" s="17"/>
      <c r="M207" s="17"/>
    </row>
    <row r="208" spans="1:13" s="2" customFormat="1" ht="12.75" x14ac:dyDescent="0.2">
      <c r="A208" s="11" t="s">
        <v>14</v>
      </c>
      <c r="B208" s="12" t="s">
        <v>14</v>
      </c>
      <c r="C208" s="12" t="s">
        <v>14</v>
      </c>
      <c r="D208" s="12" t="s">
        <v>14</v>
      </c>
      <c r="E208" s="5" t="s">
        <v>367</v>
      </c>
      <c r="F208" s="11">
        <v>1</v>
      </c>
      <c r="G208" s="11" t="s">
        <v>112</v>
      </c>
      <c r="H208" s="13">
        <v>1824000</v>
      </c>
      <c r="I208" s="14"/>
      <c r="J208" s="14"/>
      <c r="K208" s="17">
        <f t="shared" si="7"/>
        <v>1824000</v>
      </c>
      <c r="L208" s="17">
        <f>SUM(K202:K208)*17/100</f>
        <v>13181460</v>
      </c>
      <c r="M208" s="17">
        <f>SUM(K202:K208)-L208</f>
        <v>64356540</v>
      </c>
    </row>
    <row r="209" spans="1:13" s="2" customFormat="1" ht="12.75" x14ac:dyDescent="0.2">
      <c r="A209" s="11">
        <v>8</v>
      </c>
      <c r="B209" s="12">
        <v>44963</v>
      </c>
      <c r="C209" s="12">
        <v>44594</v>
      </c>
      <c r="D209" s="12" t="s">
        <v>368</v>
      </c>
      <c r="E209" s="5" t="s">
        <v>50</v>
      </c>
      <c r="F209" s="11">
        <v>75</v>
      </c>
      <c r="G209" s="11" t="s">
        <v>112</v>
      </c>
      <c r="H209" s="13">
        <v>5616000</v>
      </c>
      <c r="I209" s="14">
        <v>2.5000000000000001E-2</v>
      </c>
      <c r="J209" s="14"/>
      <c r="K209" s="17">
        <f>F209*(H209-(H209*I209)-((H209-(H209*I209))*J209))</f>
        <v>410670000</v>
      </c>
      <c r="L209" s="17"/>
      <c r="M209" s="17"/>
    </row>
    <row r="210" spans="1:13" s="2" customFormat="1" ht="12.75" x14ac:dyDescent="0.2">
      <c r="A210" s="11" t="s">
        <v>14</v>
      </c>
      <c r="B210" s="12" t="s">
        <v>14</v>
      </c>
      <c r="C210" s="12" t="s">
        <v>14</v>
      </c>
      <c r="D210" s="12" t="s">
        <v>14</v>
      </c>
      <c r="E210" s="5" t="s">
        <v>45</v>
      </c>
      <c r="F210" s="11">
        <v>3</v>
      </c>
      <c r="G210" s="11" t="s">
        <v>112</v>
      </c>
      <c r="H210" s="13">
        <v>5616000</v>
      </c>
      <c r="I210" s="14">
        <v>2.5000000000000001E-2</v>
      </c>
      <c r="J210" s="14"/>
      <c r="K210" s="17">
        <f t="shared" ref="K210:K409" si="8">F210*(H210-(H210*I210)-((H210-(H210*I210))*J210))</f>
        <v>16426800</v>
      </c>
      <c r="L210" s="17"/>
      <c r="M210" s="17"/>
    </row>
    <row r="211" spans="1:13" s="2" customFormat="1" ht="12.75" x14ac:dyDescent="0.2">
      <c r="A211" s="11" t="s">
        <v>14</v>
      </c>
      <c r="B211" s="12" t="s">
        <v>14</v>
      </c>
      <c r="C211" s="12" t="s">
        <v>14</v>
      </c>
      <c r="D211" s="12" t="s">
        <v>14</v>
      </c>
      <c r="E211" s="8" t="s">
        <v>355</v>
      </c>
      <c r="F211" s="11">
        <v>5</v>
      </c>
      <c r="G211" s="11" t="s">
        <v>112</v>
      </c>
      <c r="H211" s="13">
        <v>5616000</v>
      </c>
      <c r="I211" s="14">
        <v>2.5000000000000001E-2</v>
      </c>
      <c r="J211" s="14"/>
      <c r="K211" s="17">
        <f t="shared" si="8"/>
        <v>27378000</v>
      </c>
      <c r="L211" s="17"/>
      <c r="M211" s="17"/>
    </row>
    <row r="212" spans="1:13" s="2" customFormat="1" ht="12.75" x14ac:dyDescent="0.2">
      <c r="A212" s="11" t="s">
        <v>14</v>
      </c>
      <c r="B212" s="12" t="s">
        <v>14</v>
      </c>
      <c r="C212" s="12" t="s">
        <v>14</v>
      </c>
      <c r="D212" s="12" t="s">
        <v>14</v>
      </c>
      <c r="E212" s="5" t="s">
        <v>356</v>
      </c>
      <c r="F212" s="11">
        <v>2</v>
      </c>
      <c r="G212" s="11" t="s">
        <v>112</v>
      </c>
      <c r="H212" s="13">
        <v>5616000</v>
      </c>
      <c r="I212" s="14">
        <v>2.5000000000000001E-2</v>
      </c>
      <c r="J212" s="14"/>
      <c r="K212" s="17">
        <f t="shared" si="8"/>
        <v>10951200</v>
      </c>
      <c r="L212" s="17">
        <f>SUM(K209:K212)*17/100</f>
        <v>79122420</v>
      </c>
      <c r="M212" s="17">
        <f>SUM(K209:K212)-L212</f>
        <v>386303580</v>
      </c>
    </row>
    <row r="213" spans="1:13" s="2" customFormat="1" ht="12.75" x14ac:dyDescent="0.2">
      <c r="A213" s="11">
        <v>9</v>
      </c>
      <c r="B213" s="12">
        <v>44964</v>
      </c>
      <c r="C213" s="12">
        <v>44960</v>
      </c>
      <c r="D213" s="12" t="s">
        <v>369</v>
      </c>
      <c r="E213" s="5" t="s">
        <v>370</v>
      </c>
      <c r="F213" s="11">
        <v>10</v>
      </c>
      <c r="G213" s="11" t="s">
        <v>112</v>
      </c>
      <c r="H213" s="13">
        <v>1150000</v>
      </c>
      <c r="I213" s="14"/>
      <c r="J213" s="14"/>
      <c r="K213" s="17">
        <f t="shared" si="8"/>
        <v>11500000</v>
      </c>
      <c r="L213" s="17"/>
      <c r="M213" s="17"/>
    </row>
    <row r="214" spans="1:13" s="2" customFormat="1" ht="12.75" x14ac:dyDescent="0.2">
      <c r="A214" s="11" t="s">
        <v>14</v>
      </c>
      <c r="B214" s="12" t="s">
        <v>14</v>
      </c>
      <c r="C214" s="12" t="s">
        <v>14</v>
      </c>
      <c r="D214" s="15" t="s">
        <v>14</v>
      </c>
      <c r="E214" s="5" t="s">
        <v>95</v>
      </c>
      <c r="F214" s="11">
        <v>1</v>
      </c>
      <c r="G214" s="11" t="s">
        <v>112</v>
      </c>
      <c r="H214" s="13">
        <v>741600</v>
      </c>
      <c r="I214" s="14"/>
      <c r="J214" s="14"/>
      <c r="K214" s="17">
        <f t="shared" si="8"/>
        <v>741600</v>
      </c>
      <c r="L214" s="17">
        <f>SUM(K213:K214)*17/100</f>
        <v>2081072</v>
      </c>
      <c r="M214" s="17">
        <f>SUM(K213:K214)-L214</f>
        <v>10160528</v>
      </c>
    </row>
    <row r="215" spans="1:13" s="2" customFormat="1" ht="12.75" x14ac:dyDescent="0.2">
      <c r="A215" s="11">
        <v>10</v>
      </c>
      <c r="B215" s="12">
        <v>44966</v>
      </c>
      <c r="C215" s="12">
        <v>44963</v>
      </c>
      <c r="D215" s="12" t="s">
        <v>383</v>
      </c>
      <c r="E215" s="5" t="s">
        <v>384</v>
      </c>
      <c r="F215" s="11">
        <v>2</v>
      </c>
      <c r="G215" s="11" t="s">
        <v>112</v>
      </c>
      <c r="H215" s="13">
        <v>850000</v>
      </c>
      <c r="I215" s="14"/>
      <c r="J215" s="14"/>
      <c r="K215" s="17">
        <f t="shared" si="8"/>
        <v>1700000</v>
      </c>
      <c r="L215" s="17"/>
      <c r="M215" s="17"/>
    </row>
    <row r="216" spans="1:13" s="2" customFormat="1" ht="12.75" x14ac:dyDescent="0.2">
      <c r="A216" s="11" t="s">
        <v>14</v>
      </c>
      <c r="B216" s="12" t="s">
        <v>14</v>
      </c>
      <c r="C216" s="12" t="s">
        <v>14</v>
      </c>
      <c r="D216" s="12" t="s">
        <v>14</v>
      </c>
      <c r="E216" s="5" t="s">
        <v>87</v>
      </c>
      <c r="F216" s="11">
        <v>2</v>
      </c>
      <c r="G216" s="11" t="s">
        <v>112</v>
      </c>
      <c r="H216" s="13">
        <v>800000</v>
      </c>
      <c r="I216" s="14"/>
      <c r="J216" s="14"/>
      <c r="K216" s="17">
        <f t="shared" si="8"/>
        <v>1600000</v>
      </c>
      <c r="L216" s="17"/>
      <c r="M216" s="17"/>
    </row>
    <row r="217" spans="1:13" s="2" customFormat="1" ht="12.75" x14ac:dyDescent="0.2">
      <c r="A217" s="11" t="s">
        <v>14</v>
      </c>
      <c r="B217" s="12" t="s">
        <v>14</v>
      </c>
      <c r="C217" s="12" t="s">
        <v>14</v>
      </c>
      <c r="D217" s="12" t="s">
        <v>14</v>
      </c>
      <c r="E217" s="5" t="s">
        <v>88</v>
      </c>
      <c r="F217" s="11">
        <v>2</v>
      </c>
      <c r="G217" s="11" t="s">
        <v>112</v>
      </c>
      <c r="H217" s="13">
        <v>860000</v>
      </c>
      <c r="I217" s="14"/>
      <c r="J217" s="14"/>
      <c r="K217" s="17">
        <f t="shared" si="8"/>
        <v>1720000</v>
      </c>
      <c r="L217" s="17"/>
      <c r="M217" s="17"/>
    </row>
    <row r="218" spans="1:13" s="2" customFormat="1" ht="12.75" x14ac:dyDescent="0.2">
      <c r="A218" s="11" t="s">
        <v>14</v>
      </c>
      <c r="B218" s="12" t="s">
        <v>14</v>
      </c>
      <c r="C218" s="12" t="s">
        <v>14</v>
      </c>
      <c r="D218" s="12" t="s">
        <v>14</v>
      </c>
      <c r="E218" s="5" t="s">
        <v>275</v>
      </c>
      <c r="F218" s="11">
        <v>2</v>
      </c>
      <c r="G218" s="11" t="s">
        <v>112</v>
      </c>
      <c r="H218" s="13">
        <v>2376000</v>
      </c>
      <c r="I218" s="14"/>
      <c r="J218" s="14"/>
      <c r="K218" s="17">
        <f t="shared" si="8"/>
        <v>4752000</v>
      </c>
      <c r="L218" s="17"/>
      <c r="M218" s="17"/>
    </row>
    <row r="219" spans="1:13" s="2" customFormat="1" ht="12.75" x14ac:dyDescent="0.2">
      <c r="A219" s="11" t="s">
        <v>14</v>
      </c>
      <c r="B219" s="12" t="s">
        <v>14</v>
      </c>
      <c r="C219" s="12" t="s">
        <v>14</v>
      </c>
      <c r="D219" s="12" t="s">
        <v>14</v>
      </c>
      <c r="E219" s="5" t="s">
        <v>276</v>
      </c>
      <c r="F219" s="11">
        <v>2</v>
      </c>
      <c r="G219" s="11" t="s">
        <v>112</v>
      </c>
      <c r="H219" s="13">
        <v>2592000</v>
      </c>
      <c r="I219" s="14"/>
      <c r="J219" s="14"/>
      <c r="K219" s="17">
        <f t="shared" si="8"/>
        <v>5184000</v>
      </c>
      <c r="L219" s="17"/>
      <c r="M219" s="17"/>
    </row>
    <row r="220" spans="1:13" s="2" customFormat="1" ht="12.75" x14ac:dyDescent="0.2">
      <c r="A220" s="11" t="s">
        <v>14</v>
      </c>
      <c r="B220" s="12" t="s">
        <v>14</v>
      </c>
      <c r="C220" s="12" t="s">
        <v>14</v>
      </c>
      <c r="D220" s="12" t="s">
        <v>14</v>
      </c>
      <c r="E220" s="5" t="s">
        <v>83</v>
      </c>
      <c r="F220" s="11">
        <v>1</v>
      </c>
      <c r="G220" s="11" t="s">
        <v>112</v>
      </c>
      <c r="H220" s="13">
        <v>1987200</v>
      </c>
      <c r="I220" s="14"/>
      <c r="J220" s="14"/>
      <c r="K220" s="17">
        <f t="shared" si="8"/>
        <v>1987200</v>
      </c>
      <c r="L220" s="17"/>
      <c r="M220" s="17"/>
    </row>
    <row r="221" spans="1:13" s="2" customFormat="1" ht="12.75" x14ac:dyDescent="0.2">
      <c r="A221" s="11" t="s">
        <v>14</v>
      </c>
      <c r="B221" s="12" t="s">
        <v>14</v>
      </c>
      <c r="C221" s="12" t="s">
        <v>14</v>
      </c>
      <c r="D221" s="12" t="s">
        <v>14</v>
      </c>
      <c r="E221" s="8" t="s">
        <v>107</v>
      </c>
      <c r="F221" s="11">
        <v>2</v>
      </c>
      <c r="G221" s="11" t="s">
        <v>112</v>
      </c>
      <c r="H221" s="13">
        <v>2008800</v>
      </c>
      <c r="I221" s="14"/>
      <c r="J221" s="14"/>
      <c r="K221" s="17">
        <f t="shared" si="8"/>
        <v>4017600</v>
      </c>
      <c r="L221" s="17"/>
      <c r="M221" s="17"/>
    </row>
    <row r="222" spans="1:13" s="2" customFormat="1" ht="12.75" x14ac:dyDescent="0.2">
      <c r="A222" s="11" t="s">
        <v>14</v>
      </c>
      <c r="B222" s="12" t="s">
        <v>14</v>
      </c>
      <c r="C222" s="12" t="s">
        <v>14</v>
      </c>
      <c r="D222" s="12" t="s">
        <v>14</v>
      </c>
      <c r="E222" s="5" t="s">
        <v>385</v>
      </c>
      <c r="F222" s="11">
        <v>4</v>
      </c>
      <c r="G222" s="11" t="s">
        <v>112</v>
      </c>
      <c r="H222" s="13">
        <v>1922400</v>
      </c>
      <c r="I222" s="14"/>
      <c r="J222" s="14"/>
      <c r="K222" s="17">
        <f t="shared" si="8"/>
        <v>7689600</v>
      </c>
      <c r="L222" s="17"/>
      <c r="M222" s="17"/>
    </row>
    <row r="223" spans="1:13" s="2" customFormat="1" ht="12.75" x14ac:dyDescent="0.2">
      <c r="A223" s="11" t="s">
        <v>14</v>
      </c>
      <c r="B223" s="12" t="s">
        <v>14</v>
      </c>
      <c r="C223" s="12" t="s">
        <v>14</v>
      </c>
      <c r="D223" s="15" t="s">
        <v>14</v>
      </c>
      <c r="E223" s="8" t="s">
        <v>349</v>
      </c>
      <c r="F223" s="11">
        <v>1</v>
      </c>
      <c r="G223" s="11" t="s">
        <v>112</v>
      </c>
      <c r="H223" s="13">
        <v>1710000</v>
      </c>
      <c r="I223" s="14"/>
      <c r="J223" s="14"/>
      <c r="K223" s="17">
        <f t="shared" si="8"/>
        <v>1710000</v>
      </c>
      <c r="L223" s="17"/>
      <c r="M223" s="17"/>
    </row>
    <row r="224" spans="1:13" s="2" customFormat="1" ht="12.75" x14ac:dyDescent="0.2">
      <c r="A224" s="11" t="s">
        <v>14</v>
      </c>
      <c r="B224" s="12" t="s">
        <v>14</v>
      </c>
      <c r="C224" s="12" t="s">
        <v>14</v>
      </c>
      <c r="D224" s="15" t="s">
        <v>14</v>
      </c>
      <c r="E224" s="5" t="s">
        <v>310</v>
      </c>
      <c r="F224" s="11">
        <v>4</v>
      </c>
      <c r="G224" s="11" t="s">
        <v>112</v>
      </c>
      <c r="H224" s="13">
        <v>2952000</v>
      </c>
      <c r="I224" s="14"/>
      <c r="J224" s="14"/>
      <c r="K224" s="17">
        <f t="shared" si="8"/>
        <v>11808000</v>
      </c>
      <c r="L224" s="17">
        <f>SUM(K215:K224)*17/100</f>
        <v>7168628</v>
      </c>
      <c r="M224" s="17">
        <f>SUM(K215:K224)-L224</f>
        <v>34999772</v>
      </c>
    </row>
    <row r="225" spans="1:13" s="2" customFormat="1" ht="12.75" x14ac:dyDescent="0.2">
      <c r="A225" s="11">
        <v>11</v>
      </c>
      <c r="B225" s="12">
        <v>44966</v>
      </c>
      <c r="C225" s="12">
        <v>44963</v>
      </c>
      <c r="D225" s="15" t="s">
        <v>391</v>
      </c>
      <c r="E225" s="5" t="s">
        <v>363</v>
      </c>
      <c r="F225" s="11">
        <v>1</v>
      </c>
      <c r="G225" s="11" t="s">
        <v>112</v>
      </c>
      <c r="H225" s="13">
        <v>1944000</v>
      </c>
      <c r="I225" s="14"/>
      <c r="J225" s="14"/>
      <c r="K225" s="17">
        <f t="shared" si="8"/>
        <v>1944000</v>
      </c>
      <c r="L225" s="17"/>
      <c r="M225" s="17"/>
    </row>
    <row r="226" spans="1:13" s="2" customFormat="1" ht="12.75" x14ac:dyDescent="0.2">
      <c r="A226" s="11" t="s">
        <v>14</v>
      </c>
      <c r="B226" s="12" t="s">
        <v>14</v>
      </c>
      <c r="C226" s="12" t="s">
        <v>14</v>
      </c>
      <c r="D226" s="12" t="s">
        <v>14</v>
      </c>
      <c r="E226" s="5" t="s">
        <v>37</v>
      </c>
      <c r="F226" s="11">
        <v>10</v>
      </c>
      <c r="G226" s="11" t="s">
        <v>112</v>
      </c>
      <c r="H226" s="13">
        <v>462000</v>
      </c>
      <c r="I226" s="14"/>
      <c r="J226" s="14"/>
      <c r="K226" s="17">
        <f t="shared" si="8"/>
        <v>4620000</v>
      </c>
      <c r="L226" s="17"/>
      <c r="M226" s="17"/>
    </row>
    <row r="227" spans="1:13" s="2" customFormat="1" ht="12.75" x14ac:dyDescent="0.2">
      <c r="A227" s="11" t="s">
        <v>14</v>
      </c>
      <c r="B227" s="12" t="s">
        <v>14</v>
      </c>
      <c r="C227" s="12" t="s">
        <v>14</v>
      </c>
      <c r="D227" s="12" t="s">
        <v>14</v>
      </c>
      <c r="E227" s="5" t="s">
        <v>40</v>
      </c>
      <c r="F227" s="11">
        <v>2</v>
      </c>
      <c r="G227" s="11" t="s">
        <v>112</v>
      </c>
      <c r="H227" s="13">
        <v>1860000</v>
      </c>
      <c r="I227" s="14"/>
      <c r="J227" s="14"/>
      <c r="K227" s="17">
        <f t="shared" si="8"/>
        <v>3720000</v>
      </c>
      <c r="L227" s="17"/>
      <c r="M227" s="17"/>
    </row>
    <row r="228" spans="1:13" s="2" customFormat="1" ht="12.75" x14ac:dyDescent="0.2">
      <c r="A228" s="11" t="s">
        <v>14</v>
      </c>
      <c r="B228" s="12" t="s">
        <v>14</v>
      </c>
      <c r="C228" s="12" t="s">
        <v>14</v>
      </c>
      <c r="D228" s="15" t="s">
        <v>14</v>
      </c>
      <c r="E228" s="5" t="s">
        <v>57</v>
      </c>
      <c r="F228" s="11">
        <v>2</v>
      </c>
      <c r="G228" s="11" t="s">
        <v>112</v>
      </c>
      <c r="H228" s="13">
        <v>2280000</v>
      </c>
      <c r="I228" s="14"/>
      <c r="J228" s="14"/>
      <c r="K228" s="17">
        <f t="shared" si="8"/>
        <v>4560000</v>
      </c>
      <c r="L228" s="17">
        <f>SUM(K225:K228)*17/100</f>
        <v>2523480</v>
      </c>
      <c r="M228" s="17">
        <f>SUM(K225:K228)-L228</f>
        <v>12320520</v>
      </c>
    </row>
    <row r="229" spans="1:13" s="2" customFormat="1" ht="12.75" x14ac:dyDescent="0.2">
      <c r="A229" s="11">
        <v>12</v>
      </c>
      <c r="B229" s="12">
        <v>44966</v>
      </c>
      <c r="C229" s="12">
        <v>44963</v>
      </c>
      <c r="D229" s="12" t="s">
        <v>386</v>
      </c>
      <c r="E229" s="5" t="s">
        <v>355</v>
      </c>
      <c r="F229" s="11">
        <v>40</v>
      </c>
      <c r="G229" s="11" t="s">
        <v>112</v>
      </c>
      <c r="H229" s="13">
        <v>5616000</v>
      </c>
      <c r="I229" s="14">
        <v>2.5000000000000001E-2</v>
      </c>
      <c r="J229" s="14"/>
      <c r="K229" s="17">
        <f t="shared" si="8"/>
        <v>219024000</v>
      </c>
      <c r="L229" s="17"/>
      <c r="M229" s="17"/>
    </row>
    <row r="230" spans="1:13" s="2" customFormat="1" ht="12.75" x14ac:dyDescent="0.2">
      <c r="A230" s="11" t="s">
        <v>14</v>
      </c>
      <c r="B230" s="12" t="s">
        <v>14</v>
      </c>
      <c r="C230" s="12" t="s">
        <v>14</v>
      </c>
      <c r="D230" s="15" t="s">
        <v>14</v>
      </c>
      <c r="E230" s="5" t="s">
        <v>355</v>
      </c>
      <c r="F230" s="11">
        <v>6</v>
      </c>
      <c r="G230" s="11" t="s">
        <v>112</v>
      </c>
      <c r="H230" s="13">
        <v>5616000</v>
      </c>
      <c r="I230" s="14">
        <v>2.5000000000000001E-2</v>
      </c>
      <c r="J230" s="14"/>
      <c r="K230" s="17">
        <f t="shared" si="8"/>
        <v>32853600</v>
      </c>
      <c r="L230" s="17"/>
      <c r="M230" s="17"/>
    </row>
    <row r="231" spans="1:13" s="2" customFormat="1" ht="12.75" x14ac:dyDescent="0.2">
      <c r="A231" s="11" t="s">
        <v>14</v>
      </c>
      <c r="B231" s="12" t="s">
        <v>14</v>
      </c>
      <c r="C231" s="12" t="s">
        <v>14</v>
      </c>
      <c r="D231" s="12" t="s">
        <v>14</v>
      </c>
      <c r="E231" s="5" t="s">
        <v>45</v>
      </c>
      <c r="F231" s="11">
        <v>10</v>
      </c>
      <c r="G231" s="11" t="s">
        <v>112</v>
      </c>
      <c r="H231" s="13">
        <v>5616000</v>
      </c>
      <c r="I231" s="14">
        <v>2.5000000000000001E-2</v>
      </c>
      <c r="J231" s="14"/>
      <c r="K231" s="17">
        <f t="shared" si="8"/>
        <v>54756000</v>
      </c>
      <c r="L231" s="17"/>
      <c r="M231" s="17"/>
    </row>
    <row r="232" spans="1:13" s="2" customFormat="1" ht="12.75" x14ac:dyDescent="0.2">
      <c r="A232" s="11" t="s">
        <v>14</v>
      </c>
      <c r="B232" s="12" t="s">
        <v>14</v>
      </c>
      <c r="C232" s="12" t="s">
        <v>14</v>
      </c>
      <c r="D232" s="12" t="s">
        <v>14</v>
      </c>
      <c r="E232" s="5" t="s">
        <v>365</v>
      </c>
      <c r="F232" s="11">
        <v>1</v>
      </c>
      <c r="G232" s="11" t="s">
        <v>112</v>
      </c>
      <c r="H232" s="13">
        <v>1710000</v>
      </c>
      <c r="I232" s="14"/>
      <c r="J232" s="14"/>
      <c r="K232" s="17">
        <f t="shared" si="8"/>
        <v>1710000</v>
      </c>
      <c r="L232" s="17"/>
      <c r="M232" s="17"/>
    </row>
    <row r="233" spans="1:13" s="2" customFormat="1" ht="12.75" x14ac:dyDescent="0.2">
      <c r="A233" s="11" t="s">
        <v>14</v>
      </c>
      <c r="B233" s="12" t="s">
        <v>14</v>
      </c>
      <c r="C233" s="12" t="s">
        <v>14</v>
      </c>
      <c r="D233" s="12" t="s">
        <v>14</v>
      </c>
      <c r="E233" s="8" t="s">
        <v>358</v>
      </c>
      <c r="F233" s="11">
        <v>1</v>
      </c>
      <c r="G233" s="11" t="s">
        <v>112</v>
      </c>
      <c r="H233" s="13">
        <v>3758400</v>
      </c>
      <c r="I233" s="14"/>
      <c r="J233" s="14"/>
      <c r="K233" s="17">
        <f t="shared" si="8"/>
        <v>3758400</v>
      </c>
      <c r="L233" s="17">
        <f>SUM(K229:K233)*17/100</f>
        <v>53057340</v>
      </c>
      <c r="M233" s="17">
        <f>SUM(K229:K233)-L233</f>
        <v>259044660</v>
      </c>
    </row>
    <row r="234" spans="1:13" s="2" customFormat="1" ht="12.75" x14ac:dyDescent="0.2">
      <c r="A234" s="11">
        <v>13</v>
      </c>
      <c r="B234" s="12">
        <v>44966</v>
      </c>
      <c r="C234" s="12">
        <v>44963</v>
      </c>
      <c r="D234" s="12" t="s">
        <v>387</v>
      </c>
      <c r="E234" s="5" t="s">
        <v>33</v>
      </c>
      <c r="F234" s="11">
        <v>100</v>
      </c>
      <c r="G234" s="11" t="s">
        <v>112</v>
      </c>
      <c r="H234" s="13">
        <v>2980800</v>
      </c>
      <c r="I234" s="14">
        <v>0.03</v>
      </c>
      <c r="J234" s="14"/>
      <c r="K234" s="17">
        <f t="shared" si="8"/>
        <v>289137600</v>
      </c>
      <c r="L234" s="17">
        <f>SUM(K234)*17/100</f>
        <v>49153392</v>
      </c>
      <c r="M234" s="17">
        <f>SUM(K234)-L234</f>
        <v>239984208</v>
      </c>
    </row>
    <row r="235" spans="1:13" s="2" customFormat="1" ht="12.75" x14ac:dyDescent="0.2">
      <c r="A235" s="11">
        <v>14</v>
      </c>
      <c r="B235" s="12">
        <v>44966</v>
      </c>
      <c r="C235" s="12">
        <v>44933</v>
      </c>
      <c r="D235" s="12" t="s">
        <v>388</v>
      </c>
      <c r="E235" s="5" t="s">
        <v>275</v>
      </c>
      <c r="F235" s="11">
        <v>2</v>
      </c>
      <c r="G235" s="11" t="s">
        <v>112</v>
      </c>
      <c r="H235" s="13">
        <v>2376000</v>
      </c>
      <c r="I235" s="14"/>
      <c r="J235" s="14"/>
      <c r="K235" s="17">
        <f t="shared" si="8"/>
        <v>4752000</v>
      </c>
      <c r="L235" s="17"/>
      <c r="M235" s="17"/>
    </row>
    <row r="236" spans="1:13" s="2" customFormat="1" ht="12.75" x14ac:dyDescent="0.2">
      <c r="A236" s="11" t="s">
        <v>14</v>
      </c>
      <c r="B236" s="12" t="s">
        <v>14</v>
      </c>
      <c r="C236" s="12" t="s">
        <v>14</v>
      </c>
      <c r="D236" s="12" t="s">
        <v>14</v>
      </c>
      <c r="E236" s="6" t="s">
        <v>53</v>
      </c>
      <c r="F236" s="11">
        <v>1</v>
      </c>
      <c r="G236" s="11" t="s">
        <v>112</v>
      </c>
      <c r="H236" s="13">
        <v>1069200</v>
      </c>
      <c r="I236" s="14"/>
      <c r="J236" s="14"/>
      <c r="K236" s="17">
        <f t="shared" si="8"/>
        <v>1069200</v>
      </c>
      <c r="L236" s="17"/>
      <c r="M236" s="17"/>
    </row>
    <row r="237" spans="1:13" s="2" customFormat="1" ht="12.75" x14ac:dyDescent="0.2">
      <c r="A237" s="11" t="s">
        <v>14</v>
      </c>
      <c r="B237" s="12" t="s">
        <v>14</v>
      </c>
      <c r="C237" s="12" t="s">
        <v>14</v>
      </c>
      <c r="D237" s="12" t="s">
        <v>14</v>
      </c>
      <c r="E237" s="5" t="s">
        <v>389</v>
      </c>
      <c r="F237" s="11">
        <v>2</v>
      </c>
      <c r="G237" s="11" t="s">
        <v>112</v>
      </c>
      <c r="H237" s="13">
        <v>2352000</v>
      </c>
      <c r="I237" s="14"/>
      <c r="J237" s="14"/>
      <c r="K237" s="17">
        <f t="shared" si="8"/>
        <v>4704000</v>
      </c>
      <c r="L237" s="17"/>
      <c r="M237" s="17"/>
    </row>
    <row r="238" spans="1:13" s="2" customFormat="1" ht="12.75" x14ac:dyDescent="0.2">
      <c r="A238" s="11" t="s">
        <v>14</v>
      </c>
      <c r="B238" s="12" t="s">
        <v>14</v>
      </c>
      <c r="C238" s="12" t="s">
        <v>14</v>
      </c>
      <c r="D238" s="15" t="s">
        <v>14</v>
      </c>
      <c r="E238" s="5" t="s">
        <v>81</v>
      </c>
      <c r="F238" s="11">
        <v>2</v>
      </c>
      <c r="G238" s="11" t="s">
        <v>112</v>
      </c>
      <c r="H238" s="13">
        <v>1500000</v>
      </c>
      <c r="I238" s="14"/>
      <c r="J238" s="14"/>
      <c r="K238" s="17">
        <f t="shared" si="8"/>
        <v>3000000</v>
      </c>
      <c r="L238" s="17"/>
      <c r="M238" s="17"/>
    </row>
    <row r="239" spans="1:13" s="2" customFormat="1" ht="12.75" x14ac:dyDescent="0.2">
      <c r="A239" s="11" t="s">
        <v>14</v>
      </c>
      <c r="B239" s="12" t="s">
        <v>14</v>
      </c>
      <c r="C239" s="12" t="s">
        <v>14</v>
      </c>
      <c r="D239" s="15" t="s">
        <v>14</v>
      </c>
      <c r="E239" s="5" t="s">
        <v>93</v>
      </c>
      <c r="F239" s="11">
        <v>2</v>
      </c>
      <c r="G239" s="11" t="s">
        <v>112</v>
      </c>
      <c r="H239" s="13">
        <v>1188000</v>
      </c>
      <c r="I239" s="14"/>
      <c r="J239" s="14"/>
      <c r="K239" s="17">
        <f t="shared" si="8"/>
        <v>2376000</v>
      </c>
      <c r="L239" s="17"/>
      <c r="M239" s="17"/>
    </row>
    <row r="240" spans="1:13" s="2" customFormat="1" ht="12.75" x14ac:dyDescent="0.2">
      <c r="A240" s="11" t="s">
        <v>14</v>
      </c>
      <c r="B240" s="12" t="s">
        <v>14</v>
      </c>
      <c r="C240" s="12" t="s">
        <v>14</v>
      </c>
      <c r="D240" s="12" t="s">
        <v>14</v>
      </c>
      <c r="E240" s="5" t="s">
        <v>390</v>
      </c>
      <c r="F240" s="11">
        <v>1</v>
      </c>
      <c r="G240" s="11" t="s">
        <v>112</v>
      </c>
      <c r="H240" s="13">
        <v>980000</v>
      </c>
      <c r="I240" s="14"/>
      <c r="J240" s="14"/>
      <c r="K240" s="17">
        <f t="shared" si="8"/>
        <v>980000</v>
      </c>
      <c r="L240" s="17"/>
      <c r="M240" s="17"/>
    </row>
    <row r="241" spans="1:13" s="2" customFormat="1" ht="12.75" x14ac:dyDescent="0.2">
      <c r="A241" s="11" t="s">
        <v>14</v>
      </c>
      <c r="B241" s="12" t="s">
        <v>14</v>
      </c>
      <c r="C241" s="12" t="s">
        <v>14</v>
      </c>
      <c r="D241" s="12" t="s">
        <v>14</v>
      </c>
      <c r="E241" s="5" t="s">
        <v>278</v>
      </c>
      <c r="F241" s="11">
        <v>1</v>
      </c>
      <c r="G241" s="11" t="s">
        <v>112</v>
      </c>
      <c r="H241" s="13">
        <v>5702400</v>
      </c>
      <c r="I241" s="14"/>
      <c r="J241" s="14"/>
      <c r="K241" s="17">
        <f t="shared" si="8"/>
        <v>5702400</v>
      </c>
      <c r="L241" s="17"/>
      <c r="M241" s="17"/>
    </row>
    <row r="242" spans="1:13" s="2" customFormat="1" ht="12.75" x14ac:dyDescent="0.2">
      <c r="A242" s="11" t="s">
        <v>14</v>
      </c>
      <c r="B242" s="12" t="s">
        <v>14</v>
      </c>
      <c r="C242" s="12" t="s">
        <v>14</v>
      </c>
      <c r="D242" s="12" t="s">
        <v>14</v>
      </c>
      <c r="E242" s="5" t="s">
        <v>349</v>
      </c>
      <c r="F242" s="11">
        <v>1</v>
      </c>
      <c r="G242" s="11" t="s">
        <v>112</v>
      </c>
      <c r="H242" s="13">
        <v>1710000</v>
      </c>
      <c r="I242" s="14"/>
      <c r="J242" s="14"/>
      <c r="K242" s="17">
        <f t="shared" si="8"/>
        <v>1710000</v>
      </c>
      <c r="L242" s="17"/>
      <c r="M242" s="17"/>
    </row>
    <row r="243" spans="1:13" s="2" customFormat="1" ht="12.75" x14ac:dyDescent="0.2">
      <c r="A243" s="11" t="s">
        <v>14</v>
      </c>
      <c r="B243" s="12" t="s">
        <v>14</v>
      </c>
      <c r="C243" s="12" t="s">
        <v>14</v>
      </c>
      <c r="D243" s="12" t="s">
        <v>14</v>
      </c>
      <c r="E243" s="5" t="s">
        <v>310</v>
      </c>
      <c r="F243" s="11">
        <v>1</v>
      </c>
      <c r="G243" s="11" t="s">
        <v>112</v>
      </c>
      <c r="H243" s="13">
        <v>2952000</v>
      </c>
      <c r="I243" s="14"/>
      <c r="J243" s="14"/>
      <c r="K243" s="17">
        <f t="shared" si="8"/>
        <v>2952000</v>
      </c>
      <c r="L243" s="17">
        <f>SUM(K235:K243)*17/100</f>
        <v>4631752</v>
      </c>
      <c r="M243" s="17">
        <f>SUM(K235:K243)-L243</f>
        <v>22613848</v>
      </c>
    </row>
    <row r="244" spans="1:13" s="2" customFormat="1" ht="12.75" x14ac:dyDescent="0.2">
      <c r="A244" s="11">
        <v>15</v>
      </c>
      <c r="B244" s="12">
        <v>44966</v>
      </c>
      <c r="C244" s="12">
        <v>44933</v>
      </c>
      <c r="D244" s="15" t="s">
        <v>388</v>
      </c>
      <c r="E244" s="5" t="s">
        <v>275</v>
      </c>
      <c r="F244" s="11">
        <v>2</v>
      </c>
      <c r="G244" s="11" t="s">
        <v>112</v>
      </c>
      <c r="H244" s="13">
        <v>2376000</v>
      </c>
      <c r="I244" s="14"/>
      <c r="J244" s="14"/>
      <c r="K244" s="17">
        <f t="shared" si="8"/>
        <v>4752000</v>
      </c>
      <c r="L244" s="17"/>
      <c r="M244" s="17"/>
    </row>
    <row r="245" spans="1:13" s="2" customFormat="1" ht="12.75" x14ac:dyDescent="0.2">
      <c r="A245" s="11" t="s">
        <v>14</v>
      </c>
      <c r="B245" s="12" t="s">
        <v>14</v>
      </c>
      <c r="C245" s="12" t="s">
        <v>14</v>
      </c>
      <c r="D245" s="12" t="s">
        <v>14</v>
      </c>
      <c r="E245" s="5" t="s">
        <v>53</v>
      </c>
      <c r="F245" s="11">
        <v>1</v>
      </c>
      <c r="G245" s="11" t="s">
        <v>112</v>
      </c>
      <c r="H245" s="13">
        <v>1069200</v>
      </c>
      <c r="I245" s="14"/>
      <c r="J245" s="14"/>
      <c r="K245" s="17">
        <f t="shared" si="8"/>
        <v>1069200</v>
      </c>
      <c r="L245" s="17"/>
      <c r="M245" s="17"/>
    </row>
    <row r="246" spans="1:13" s="2" customFormat="1" ht="12.75" x14ac:dyDescent="0.2">
      <c r="A246" s="11" t="s">
        <v>14</v>
      </c>
      <c r="B246" s="12" t="s">
        <v>14</v>
      </c>
      <c r="C246" s="12" t="s">
        <v>14</v>
      </c>
      <c r="D246" s="15" t="s">
        <v>14</v>
      </c>
      <c r="E246" s="5" t="s">
        <v>389</v>
      </c>
      <c r="F246" s="11">
        <v>2</v>
      </c>
      <c r="G246" s="11" t="s">
        <v>112</v>
      </c>
      <c r="H246" s="13">
        <v>2352000</v>
      </c>
      <c r="I246" s="14"/>
      <c r="J246" s="14"/>
      <c r="K246" s="17">
        <f t="shared" si="8"/>
        <v>4704000</v>
      </c>
      <c r="L246" s="17"/>
      <c r="M246" s="17"/>
    </row>
    <row r="247" spans="1:13" s="2" customFormat="1" ht="12.75" x14ac:dyDescent="0.2">
      <c r="A247" s="11" t="s">
        <v>14</v>
      </c>
      <c r="B247" s="12" t="s">
        <v>14</v>
      </c>
      <c r="C247" s="12" t="s">
        <v>14</v>
      </c>
      <c r="D247" s="12" t="s">
        <v>14</v>
      </c>
      <c r="E247" s="5" t="s">
        <v>81</v>
      </c>
      <c r="F247" s="11">
        <v>2</v>
      </c>
      <c r="G247" s="11" t="s">
        <v>112</v>
      </c>
      <c r="H247" s="13">
        <v>1500000</v>
      </c>
      <c r="I247" s="14"/>
      <c r="J247" s="14"/>
      <c r="K247" s="17">
        <f t="shared" si="8"/>
        <v>3000000</v>
      </c>
      <c r="L247" s="17"/>
      <c r="M247" s="17"/>
    </row>
    <row r="248" spans="1:13" s="2" customFormat="1" ht="12.75" x14ac:dyDescent="0.2">
      <c r="A248" s="11" t="s">
        <v>14</v>
      </c>
      <c r="B248" s="12" t="s">
        <v>14</v>
      </c>
      <c r="C248" s="12" t="s">
        <v>14</v>
      </c>
      <c r="D248" s="12" t="s">
        <v>14</v>
      </c>
      <c r="E248" s="5" t="s">
        <v>93</v>
      </c>
      <c r="F248" s="11">
        <v>2</v>
      </c>
      <c r="G248" s="11" t="s">
        <v>112</v>
      </c>
      <c r="H248" s="13">
        <v>1188000</v>
      </c>
      <c r="I248" s="14"/>
      <c r="J248" s="14"/>
      <c r="K248" s="17">
        <f t="shared" si="8"/>
        <v>2376000</v>
      </c>
      <c r="L248" s="17"/>
      <c r="M248" s="17"/>
    </row>
    <row r="249" spans="1:13" s="2" customFormat="1" ht="12.75" x14ac:dyDescent="0.2">
      <c r="A249" s="11" t="s">
        <v>14</v>
      </c>
      <c r="B249" s="12" t="s">
        <v>14</v>
      </c>
      <c r="C249" s="12" t="s">
        <v>14</v>
      </c>
      <c r="D249" s="12" t="s">
        <v>14</v>
      </c>
      <c r="E249" s="5" t="s">
        <v>390</v>
      </c>
      <c r="F249" s="11">
        <v>1</v>
      </c>
      <c r="G249" s="11" t="s">
        <v>112</v>
      </c>
      <c r="H249" s="13">
        <v>980000</v>
      </c>
      <c r="I249" s="14"/>
      <c r="J249" s="14"/>
      <c r="K249" s="17">
        <f t="shared" si="8"/>
        <v>980000</v>
      </c>
      <c r="L249" s="17"/>
      <c r="M249" s="17"/>
    </row>
    <row r="250" spans="1:13" s="2" customFormat="1" ht="12.75" x14ac:dyDescent="0.2">
      <c r="A250" s="11" t="s">
        <v>14</v>
      </c>
      <c r="B250" s="12" t="s">
        <v>14</v>
      </c>
      <c r="C250" s="12" t="s">
        <v>14</v>
      </c>
      <c r="D250" s="12" t="s">
        <v>14</v>
      </c>
      <c r="E250" s="6" t="s">
        <v>278</v>
      </c>
      <c r="F250" s="11">
        <v>1</v>
      </c>
      <c r="G250" s="11" t="s">
        <v>112</v>
      </c>
      <c r="H250" s="13">
        <v>5702400</v>
      </c>
      <c r="I250" s="14"/>
      <c r="J250" s="14"/>
      <c r="K250" s="17">
        <f t="shared" si="8"/>
        <v>5702400</v>
      </c>
      <c r="L250" s="17"/>
      <c r="M250" s="17"/>
    </row>
    <row r="251" spans="1:13" s="2" customFormat="1" ht="12.75" x14ac:dyDescent="0.2">
      <c r="A251" s="11" t="s">
        <v>14</v>
      </c>
      <c r="B251" s="12" t="s">
        <v>14</v>
      </c>
      <c r="C251" s="12" t="s">
        <v>14</v>
      </c>
      <c r="D251" s="12" t="s">
        <v>14</v>
      </c>
      <c r="E251" s="6" t="s">
        <v>349</v>
      </c>
      <c r="F251" s="11">
        <v>1</v>
      </c>
      <c r="G251" s="11" t="s">
        <v>112</v>
      </c>
      <c r="H251" s="13">
        <v>1710000</v>
      </c>
      <c r="I251" s="14"/>
      <c r="J251" s="14"/>
      <c r="K251" s="17">
        <f t="shared" si="8"/>
        <v>1710000</v>
      </c>
      <c r="L251" s="17"/>
      <c r="M251" s="17"/>
    </row>
    <row r="252" spans="1:13" s="2" customFormat="1" ht="12.75" x14ac:dyDescent="0.2">
      <c r="A252" s="11" t="s">
        <v>14</v>
      </c>
      <c r="B252" s="12" t="s">
        <v>14</v>
      </c>
      <c r="C252" s="12" t="s">
        <v>14</v>
      </c>
      <c r="D252" s="12" t="s">
        <v>14</v>
      </c>
      <c r="E252" s="6" t="s">
        <v>310</v>
      </c>
      <c r="F252" s="11">
        <v>1</v>
      </c>
      <c r="G252" s="11" t="s">
        <v>112</v>
      </c>
      <c r="H252" s="13">
        <v>2952000</v>
      </c>
      <c r="I252" s="14"/>
      <c r="J252" s="14"/>
      <c r="K252" s="17">
        <f t="shared" si="8"/>
        <v>2952000</v>
      </c>
      <c r="L252" s="17">
        <f>SUM(K244:K252)*17/100</f>
        <v>4631752</v>
      </c>
      <c r="M252" s="17">
        <f>SUM(K244:K252)-L252</f>
        <v>22613848</v>
      </c>
    </row>
    <row r="253" spans="1:13" s="2" customFormat="1" ht="12.75" x14ac:dyDescent="0.2">
      <c r="A253" s="11">
        <v>16</v>
      </c>
      <c r="B253" s="12">
        <v>44968</v>
      </c>
      <c r="C253" s="12">
        <v>44965</v>
      </c>
      <c r="D253" s="12" t="s">
        <v>468</v>
      </c>
      <c r="E253" s="6" t="s">
        <v>40</v>
      </c>
      <c r="F253" s="11">
        <v>100</v>
      </c>
      <c r="G253" s="11" t="s">
        <v>112</v>
      </c>
      <c r="H253" s="13">
        <v>1860000</v>
      </c>
      <c r="I253" s="14">
        <v>0.03</v>
      </c>
      <c r="J253" s="14"/>
      <c r="K253" s="17">
        <f t="shared" si="8"/>
        <v>180420000</v>
      </c>
      <c r="L253" s="17"/>
      <c r="M253" s="17"/>
    </row>
    <row r="254" spans="1:13" s="2" customFormat="1" ht="12.75" x14ac:dyDescent="0.2">
      <c r="A254" s="11" t="s">
        <v>14</v>
      </c>
      <c r="B254" s="12" t="s">
        <v>14</v>
      </c>
      <c r="C254" s="12" t="s">
        <v>14</v>
      </c>
      <c r="D254" s="12" t="s">
        <v>14</v>
      </c>
      <c r="E254" s="6" t="s">
        <v>469</v>
      </c>
      <c r="F254" s="11">
        <v>1</v>
      </c>
      <c r="G254" s="11" t="s">
        <v>112</v>
      </c>
      <c r="H254" s="13">
        <v>4750000</v>
      </c>
      <c r="I254" s="14"/>
      <c r="J254" s="14"/>
      <c r="K254" s="17">
        <f t="shared" si="8"/>
        <v>4750000</v>
      </c>
      <c r="L254" s="17">
        <f>SUM(K253:K254)*17/100</f>
        <v>31478900</v>
      </c>
      <c r="M254" s="17">
        <f>SUM(K253:K254)-L254</f>
        <v>153691100</v>
      </c>
    </row>
    <row r="255" spans="1:13" s="2" customFormat="1" ht="12.75" x14ac:dyDescent="0.2">
      <c r="A255" s="11">
        <v>17</v>
      </c>
      <c r="B255" s="12">
        <v>44970</v>
      </c>
      <c r="C255" s="12">
        <v>44968</v>
      </c>
      <c r="D255" s="12" t="s">
        <v>395</v>
      </c>
      <c r="E255" s="5" t="s">
        <v>105</v>
      </c>
      <c r="F255" s="11">
        <v>1</v>
      </c>
      <c r="G255" s="11" t="s">
        <v>112</v>
      </c>
      <c r="H255" s="13">
        <v>844800</v>
      </c>
      <c r="I255" s="14"/>
      <c r="J255" s="14"/>
      <c r="K255" s="17">
        <f t="shared" si="8"/>
        <v>844800</v>
      </c>
      <c r="L255" s="17"/>
      <c r="M255" s="17"/>
    </row>
    <row r="256" spans="1:13" s="2" customFormat="1" ht="12.75" x14ac:dyDescent="0.2">
      <c r="A256" s="11" t="s">
        <v>14</v>
      </c>
      <c r="B256" s="12" t="s">
        <v>14</v>
      </c>
      <c r="C256" s="12" t="s">
        <v>14</v>
      </c>
      <c r="D256" s="15" t="s">
        <v>14</v>
      </c>
      <c r="E256" s="5" t="s">
        <v>307</v>
      </c>
      <c r="F256" s="11">
        <v>2</v>
      </c>
      <c r="G256" s="11" t="s">
        <v>112</v>
      </c>
      <c r="H256" s="13">
        <v>801600</v>
      </c>
      <c r="I256" s="14"/>
      <c r="J256" s="14"/>
      <c r="K256" s="17">
        <f t="shared" ref="K256:K288" si="9">F256*(H256-(H256*I256)-((H256-(H256*I256))*J256))</f>
        <v>1603200</v>
      </c>
      <c r="L256" s="17"/>
      <c r="M256" s="17"/>
    </row>
    <row r="257" spans="1:13" s="2" customFormat="1" ht="12.75" x14ac:dyDescent="0.2">
      <c r="A257" s="11" t="s">
        <v>14</v>
      </c>
      <c r="B257" s="12" t="s">
        <v>14</v>
      </c>
      <c r="C257" s="12" t="s">
        <v>14</v>
      </c>
      <c r="D257" s="15" t="s">
        <v>14</v>
      </c>
      <c r="E257" s="5" t="s">
        <v>396</v>
      </c>
      <c r="F257" s="11">
        <v>1</v>
      </c>
      <c r="G257" s="11" t="s">
        <v>112</v>
      </c>
      <c r="H257" s="13">
        <v>768000</v>
      </c>
      <c r="I257" s="14"/>
      <c r="J257" s="14"/>
      <c r="K257" s="17">
        <f t="shared" si="9"/>
        <v>768000</v>
      </c>
      <c r="L257" s="17"/>
      <c r="M257" s="17"/>
    </row>
    <row r="258" spans="1:13" s="2" customFormat="1" ht="12.75" x14ac:dyDescent="0.2">
      <c r="A258" s="11" t="s">
        <v>14</v>
      </c>
      <c r="B258" s="12" t="s">
        <v>14</v>
      </c>
      <c r="C258" s="12" t="s">
        <v>14</v>
      </c>
      <c r="D258" s="15" t="s">
        <v>14</v>
      </c>
      <c r="E258" s="5" t="s">
        <v>37</v>
      </c>
      <c r="F258" s="11">
        <v>4</v>
      </c>
      <c r="G258" s="11" t="s">
        <v>112</v>
      </c>
      <c r="H258" s="13">
        <v>462000</v>
      </c>
      <c r="I258" s="14"/>
      <c r="J258" s="14"/>
      <c r="K258" s="17">
        <f t="shared" si="9"/>
        <v>1848000</v>
      </c>
      <c r="L258" s="17"/>
      <c r="M258" s="17"/>
    </row>
    <row r="259" spans="1:13" s="2" customFormat="1" ht="12.75" x14ac:dyDescent="0.2">
      <c r="A259" s="11" t="s">
        <v>14</v>
      </c>
      <c r="B259" s="12" t="s">
        <v>14</v>
      </c>
      <c r="C259" s="12" t="s">
        <v>14</v>
      </c>
      <c r="D259" s="12" t="s">
        <v>14</v>
      </c>
      <c r="E259" s="6" t="s">
        <v>278</v>
      </c>
      <c r="F259" s="11">
        <v>1</v>
      </c>
      <c r="G259" s="11" t="s">
        <v>112</v>
      </c>
      <c r="H259" s="13">
        <v>5702400</v>
      </c>
      <c r="I259" s="14"/>
      <c r="J259" s="14"/>
      <c r="K259" s="17">
        <f t="shared" si="9"/>
        <v>5702400</v>
      </c>
      <c r="L259" s="17">
        <f>SUM(K255:K259)*17/100</f>
        <v>1830288</v>
      </c>
      <c r="M259" s="17">
        <f>SUM(K255:K259)-L259</f>
        <v>8936112</v>
      </c>
    </row>
    <row r="260" spans="1:13" s="2" customFormat="1" ht="12.75" x14ac:dyDescent="0.2">
      <c r="A260" s="11">
        <v>18</v>
      </c>
      <c r="B260" s="12">
        <v>44970</v>
      </c>
      <c r="C260" s="12">
        <v>44967</v>
      </c>
      <c r="D260" s="12" t="s">
        <v>397</v>
      </c>
      <c r="E260" s="5" t="s">
        <v>352</v>
      </c>
      <c r="F260" s="11">
        <v>1</v>
      </c>
      <c r="G260" s="11" t="s">
        <v>112</v>
      </c>
      <c r="H260" s="13">
        <v>2250000</v>
      </c>
      <c r="I260" s="14"/>
      <c r="J260" s="14"/>
      <c r="K260" s="17">
        <f t="shared" si="9"/>
        <v>2250000</v>
      </c>
      <c r="L260" s="17"/>
      <c r="M260" s="17"/>
    </row>
    <row r="261" spans="1:13" s="2" customFormat="1" ht="12.75" x14ac:dyDescent="0.2">
      <c r="A261" s="11" t="s">
        <v>14</v>
      </c>
      <c r="B261" s="12" t="s">
        <v>14</v>
      </c>
      <c r="C261" s="12" t="s">
        <v>14</v>
      </c>
      <c r="D261" s="15" t="s">
        <v>14</v>
      </c>
      <c r="E261" s="5" t="s">
        <v>31</v>
      </c>
      <c r="F261" s="11">
        <v>2</v>
      </c>
      <c r="G261" s="11" t="s">
        <v>112</v>
      </c>
      <c r="H261" s="13">
        <v>1695600</v>
      </c>
      <c r="I261" s="14"/>
      <c r="J261" s="14"/>
      <c r="K261" s="17">
        <f t="shared" si="9"/>
        <v>3391200</v>
      </c>
      <c r="L261" s="17"/>
      <c r="M261" s="17"/>
    </row>
    <row r="262" spans="1:13" s="2" customFormat="1" ht="12.75" x14ac:dyDescent="0.2">
      <c r="A262" s="11" t="s">
        <v>14</v>
      </c>
      <c r="B262" s="12" t="s">
        <v>14</v>
      </c>
      <c r="C262" s="12" t="s">
        <v>14</v>
      </c>
      <c r="D262" s="12" t="s">
        <v>14</v>
      </c>
      <c r="E262" s="5" t="s">
        <v>107</v>
      </c>
      <c r="F262" s="11">
        <v>2</v>
      </c>
      <c r="G262" s="11" t="s">
        <v>112</v>
      </c>
      <c r="H262" s="13">
        <v>2008800</v>
      </c>
      <c r="I262" s="14"/>
      <c r="J262" s="14"/>
      <c r="K262" s="17">
        <f t="shared" si="9"/>
        <v>4017600</v>
      </c>
      <c r="L262" s="17"/>
      <c r="M262" s="17"/>
    </row>
    <row r="263" spans="1:13" s="2" customFormat="1" ht="12.75" x14ac:dyDescent="0.2">
      <c r="A263" s="11" t="s">
        <v>14</v>
      </c>
      <c r="B263" s="12" t="s">
        <v>14</v>
      </c>
      <c r="C263" s="12" t="s">
        <v>14</v>
      </c>
      <c r="D263" s="12" t="s">
        <v>14</v>
      </c>
      <c r="E263" s="9" t="s">
        <v>47</v>
      </c>
      <c r="F263" s="11">
        <v>2</v>
      </c>
      <c r="G263" s="11" t="s">
        <v>112</v>
      </c>
      <c r="H263" s="13">
        <v>3110400</v>
      </c>
      <c r="I263" s="14"/>
      <c r="J263" s="14"/>
      <c r="K263" s="17">
        <f t="shared" si="9"/>
        <v>6220800</v>
      </c>
      <c r="L263" s="17"/>
      <c r="M263" s="17"/>
    </row>
    <row r="264" spans="1:13" s="2" customFormat="1" ht="12.75" x14ac:dyDescent="0.2">
      <c r="A264" s="11" t="s">
        <v>14</v>
      </c>
      <c r="B264" s="12" t="s">
        <v>14</v>
      </c>
      <c r="C264" s="12" t="s">
        <v>14</v>
      </c>
      <c r="D264" s="12" t="s">
        <v>14</v>
      </c>
      <c r="E264" s="5" t="s">
        <v>398</v>
      </c>
      <c r="F264" s="11">
        <v>1</v>
      </c>
      <c r="G264" s="11" t="s">
        <v>112</v>
      </c>
      <c r="H264" s="13">
        <v>2208000</v>
      </c>
      <c r="I264" s="14"/>
      <c r="J264" s="14"/>
      <c r="K264" s="17">
        <f t="shared" si="9"/>
        <v>2208000</v>
      </c>
      <c r="L264" s="17"/>
      <c r="M264" s="17"/>
    </row>
    <row r="265" spans="1:13" s="2" customFormat="1" ht="12.75" x14ac:dyDescent="0.2">
      <c r="A265" s="11" t="s">
        <v>14</v>
      </c>
      <c r="B265" s="12" t="s">
        <v>14</v>
      </c>
      <c r="C265" s="12" t="s">
        <v>14</v>
      </c>
      <c r="D265" s="12" t="s">
        <v>14</v>
      </c>
      <c r="E265" s="6" t="s">
        <v>37</v>
      </c>
      <c r="F265" s="11">
        <v>2</v>
      </c>
      <c r="G265" s="11" t="s">
        <v>112</v>
      </c>
      <c r="H265" s="13">
        <v>462000</v>
      </c>
      <c r="I265" s="14"/>
      <c r="J265" s="14"/>
      <c r="K265" s="17">
        <f t="shared" si="9"/>
        <v>924000</v>
      </c>
      <c r="L265" s="17"/>
      <c r="M265" s="17"/>
    </row>
    <row r="266" spans="1:13" s="2" customFormat="1" ht="12.75" x14ac:dyDescent="0.2">
      <c r="A266" s="11" t="s">
        <v>14</v>
      </c>
      <c r="B266" s="12" t="s">
        <v>14</v>
      </c>
      <c r="C266" s="12" t="s">
        <v>14</v>
      </c>
      <c r="D266" s="12" t="s">
        <v>14</v>
      </c>
      <c r="E266" s="5" t="s">
        <v>87</v>
      </c>
      <c r="F266" s="11">
        <v>1</v>
      </c>
      <c r="G266" s="11" t="s">
        <v>112</v>
      </c>
      <c r="H266" s="13">
        <v>800000</v>
      </c>
      <c r="I266" s="14"/>
      <c r="J266" s="14"/>
      <c r="K266" s="17">
        <f t="shared" si="9"/>
        <v>800000</v>
      </c>
      <c r="L266" s="17"/>
      <c r="M266" s="17"/>
    </row>
    <row r="267" spans="1:13" s="2" customFormat="1" ht="12.75" x14ac:dyDescent="0.2">
      <c r="A267" s="11" t="s">
        <v>14</v>
      </c>
      <c r="B267" s="12" t="s">
        <v>14</v>
      </c>
      <c r="C267" s="12" t="s">
        <v>14</v>
      </c>
      <c r="D267" s="12" t="s">
        <v>14</v>
      </c>
      <c r="E267" s="5" t="s">
        <v>88</v>
      </c>
      <c r="F267" s="11">
        <v>3</v>
      </c>
      <c r="G267" s="11" t="s">
        <v>112</v>
      </c>
      <c r="H267" s="13">
        <v>860000</v>
      </c>
      <c r="I267" s="14"/>
      <c r="J267" s="14"/>
      <c r="K267" s="17">
        <f t="shared" si="9"/>
        <v>2580000</v>
      </c>
      <c r="L267" s="17"/>
      <c r="M267" s="17"/>
    </row>
    <row r="268" spans="1:13" s="2" customFormat="1" ht="12.75" x14ac:dyDescent="0.2">
      <c r="A268" s="11" t="s">
        <v>14</v>
      </c>
      <c r="B268" s="12" t="s">
        <v>14</v>
      </c>
      <c r="C268" s="12" t="s">
        <v>14</v>
      </c>
      <c r="D268" s="12" t="s">
        <v>14</v>
      </c>
      <c r="E268" s="6" t="s">
        <v>89</v>
      </c>
      <c r="F268" s="11">
        <v>1</v>
      </c>
      <c r="G268" s="11" t="s">
        <v>112</v>
      </c>
      <c r="H268" s="13">
        <v>1566000</v>
      </c>
      <c r="I268" s="14"/>
      <c r="J268" s="14"/>
      <c r="K268" s="17">
        <f t="shared" si="9"/>
        <v>1566000</v>
      </c>
      <c r="L268" s="17"/>
      <c r="M268" s="17"/>
    </row>
    <row r="269" spans="1:13" s="2" customFormat="1" ht="12.75" x14ac:dyDescent="0.2">
      <c r="A269" s="11" t="s">
        <v>14</v>
      </c>
      <c r="B269" s="12" t="s">
        <v>14</v>
      </c>
      <c r="C269" s="12" t="s">
        <v>14</v>
      </c>
      <c r="D269" s="15" t="s">
        <v>14</v>
      </c>
      <c r="E269" s="5" t="s">
        <v>218</v>
      </c>
      <c r="F269" s="11">
        <v>2</v>
      </c>
      <c r="G269" s="11" t="s">
        <v>112</v>
      </c>
      <c r="H269" s="13">
        <v>3888000</v>
      </c>
      <c r="I269" s="14"/>
      <c r="J269" s="14"/>
      <c r="K269" s="17">
        <f t="shared" si="9"/>
        <v>7776000</v>
      </c>
      <c r="L269" s="17">
        <f>SUM(K260:K269)*17/100</f>
        <v>5394712</v>
      </c>
      <c r="M269" s="17">
        <f>SUM(K260:K269)-L269</f>
        <v>26338888</v>
      </c>
    </row>
    <row r="270" spans="1:13" s="2" customFormat="1" ht="12.75" x14ac:dyDescent="0.2">
      <c r="A270" s="11">
        <v>19</v>
      </c>
      <c r="B270" s="12">
        <v>44970</v>
      </c>
      <c r="C270" s="12">
        <v>44967</v>
      </c>
      <c r="D270" s="12" t="s">
        <v>399</v>
      </c>
      <c r="E270" s="5" t="s">
        <v>389</v>
      </c>
      <c r="F270" s="11">
        <v>2</v>
      </c>
      <c r="G270" s="11" t="s">
        <v>112</v>
      </c>
      <c r="H270" s="13">
        <v>2352000</v>
      </c>
      <c r="I270" s="14"/>
      <c r="J270" s="14"/>
      <c r="K270" s="17">
        <f t="shared" si="9"/>
        <v>4704000</v>
      </c>
      <c r="L270" s="17"/>
      <c r="M270" s="17"/>
    </row>
    <row r="271" spans="1:13" s="2" customFormat="1" ht="12.75" x14ac:dyDescent="0.2">
      <c r="A271" s="11" t="s">
        <v>14</v>
      </c>
      <c r="B271" s="12" t="s">
        <v>14</v>
      </c>
      <c r="C271" s="12" t="s">
        <v>14</v>
      </c>
      <c r="D271" s="15" t="s">
        <v>14</v>
      </c>
      <c r="E271" s="6" t="s">
        <v>400</v>
      </c>
      <c r="F271" s="11">
        <v>1</v>
      </c>
      <c r="G271" s="11" t="s">
        <v>112</v>
      </c>
      <c r="H271" s="13">
        <v>2040000</v>
      </c>
      <c r="I271" s="14"/>
      <c r="J271" s="14"/>
      <c r="K271" s="17">
        <f t="shared" si="9"/>
        <v>2040000</v>
      </c>
      <c r="L271" s="17"/>
      <c r="M271" s="17"/>
    </row>
    <row r="272" spans="1:13" s="2" customFormat="1" ht="12.75" x14ac:dyDescent="0.2">
      <c r="A272" s="11" t="s">
        <v>14</v>
      </c>
      <c r="B272" s="12" t="s">
        <v>14</v>
      </c>
      <c r="C272" s="12" t="s">
        <v>14</v>
      </c>
      <c r="D272" s="12" t="s">
        <v>14</v>
      </c>
      <c r="E272" s="5" t="s">
        <v>77</v>
      </c>
      <c r="F272" s="11">
        <v>1</v>
      </c>
      <c r="G272" s="11" t="s">
        <v>112</v>
      </c>
      <c r="H272" s="13">
        <v>1560000</v>
      </c>
      <c r="I272" s="14"/>
      <c r="J272" s="14"/>
      <c r="K272" s="17">
        <f t="shared" si="9"/>
        <v>1560000</v>
      </c>
      <c r="L272" s="17"/>
      <c r="M272" s="17"/>
    </row>
    <row r="273" spans="1:13" s="2" customFormat="1" ht="12.75" x14ac:dyDescent="0.2">
      <c r="A273" s="11" t="s">
        <v>14</v>
      </c>
      <c r="B273" s="12" t="s">
        <v>14</v>
      </c>
      <c r="C273" s="12" t="s">
        <v>14</v>
      </c>
      <c r="D273" s="12" t="s">
        <v>14</v>
      </c>
      <c r="E273" s="5" t="s">
        <v>278</v>
      </c>
      <c r="F273" s="11">
        <v>1</v>
      </c>
      <c r="G273" s="11" t="s">
        <v>112</v>
      </c>
      <c r="H273" s="13">
        <v>5702400</v>
      </c>
      <c r="I273" s="14"/>
      <c r="J273" s="14"/>
      <c r="K273" s="17">
        <f t="shared" si="9"/>
        <v>5702400</v>
      </c>
      <c r="L273" s="17"/>
      <c r="M273" s="17"/>
    </row>
    <row r="274" spans="1:13" s="2" customFormat="1" ht="12.75" x14ac:dyDescent="0.2">
      <c r="A274" s="11" t="s">
        <v>14</v>
      </c>
      <c r="B274" s="12" t="s">
        <v>14</v>
      </c>
      <c r="C274" s="12" t="s">
        <v>14</v>
      </c>
      <c r="D274" s="12" t="s">
        <v>14</v>
      </c>
      <c r="E274" s="5" t="s">
        <v>110</v>
      </c>
      <c r="F274" s="11">
        <v>2</v>
      </c>
      <c r="G274" s="11" t="s">
        <v>112</v>
      </c>
      <c r="H274" s="13">
        <v>732000</v>
      </c>
      <c r="I274" s="14"/>
      <c r="J274" s="14"/>
      <c r="K274" s="17">
        <f t="shared" si="9"/>
        <v>1464000</v>
      </c>
      <c r="L274" s="17"/>
      <c r="M274" s="17"/>
    </row>
    <row r="275" spans="1:13" s="2" customFormat="1" ht="12.75" x14ac:dyDescent="0.2">
      <c r="A275" s="11" t="s">
        <v>14</v>
      </c>
      <c r="B275" s="12" t="s">
        <v>14</v>
      </c>
      <c r="C275" s="12" t="s">
        <v>14</v>
      </c>
      <c r="D275" s="12" t="s">
        <v>14</v>
      </c>
      <c r="E275" s="6" t="s">
        <v>401</v>
      </c>
      <c r="F275" s="11">
        <v>6</v>
      </c>
      <c r="G275" s="11" t="s">
        <v>112</v>
      </c>
      <c r="H275" s="13">
        <v>720000</v>
      </c>
      <c r="I275" s="14">
        <v>0.05</v>
      </c>
      <c r="J275" s="14"/>
      <c r="K275" s="17">
        <f t="shared" si="9"/>
        <v>4104000</v>
      </c>
      <c r="L275" s="17"/>
      <c r="M275" s="17"/>
    </row>
    <row r="276" spans="1:13" s="2" customFormat="1" ht="12.75" x14ac:dyDescent="0.2">
      <c r="A276" s="11" t="s">
        <v>14</v>
      </c>
      <c r="B276" s="12" t="s">
        <v>14</v>
      </c>
      <c r="C276" s="12" t="s">
        <v>14</v>
      </c>
      <c r="D276" s="12" t="s">
        <v>14</v>
      </c>
      <c r="E276" s="6" t="s">
        <v>72</v>
      </c>
      <c r="F276" s="11">
        <v>5</v>
      </c>
      <c r="G276" s="11" t="s">
        <v>112</v>
      </c>
      <c r="H276" s="13">
        <v>1954800</v>
      </c>
      <c r="I276" s="14"/>
      <c r="J276" s="14"/>
      <c r="K276" s="17">
        <f t="shared" si="9"/>
        <v>9774000</v>
      </c>
      <c r="L276" s="17"/>
      <c r="M276" s="17"/>
    </row>
    <row r="277" spans="1:13" s="2" customFormat="1" ht="12.75" x14ac:dyDescent="0.2">
      <c r="A277" s="11" t="s">
        <v>14</v>
      </c>
      <c r="B277" s="12" t="s">
        <v>14</v>
      </c>
      <c r="C277" s="12" t="s">
        <v>14</v>
      </c>
      <c r="D277" s="15" t="s">
        <v>14</v>
      </c>
      <c r="E277" s="5" t="s">
        <v>95</v>
      </c>
      <c r="F277" s="11">
        <v>1</v>
      </c>
      <c r="G277" s="11" t="s">
        <v>112</v>
      </c>
      <c r="H277" s="13">
        <v>741600</v>
      </c>
      <c r="I277" s="14"/>
      <c r="J277" s="14"/>
      <c r="K277" s="17">
        <f t="shared" si="9"/>
        <v>741600</v>
      </c>
      <c r="L277" s="17"/>
      <c r="M277" s="17"/>
    </row>
    <row r="278" spans="1:13" s="2" customFormat="1" ht="12.75" x14ac:dyDescent="0.2">
      <c r="A278" s="11" t="s">
        <v>14</v>
      </c>
      <c r="B278" s="12" t="s">
        <v>14</v>
      </c>
      <c r="C278" s="12" t="s">
        <v>14</v>
      </c>
      <c r="D278" s="12" t="s">
        <v>14</v>
      </c>
      <c r="E278" s="5" t="s">
        <v>402</v>
      </c>
      <c r="F278" s="11">
        <v>1</v>
      </c>
      <c r="G278" s="11" t="s">
        <v>112</v>
      </c>
      <c r="H278" s="13">
        <v>810000</v>
      </c>
      <c r="I278" s="14"/>
      <c r="J278" s="14"/>
      <c r="K278" s="17">
        <f t="shared" si="9"/>
        <v>810000</v>
      </c>
      <c r="L278" s="17"/>
      <c r="M278" s="17"/>
    </row>
    <row r="279" spans="1:13" s="2" customFormat="1" ht="12.75" x14ac:dyDescent="0.2">
      <c r="A279" s="11" t="s">
        <v>14</v>
      </c>
      <c r="B279" s="12" t="s">
        <v>14</v>
      </c>
      <c r="C279" s="12" t="s">
        <v>14</v>
      </c>
      <c r="D279" s="12" t="s">
        <v>14</v>
      </c>
      <c r="E279" s="5" t="s">
        <v>67</v>
      </c>
      <c r="F279" s="11">
        <v>1</v>
      </c>
      <c r="G279" s="11" t="s">
        <v>112</v>
      </c>
      <c r="H279" s="13">
        <v>1728000</v>
      </c>
      <c r="I279" s="14"/>
      <c r="J279" s="14"/>
      <c r="K279" s="17">
        <f t="shared" si="9"/>
        <v>1728000</v>
      </c>
      <c r="L279" s="17"/>
      <c r="M279" s="17"/>
    </row>
    <row r="280" spans="1:13" s="2" customFormat="1" ht="12.75" x14ac:dyDescent="0.2">
      <c r="A280" s="11" t="s">
        <v>14</v>
      </c>
      <c r="B280" s="12" t="s">
        <v>14</v>
      </c>
      <c r="C280" s="12" t="s">
        <v>14</v>
      </c>
      <c r="D280" s="12" t="s">
        <v>14</v>
      </c>
      <c r="E280" s="5" t="s">
        <v>68</v>
      </c>
      <c r="F280" s="11">
        <v>1</v>
      </c>
      <c r="G280" s="11" t="s">
        <v>112</v>
      </c>
      <c r="H280" s="13">
        <v>1548000</v>
      </c>
      <c r="I280" s="14"/>
      <c r="J280" s="14"/>
      <c r="K280" s="17">
        <f t="shared" si="9"/>
        <v>1548000</v>
      </c>
      <c r="L280" s="17">
        <f>SUM(K270:K280)*17/100</f>
        <v>5809920</v>
      </c>
      <c r="M280" s="17">
        <f>SUM(K270:K280)-L280</f>
        <v>28366080</v>
      </c>
    </row>
    <row r="281" spans="1:13" s="2" customFormat="1" ht="12.75" x14ac:dyDescent="0.2">
      <c r="A281" s="11">
        <v>20</v>
      </c>
      <c r="B281" s="12">
        <v>44970</v>
      </c>
      <c r="C281" s="12">
        <v>44968</v>
      </c>
      <c r="D281" s="12" t="s">
        <v>395</v>
      </c>
      <c r="E281" s="5" t="s">
        <v>105</v>
      </c>
      <c r="F281" s="11">
        <v>1</v>
      </c>
      <c r="G281" s="11" t="s">
        <v>112</v>
      </c>
      <c r="H281" s="13">
        <v>844800</v>
      </c>
      <c r="I281" s="14"/>
      <c r="J281" s="14"/>
      <c r="K281" s="17">
        <f t="shared" si="9"/>
        <v>844800</v>
      </c>
      <c r="L281" s="17"/>
      <c r="M281" s="17"/>
    </row>
    <row r="282" spans="1:13" s="2" customFormat="1" ht="12.75" x14ac:dyDescent="0.2">
      <c r="A282" s="11" t="s">
        <v>14</v>
      </c>
      <c r="B282" s="12" t="s">
        <v>14</v>
      </c>
      <c r="C282" s="12" t="s">
        <v>14</v>
      </c>
      <c r="D282" s="12" t="s">
        <v>14</v>
      </c>
      <c r="E282" s="5" t="s">
        <v>307</v>
      </c>
      <c r="F282" s="11">
        <v>2</v>
      </c>
      <c r="G282" s="11" t="s">
        <v>112</v>
      </c>
      <c r="H282" s="13">
        <v>801600</v>
      </c>
      <c r="I282" s="14"/>
      <c r="J282" s="14"/>
      <c r="K282" s="17">
        <f t="shared" si="9"/>
        <v>1603200</v>
      </c>
      <c r="L282" s="17"/>
      <c r="M282" s="17"/>
    </row>
    <row r="283" spans="1:13" s="2" customFormat="1" ht="12.75" x14ac:dyDescent="0.2">
      <c r="A283" s="11" t="s">
        <v>14</v>
      </c>
      <c r="B283" s="12" t="s">
        <v>14</v>
      </c>
      <c r="C283" s="12" t="s">
        <v>14</v>
      </c>
      <c r="D283" s="12" t="s">
        <v>14</v>
      </c>
      <c r="E283" s="5" t="s">
        <v>396</v>
      </c>
      <c r="F283" s="11">
        <v>1</v>
      </c>
      <c r="G283" s="11" t="s">
        <v>112</v>
      </c>
      <c r="H283" s="13">
        <v>768000</v>
      </c>
      <c r="I283" s="14"/>
      <c r="J283" s="14"/>
      <c r="K283" s="17">
        <f t="shared" si="9"/>
        <v>768000</v>
      </c>
      <c r="L283" s="17"/>
      <c r="M283" s="17"/>
    </row>
    <row r="284" spans="1:13" s="2" customFormat="1" ht="12.75" x14ac:dyDescent="0.2">
      <c r="A284" s="11" t="s">
        <v>14</v>
      </c>
      <c r="B284" s="12" t="s">
        <v>14</v>
      </c>
      <c r="C284" s="12" t="s">
        <v>14</v>
      </c>
      <c r="D284" s="12" t="s">
        <v>14</v>
      </c>
      <c r="E284" s="8" t="s">
        <v>37</v>
      </c>
      <c r="F284" s="11">
        <v>4</v>
      </c>
      <c r="G284" s="11" t="s">
        <v>112</v>
      </c>
      <c r="H284" s="13">
        <v>462000</v>
      </c>
      <c r="I284" s="14"/>
      <c r="J284" s="14"/>
      <c r="K284" s="17">
        <f t="shared" si="9"/>
        <v>1848000</v>
      </c>
      <c r="L284" s="17"/>
      <c r="M284" s="17"/>
    </row>
    <row r="285" spans="1:13" s="2" customFormat="1" ht="12.75" x14ac:dyDescent="0.2">
      <c r="A285" s="11" t="s">
        <v>14</v>
      </c>
      <c r="B285" s="12" t="s">
        <v>14</v>
      </c>
      <c r="C285" s="12" t="s">
        <v>14</v>
      </c>
      <c r="D285" s="12" t="s">
        <v>14</v>
      </c>
      <c r="E285" s="5" t="s">
        <v>278</v>
      </c>
      <c r="F285" s="11">
        <v>1</v>
      </c>
      <c r="G285" s="11" t="s">
        <v>112</v>
      </c>
      <c r="H285" s="13">
        <v>5702400</v>
      </c>
      <c r="I285" s="14"/>
      <c r="J285" s="14"/>
      <c r="K285" s="17">
        <f t="shared" si="9"/>
        <v>5702400</v>
      </c>
      <c r="L285" s="17">
        <f>SUM(K281:K285)*17/100</f>
        <v>1830288</v>
      </c>
      <c r="M285" s="17">
        <f>SUM(K281:K285)-L285</f>
        <v>8936112</v>
      </c>
    </row>
    <row r="286" spans="1:13" s="2" customFormat="1" ht="12.75" x14ac:dyDescent="0.2">
      <c r="A286" s="11">
        <v>21</v>
      </c>
      <c r="B286" s="12">
        <v>44972</v>
      </c>
      <c r="C286" s="12">
        <v>44970</v>
      </c>
      <c r="D286" s="12" t="s">
        <v>448</v>
      </c>
      <c r="E286" s="5" t="s">
        <v>31</v>
      </c>
      <c r="F286" s="11">
        <v>4</v>
      </c>
      <c r="G286" s="11" t="s">
        <v>112</v>
      </c>
      <c r="H286" s="13">
        <v>1695600</v>
      </c>
      <c r="I286" s="14"/>
      <c r="J286" s="14"/>
      <c r="K286" s="17">
        <f t="shared" si="9"/>
        <v>6782400</v>
      </c>
      <c r="L286" s="17"/>
      <c r="M286" s="17"/>
    </row>
    <row r="287" spans="1:13" s="2" customFormat="1" ht="12.75" x14ac:dyDescent="0.2">
      <c r="A287" s="11" t="s">
        <v>14</v>
      </c>
      <c r="B287" s="12" t="s">
        <v>14</v>
      </c>
      <c r="C287" s="12" t="s">
        <v>14</v>
      </c>
      <c r="D287" s="12" t="s">
        <v>14</v>
      </c>
      <c r="E287" s="5" t="s">
        <v>72</v>
      </c>
      <c r="F287" s="11">
        <v>5</v>
      </c>
      <c r="G287" s="11" t="s">
        <v>112</v>
      </c>
      <c r="H287" s="13">
        <v>1954800</v>
      </c>
      <c r="I287" s="14"/>
      <c r="J287" s="14"/>
      <c r="K287" s="17">
        <f t="shared" si="9"/>
        <v>9774000</v>
      </c>
      <c r="L287" s="17"/>
      <c r="M287" s="17"/>
    </row>
    <row r="288" spans="1:13" s="2" customFormat="1" ht="12.75" x14ac:dyDescent="0.2">
      <c r="A288" s="11" t="s">
        <v>14</v>
      </c>
      <c r="B288" s="12" t="s">
        <v>14</v>
      </c>
      <c r="C288" s="12" t="s">
        <v>14</v>
      </c>
      <c r="D288" s="12" t="s">
        <v>14</v>
      </c>
      <c r="E288" s="5" t="s">
        <v>440</v>
      </c>
      <c r="F288" s="11">
        <v>3</v>
      </c>
      <c r="G288" s="11" t="s">
        <v>112</v>
      </c>
      <c r="H288" s="13">
        <v>3600000</v>
      </c>
      <c r="I288" s="14">
        <v>0.05</v>
      </c>
      <c r="J288" s="14"/>
      <c r="K288" s="17">
        <f t="shared" si="9"/>
        <v>10260000</v>
      </c>
      <c r="L288" s="17">
        <f>SUM(K286:K288)*17/100</f>
        <v>4558788</v>
      </c>
      <c r="M288" s="17">
        <f>SUM(K286:K288)-L288</f>
        <v>22257612</v>
      </c>
    </row>
    <row r="289" spans="1:13" s="2" customFormat="1" ht="12.75" x14ac:dyDescent="0.2">
      <c r="A289" s="11">
        <v>22</v>
      </c>
      <c r="B289" s="12">
        <v>44978</v>
      </c>
      <c r="C289" s="12">
        <v>44973</v>
      </c>
      <c r="D289" s="12" t="s">
        <v>439</v>
      </c>
      <c r="E289" s="6" t="s">
        <v>31</v>
      </c>
      <c r="F289" s="11">
        <v>2</v>
      </c>
      <c r="G289" s="11" t="s">
        <v>112</v>
      </c>
      <c r="H289" s="13">
        <v>1695600</v>
      </c>
      <c r="I289" s="14"/>
      <c r="J289" s="14"/>
      <c r="K289" s="17">
        <f t="shared" ref="K289:K326" si="10">F289*(H289-(H289*I289)-((H289-(H289*I289))*J289))</f>
        <v>3391200</v>
      </c>
      <c r="L289" s="17"/>
      <c r="M289" s="17"/>
    </row>
    <row r="290" spans="1:13" s="2" customFormat="1" ht="12.75" x14ac:dyDescent="0.2">
      <c r="A290" s="11" t="s">
        <v>14</v>
      </c>
      <c r="B290" s="12" t="s">
        <v>14</v>
      </c>
      <c r="C290" s="12" t="s">
        <v>14</v>
      </c>
      <c r="D290" s="15" t="s">
        <v>14</v>
      </c>
      <c r="E290" s="5" t="s">
        <v>278</v>
      </c>
      <c r="F290" s="11">
        <v>1</v>
      </c>
      <c r="G290" s="11" t="s">
        <v>112</v>
      </c>
      <c r="H290" s="13">
        <v>5702400</v>
      </c>
      <c r="I290" s="14"/>
      <c r="J290" s="14"/>
      <c r="K290" s="17">
        <f t="shared" si="10"/>
        <v>5702400</v>
      </c>
      <c r="L290" s="17"/>
      <c r="M290" s="17"/>
    </row>
    <row r="291" spans="1:13" s="2" customFormat="1" ht="12.75" x14ac:dyDescent="0.2">
      <c r="A291" s="11" t="s">
        <v>14</v>
      </c>
      <c r="B291" s="12" t="s">
        <v>14</v>
      </c>
      <c r="C291" s="12" t="s">
        <v>14</v>
      </c>
      <c r="D291" s="12" t="s">
        <v>14</v>
      </c>
      <c r="E291" s="5" t="s">
        <v>440</v>
      </c>
      <c r="F291" s="11">
        <v>2</v>
      </c>
      <c r="G291" s="11" t="s">
        <v>112</v>
      </c>
      <c r="H291" s="13">
        <v>3600000</v>
      </c>
      <c r="I291" s="14">
        <v>0.05</v>
      </c>
      <c r="J291" s="14"/>
      <c r="K291" s="17">
        <f t="shared" si="10"/>
        <v>6840000</v>
      </c>
      <c r="L291" s="17"/>
      <c r="M291" s="17"/>
    </row>
    <row r="292" spans="1:13" s="2" customFormat="1" ht="12.75" x14ac:dyDescent="0.2">
      <c r="A292" s="11" t="s">
        <v>14</v>
      </c>
      <c r="B292" s="12" t="s">
        <v>14</v>
      </c>
      <c r="C292" s="12" t="s">
        <v>14</v>
      </c>
      <c r="D292" s="12" t="s">
        <v>14</v>
      </c>
      <c r="E292" s="5" t="s">
        <v>441</v>
      </c>
      <c r="F292" s="11">
        <v>5</v>
      </c>
      <c r="G292" s="11" t="s">
        <v>112</v>
      </c>
      <c r="H292" s="13">
        <v>1050000</v>
      </c>
      <c r="I292" s="14"/>
      <c r="J292" s="14"/>
      <c r="K292" s="17">
        <f t="shared" si="10"/>
        <v>5250000</v>
      </c>
      <c r="L292" s="17"/>
      <c r="M292" s="17"/>
    </row>
    <row r="293" spans="1:13" s="2" customFormat="1" ht="12.75" x14ac:dyDescent="0.2">
      <c r="A293" s="11" t="s">
        <v>14</v>
      </c>
      <c r="B293" s="12" t="s">
        <v>14</v>
      </c>
      <c r="C293" s="12" t="s">
        <v>14</v>
      </c>
      <c r="D293" s="12" t="s">
        <v>14</v>
      </c>
      <c r="E293" s="8" t="s">
        <v>352</v>
      </c>
      <c r="F293" s="11">
        <v>1</v>
      </c>
      <c r="G293" s="11" t="s">
        <v>112</v>
      </c>
      <c r="H293" s="13">
        <v>2250000</v>
      </c>
      <c r="I293" s="14"/>
      <c r="J293" s="14"/>
      <c r="K293" s="17">
        <f t="shared" si="10"/>
        <v>2250000</v>
      </c>
      <c r="L293" s="17"/>
      <c r="M293" s="17"/>
    </row>
    <row r="294" spans="1:13" s="2" customFormat="1" ht="12.75" x14ac:dyDescent="0.2">
      <c r="A294" s="11" t="s">
        <v>14</v>
      </c>
      <c r="B294" s="12" t="s">
        <v>14</v>
      </c>
      <c r="C294" s="12" t="s">
        <v>14</v>
      </c>
      <c r="D294" s="12" t="s">
        <v>14</v>
      </c>
      <c r="E294" s="5" t="s">
        <v>88</v>
      </c>
      <c r="F294" s="11">
        <v>1</v>
      </c>
      <c r="G294" s="11" t="s">
        <v>112</v>
      </c>
      <c r="H294" s="13">
        <v>860000</v>
      </c>
      <c r="I294" s="14"/>
      <c r="J294" s="14"/>
      <c r="K294" s="17">
        <f t="shared" si="10"/>
        <v>860000</v>
      </c>
      <c r="L294" s="17"/>
      <c r="M294" s="17"/>
    </row>
    <row r="295" spans="1:13" s="2" customFormat="1" ht="12.75" x14ac:dyDescent="0.2">
      <c r="A295" s="11" t="s">
        <v>14</v>
      </c>
      <c r="B295" s="12" t="s">
        <v>14</v>
      </c>
      <c r="C295" s="12" t="s">
        <v>14</v>
      </c>
      <c r="D295" s="12" t="s">
        <v>14</v>
      </c>
      <c r="E295" s="5" t="s">
        <v>91</v>
      </c>
      <c r="F295" s="11">
        <v>1</v>
      </c>
      <c r="G295" s="11" t="s">
        <v>112</v>
      </c>
      <c r="H295" s="13">
        <v>1410000</v>
      </c>
      <c r="I295" s="14"/>
      <c r="J295" s="14"/>
      <c r="K295" s="17">
        <f t="shared" si="10"/>
        <v>1410000</v>
      </c>
      <c r="L295" s="17">
        <f>SUM(K289:K295)*17/100</f>
        <v>4369612</v>
      </c>
      <c r="M295" s="17">
        <f>SUM(K289:K295)-L295</f>
        <v>21333988</v>
      </c>
    </row>
    <row r="296" spans="1:13" s="2" customFormat="1" ht="12.75" x14ac:dyDescent="0.2">
      <c r="A296" s="11">
        <v>23</v>
      </c>
      <c r="B296" s="12">
        <v>44979</v>
      </c>
      <c r="C296" s="12">
        <v>44974</v>
      </c>
      <c r="D296" s="12" t="s">
        <v>470</v>
      </c>
      <c r="E296" s="5" t="s">
        <v>106</v>
      </c>
      <c r="F296" s="11">
        <v>3</v>
      </c>
      <c r="G296" s="11" t="s">
        <v>112</v>
      </c>
      <c r="H296" s="13">
        <v>1040000</v>
      </c>
      <c r="I296" s="14"/>
      <c r="J296" s="14"/>
      <c r="K296" s="17">
        <f t="shared" si="10"/>
        <v>3120000</v>
      </c>
      <c r="L296" s="17"/>
      <c r="M296" s="17"/>
    </row>
    <row r="297" spans="1:13" s="2" customFormat="1" ht="12.75" x14ac:dyDescent="0.2">
      <c r="A297" s="11" t="s">
        <v>14</v>
      </c>
      <c r="B297" s="12" t="s">
        <v>14</v>
      </c>
      <c r="C297" s="12" t="s">
        <v>14</v>
      </c>
      <c r="D297" s="12" t="s">
        <v>14</v>
      </c>
      <c r="E297" s="5" t="s">
        <v>220</v>
      </c>
      <c r="F297" s="11">
        <v>3</v>
      </c>
      <c r="G297" s="11" t="s">
        <v>112</v>
      </c>
      <c r="H297" s="13">
        <v>2880000</v>
      </c>
      <c r="I297" s="14"/>
      <c r="J297" s="14"/>
      <c r="K297" s="17">
        <f t="shared" si="10"/>
        <v>8640000</v>
      </c>
      <c r="L297" s="17">
        <f>SUM(K296:K297)*17/100</f>
        <v>1999200</v>
      </c>
      <c r="M297" s="17">
        <f>SUM(K296:K297)-L297</f>
        <v>9760800</v>
      </c>
    </row>
    <row r="298" spans="1:13" s="2" customFormat="1" ht="12.75" x14ac:dyDescent="0.2">
      <c r="A298" s="11">
        <v>24</v>
      </c>
      <c r="B298" s="12">
        <v>44980</v>
      </c>
      <c r="C298" s="12">
        <v>44977</v>
      </c>
      <c r="D298" s="12" t="s">
        <v>471</v>
      </c>
      <c r="E298" s="5" t="s">
        <v>352</v>
      </c>
      <c r="F298" s="11">
        <v>1</v>
      </c>
      <c r="G298" s="11" t="s">
        <v>112</v>
      </c>
      <c r="H298" s="13">
        <v>2250000</v>
      </c>
      <c r="I298" s="14"/>
      <c r="J298" s="14"/>
      <c r="K298" s="17">
        <f t="shared" si="10"/>
        <v>2250000</v>
      </c>
      <c r="L298" s="17"/>
      <c r="M298" s="17"/>
    </row>
    <row r="299" spans="1:13" s="2" customFormat="1" ht="12.75" x14ac:dyDescent="0.2">
      <c r="A299" s="11" t="s">
        <v>14</v>
      </c>
      <c r="B299" s="12" t="s">
        <v>14</v>
      </c>
      <c r="C299" s="12" t="s">
        <v>14</v>
      </c>
      <c r="D299" s="12" t="s">
        <v>14</v>
      </c>
      <c r="E299" s="5" t="s">
        <v>384</v>
      </c>
      <c r="F299" s="11">
        <v>1</v>
      </c>
      <c r="G299" s="11" t="s">
        <v>112</v>
      </c>
      <c r="H299" s="13">
        <v>850000</v>
      </c>
      <c r="I299" s="14"/>
      <c r="J299" s="14"/>
      <c r="K299" s="17">
        <f t="shared" si="10"/>
        <v>850000</v>
      </c>
      <c r="L299" s="17">
        <f>SUM(K298:K299)*17/100</f>
        <v>527000</v>
      </c>
      <c r="M299" s="17">
        <f>SUM(K298:K299)-L299</f>
        <v>2573000</v>
      </c>
    </row>
    <row r="300" spans="1:13" s="2" customFormat="1" ht="12.75" x14ac:dyDescent="0.2">
      <c r="A300" s="11">
        <v>25</v>
      </c>
      <c r="B300" s="12">
        <v>44980</v>
      </c>
      <c r="C300" s="12">
        <v>44978</v>
      </c>
      <c r="D300" s="12" t="s">
        <v>472</v>
      </c>
      <c r="E300" s="5" t="s">
        <v>456</v>
      </c>
      <c r="F300" s="11">
        <v>1</v>
      </c>
      <c r="G300" s="11" t="s">
        <v>112</v>
      </c>
      <c r="H300" s="13">
        <v>2592000</v>
      </c>
      <c r="I300" s="14"/>
      <c r="J300" s="14"/>
      <c r="K300" s="17">
        <f t="shared" si="10"/>
        <v>2592000</v>
      </c>
      <c r="L300" s="17"/>
      <c r="M300" s="17"/>
    </row>
    <row r="301" spans="1:13" s="2" customFormat="1" ht="12.75" x14ac:dyDescent="0.2">
      <c r="A301" s="11" t="s">
        <v>14</v>
      </c>
      <c r="B301" s="12" t="s">
        <v>14</v>
      </c>
      <c r="C301" s="12" t="s">
        <v>14</v>
      </c>
      <c r="D301" s="12" t="s">
        <v>14</v>
      </c>
      <c r="E301" s="5" t="s">
        <v>100</v>
      </c>
      <c r="F301" s="11">
        <v>1</v>
      </c>
      <c r="G301" s="11" t="s">
        <v>112</v>
      </c>
      <c r="H301" s="13">
        <v>2052000</v>
      </c>
      <c r="I301" s="14"/>
      <c r="J301" s="14"/>
      <c r="K301" s="17">
        <f t="shared" si="10"/>
        <v>2052000</v>
      </c>
      <c r="L301" s="17"/>
      <c r="M301" s="17"/>
    </row>
    <row r="302" spans="1:13" s="2" customFormat="1" ht="12.75" x14ac:dyDescent="0.2">
      <c r="A302" s="11" t="s">
        <v>14</v>
      </c>
      <c r="B302" s="12" t="s">
        <v>14</v>
      </c>
      <c r="C302" s="12" t="s">
        <v>14</v>
      </c>
      <c r="D302" s="12" t="s">
        <v>14</v>
      </c>
      <c r="E302" s="5" t="s">
        <v>31</v>
      </c>
      <c r="F302" s="11">
        <v>2</v>
      </c>
      <c r="G302" s="11" t="s">
        <v>112</v>
      </c>
      <c r="H302" s="13">
        <v>1695600</v>
      </c>
      <c r="I302" s="14"/>
      <c r="J302" s="14"/>
      <c r="K302" s="17">
        <f t="shared" si="10"/>
        <v>3391200</v>
      </c>
      <c r="L302" s="17"/>
      <c r="M302" s="17"/>
    </row>
    <row r="303" spans="1:13" s="2" customFormat="1" ht="12.75" x14ac:dyDescent="0.2">
      <c r="A303" s="11" t="s">
        <v>14</v>
      </c>
      <c r="B303" s="12" t="s">
        <v>14</v>
      </c>
      <c r="C303" s="12" t="s">
        <v>14</v>
      </c>
      <c r="D303" s="12" t="s">
        <v>14</v>
      </c>
      <c r="E303" s="5" t="s">
        <v>217</v>
      </c>
      <c r="F303" s="11">
        <v>1</v>
      </c>
      <c r="G303" s="11" t="s">
        <v>112</v>
      </c>
      <c r="H303" s="13">
        <v>1497600</v>
      </c>
      <c r="I303" s="14"/>
      <c r="J303" s="14"/>
      <c r="K303" s="17">
        <f t="shared" si="10"/>
        <v>1497600</v>
      </c>
      <c r="L303" s="17"/>
      <c r="M303" s="17"/>
    </row>
    <row r="304" spans="1:13" s="2" customFormat="1" ht="12.75" x14ac:dyDescent="0.2">
      <c r="A304" s="11" t="s">
        <v>14</v>
      </c>
      <c r="B304" s="12" t="s">
        <v>14</v>
      </c>
      <c r="C304" s="12" t="s">
        <v>14</v>
      </c>
      <c r="D304" s="12" t="s">
        <v>14</v>
      </c>
      <c r="E304" s="5" t="s">
        <v>72</v>
      </c>
      <c r="F304" s="11">
        <v>10</v>
      </c>
      <c r="G304" s="11" t="s">
        <v>112</v>
      </c>
      <c r="H304" s="13">
        <v>1954800</v>
      </c>
      <c r="I304" s="14"/>
      <c r="J304" s="14"/>
      <c r="K304" s="17">
        <f t="shared" si="10"/>
        <v>19548000</v>
      </c>
      <c r="L304" s="17">
        <f>SUM(K300:K304)*17/100</f>
        <v>4943736</v>
      </c>
      <c r="M304" s="17">
        <f>SUM(K300:K304)-L304</f>
        <v>24137064</v>
      </c>
    </row>
    <row r="305" spans="1:13" s="2" customFormat="1" ht="12.75" x14ac:dyDescent="0.2">
      <c r="A305" s="11">
        <v>26</v>
      </c>
      <c r="B305" s="12">
        <v>44982</v>
      </c>
      <c r="C305" s="12">
        <v>44980</v>
      </c>
      <c r="D305" s="12" t="s">
        <v>454</v>
      </c>
      <c r="E305" s="5" t="s">
        <v>72</v>
      </c>
      <c r="F305" s="11">
        <v>10</v>
      </c>
      <c r="G305" s="11" t="s">
        <v>112</v>
      </c>
      <c r="H305" s="13">
        <v>1954800</v>
      </c>
      <c r="I305" s="14"/>
      <c r="J305" s="14"/>
      <c r="K305" s="17">
        <f t="shared" si="10"/>
        <v>19548000</v>
      </c>
      <c r="L305" s="17"/>
      <c r="M305" s="17"/>
    </row>
    <row r="306" spans="1:13" s="2" customFormat="1" ht="12.75" x14ac:dyDescent="0.2">
      <c r="A306" s="11" t="s">
        <v>14</v>
      </c>
      <c r="B306" s="12" t="s">
        <v>14</v>
      </c>
      <c r="C306" s="12" t="s">
        <v>14</v>
      </c>
      <c r="D306" s="12" t="s">
        <v>14</v>
      </c>
      <c r="E306" s="5" t="s">
        <v>51</v>
      </c>
      <c r="F306" s="11">
        <v>6</v>
      </c>
      <c r="G306" s="11" t="s">
        <v>112</v>
      </c>
      <c r="H306" s="13">
        <v>3888000</v>
      </c>
      <c r="I306" s="14"/>
      <c r="J306" s="14"/>
      <c r="K306" s="17">
        <f t="shared" si="10"/>
        <v>23328000</v>
      </c>
      <c r="L306" s="17"/>
      <c r="M306" s="17"/>
    </row>
    <row r="307" spans="1:13" s="2" customFormat="1" ht="12.75" x14ac:dyDescent="0.2">
      <c r="A307" s="11" t="s">
        <v>14</v>
      </c>
      <c r="B307" s="12" t="s">
        <v>14</v>
      </c>
      <c r="C307" s="12" t="s">
        <v>14</v>
      </c>
      <c r="D307" s="12" t="s">
        <v>14</v>
      </c>
      <c r="E307" s="5" t="s">
        <v>96</v>
      </c>
      <c r="F307" s="11">
        <v>2</v>
      </c>
      <c r="G307" s="11" t="s">
        <v>112</v>
      </c>
      <c r="H307" s="13">
        <v>1476000</v>
      </c>
      <c r="I307" s="14"/>
      <c r="J307" s="14"/>
      <c r="K307" s="17">
        <f t="shared" si="10"/>
        <v>2952000</v>
      </c>
      <c r="L307" s="17"/>
      <c r="M307" s="17"/>
    </row>
    <row r="308" spans="1:13" s="2" customFormat="1" ht="12.75" x14ac:dyDescent="0.2">
      <c r="A308" s="11" t="s">
        <v>14</v>
      </c>
      <c r="B308" s="12" t="s">
        <v>14</v>
      </c>
      <c r="C308" s="12" t="s">
        <v>14</v>
      </c>
      <c r="D308" s="15" t="s">
        <v>14</v>
      </c>
      <c r="E308" s="8" t="s">
        <v>303</v>
      </c>
      <c r="F308" s="11">
        <v>5</v>
      </c>
      <c r="G308" s="11" t="s">
        <v>112</v>
      </c>
      <c r="H308" s="13">
        <v>1380000</v>
      </c>
      <c r="I308" s="14"/>
      <c r="J308" s="14"/>
      <c r="K308" s="17">
        <f t="shared" si="10"/>
        <v>6900000</v>
      </c>
      <c r="L308" s="17"/>
      <c r="M308" s="17"/>
    </row>
    <row r="309" spans="1:13" s="2" customFormat="1" ht="12.75" x14ac:dyDescent="0.2">
      <c r="A309" s="11" t="s">
        <v>14</v>
      </c>
      <c r="B309" s="12" t="s">
        <v>14</v>
      </c>
      <c r="C309" s="12" t="s">
        <v>14</v>
      </c>
      <c r="D309" s="12" t="s">
        <v>14</v>
      </c>
      <c r="E309" s="5" t="s">
        <v>74</v>
      </c>
      <c r="F309" s="11">
        <v>1</v>
      </c>
      <c r="G309" s="11" t="s">
        <v>112</v>
      </c>
      <c r="H309" s="13">
        <v>900000</v>
      </c>
      <c r="I309" s="14"/>
      <c r="J309" s="14"/>
      <c r="K309" s="17">
        <f t="shared" si="10"/>
        <v>900000</v>
      </c>
      <c r="L309" s="17"/>
      <c r="M309" s="17"/>
    </row>
    <row r="310" spans="1:13" s="2" customFormat="1" ht="12.75" x14ac:dyDescent="0.2">
      <c r="A310" s="11" t="s">
        <v>14</v>
      </c>
      <c r="B310" s="12" t="s">
        <v>14</v>
      </c>
      <c r="C310" s="12" t="s">
        <v>14</v>
      </c>
      <c r="D310" s="12" t="s">
        <v>14</v>
      </c>
      <c r="E310" s="6" t="s">
        <v>101</v>
      </c>
      <c r="F310" s="11">
        <v>1</v>
      </c>
      <c r="G310" s="11" t="s">
        <v>112</v>
      </c>
      <c r="H310" s="13">
        <v>804000</v>
      </c>
      <c r="I310" s="14"/>
      <c r="J310" s="14"/>
      <c r="K310" s="17">
        <f t="shared" si="10"/>
        <v>804000</v>
      </c>
      <c r="L310" s="17">
        <f>SUM(K305:K310)*17/100</f>
        <v>9253440</v>
      </c>
      <c r="M310" s="17">
        <f>SUM(K305:K310)-L310</f>
        <v>45178560</v>
      </c>
    </row>
    <row r="311" spans="1:13" s="2" customFormat="1" ht="12.75" x14ac:dyDescent="0.2">
      <c r="A311" s="11">
        <v>27</v>
      </c>
      <c r="B311" s="12">
        <v>44984</v>
      </c>
      <c r="C311" s="12">
        <v>44981</v>
      </c>
      <c r="D311" s="12" t="s">
        <v>455</v>
      </c>
      <c r="E311" s="6" t="s">
        <v>456</v>
      </c>
      <c r="F311" s="11">
        <v>1</v>
      </c>
      <c r="G311" s="11" t="s">
        <v>112</v>
      </c>
      <c r="H311" s="13">
        <v>2592000</v>
      </c>
      <c r="I311" s="14"/>
      <c r="J311" s="14"/>
      <c r="K311" s="17">
        <f t="shared" si="10"/>
        <v>2592000</v>
      </c>
      <c r="L311" s="17"/>
      <c r="M311" s="17"/>
    </row>
    <row r="312" spans="1:13" s="2" customFormat="1" ht="12.75" x14ac:dyDescent="0.2">
      <c r="A312" s="11" t="s">
        <v>14</v>
      </c>
      <c r="B312" s="12" t="s">
        <v>14</v>
      </c>
      <c r="C312" s="12" t="s">
        <v>14</v>
      </c>
      <c r="D312" s="12" t="s">
        <v>14</v>
      </c>
      <c r="E312" s="6" t="s">
        <v>457</v>
      </c>
      <c r="F312" s="11">
        <v>3</v>
      </c>
      <c r="G312" s="11" t="s">
        <v>112</v>
      </c>
      <c r="H312" s="13">
        <v>2880000</v>
      </c>
      <c r="I312" s="14"/>
      <c r="J312" s="14"/>
      <c r="K312" s="17">
        <f t="shared" si="10"/>
        <v>8640000</v>
      </c>
      <c r="L312" s="17">
        <f>SUM(K311:K312)*17/100</f>
        <v>1909440</v>
      </c>
      <c r="M312" s="17">
        <f>SUM(K311:K312)-L312</f>
        <v>9322560</v>
      </c>
    </row>
    <row r="313" spans="1:13" s="2" customFormat="1" ht="12.75" x14ac:dyDescent="0.2">
      <c r="A313" s="11">
        <v>28</v>
      </c>
      <c r="B313" s="12">
        <v>44984</v>
      </c>
      <c r="C313" s="12">
        <v>44982</v>
      </c>
      <c r="D313" s="12" t="s">
        <v>458</v>
      </c>
      <c r="E313" s="6" t="s">
        <v>47</v>
      </c>
      <c r="F313" s="11">
        <v>5</v>
      </c>
      <c r="G313" s="11" t="s">
        <v>112</v>
      </c>
      <c r="H313" s="13">
        <v>3110400</v>
      </c>
      <c r="I313" s="14"/>
      <c r="J313" s="14"/>
      <c r="K313" s="17">
        <f t="shared" si="10"/>
        <v>15552000</v>
      </c>
      <c r="L313" s="17"/>
      <c r="M313" s="17"/>
    </row>
    <row r="314" spans="1:13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278</v>
      </c>
      <c r="F314" s="11">
        <v>1</v>
      </c>
      <c r="G314" s="11" t="s">
        <v>112</v>
      </c>
      <c r="H314" s="13">
        <v>5702400</v>
      </c>
      <c r="I314" s="14"/>
      <c r="J314" s="14"/>
      <c r="K314" s="17">
        <f t="shared" si="10"/>
        <v>5702400</v>
      </c>
      <c r="L314" s="17"/>
      <c r="M314" s="17"/>
    </row>
    <row r="315" spans="1:13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45</v>
      </c>
      <c r="F315" s="11">
        <v>5</v>
      </c>
      <c r="G315" s="11" t="s">
        <v>112</v>
      </c>
      <c r="H315" s="13">
        <v>5616000</v>
      </c>
      <c r="I315" s="14">
        <v>2.5000000000000001E-2</v>
      </c>
      <c r="J315" s="14"/>
      <c r="K315" s="17">
        <f t="shared" si="10"/>
        <v>27378000</v>
      </c>
      <c r="L315" s="17">
        <f>SUM(K313:K315)*17/100</f>
        <v>8267508</v>
      </c>
      <c r="M315" s="17">
        <f>SUM(K313:K315)-L315</f>
        <v>40364892</v>
      </c>
    </row>
    <row r="316" spans="1:13" s="2" customFormat="1" x14ac:dyDescent="0.2">
      <c r="A316" s="63" t="s">
        <v>485</v>
      </c>
      <c r="B316" s="12"/>
      <c r="C316" s="12"/>
      <c r="D316" s="12"/>
      <c r="E316" s="6"/>
      <c r="F316" s="11"/>
      <c r="G316" s="11"/>
      <c r="H316" s="13"/>
      <c r="I316" s="14"/>
      <c r="J316" s="14"/>
      <c r="K316" s="17"/>
      <c r="L316" s="17"/>
      <c r="M316" s="17"/>
    </row>
    <row r="317" spans="1:13" s="2" customFormat="1" ht="12.75" x14ac:dyDescent="0.2">
      <c r="A317" s="11">
        <v>1</v>
      </c>
      <c r="B317" s="12">
        <v>44986</v>
      </c>
      <c r="C317" s="12">
        <v>44986</v>
      </c>
      <c r="D317" s="12" t="s">
        <v>486</v>
      </c>
      <c r="E317" s="5" t="s">
        <v>107</v>
      </c>
      <c r="F317" s="11">
        <v>3</v>
      </c>
      <c r="G317" s="11" t="s">
        <v>112</v>
      </c>
      <c r="H317" s="13">
        <v>2008800</v>
      </c>
      <c r="I317" s="14"/>
      <c r="J317" s="14"/>
      <c r="K317" s="17">
        <f t="shared" si="10"/>
        <v>6026400</v>
      </c>
      <c r="L317" s="17"/>
      <c r="M317" s="17"/>
    </row>
    <row r="318" spans="1:13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6" t="s">
        <v>487</v>
      </c>
      <c r="F318" s="11">
        <v>1</v>
      </c>
      <c r="G318" s="11" t="s">
        <v>112</v>
      </c>
      <c r="H318" s="13">
        <v>2592000</v>
      </c>
      <c r="I318" s="14"/>
      <c r="J318" s="14"/>
      <c r="K318" s="17">
        <f t="shared" si="10"/>
        <v>2592000</v>
      </c>
      <c r="L318" s="17"/>
      <c r="M318" s="17"/>
    </row>
    <row r="319" spans="1:13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488</v>
      </c>
      <c r="F319" s="11">
        <v>1</v>
      </c>
      <c r="G319" s="11" t="s">
        <v>112</v>
      </c>
      <c r="H319" s="13">
        <v>372000</v>
      </c>
      <c r="I319" s="14"/>
      <c r="J319" s="14"/>
      <c r="K319" s="17">
        <f t="shared" si="10"/>
        <v>372000</v>
      </c>
      <c r="L319" s="17"/>
      <c r="M319" s="17"/>
    </row>
    <row r="320" spans="1:13" s="2" customFormat="1" ht="12.75" x14ac:dyDescent="0.2">
      <c r="A320" s="11"/>
      <c r="B320" s="12" t="s">
        <v>14</v>
      </c>
      <c r="C320" s="12" t="s">
        <v>14</v>
      </c>
      <c r="D320" s="15" t="s">
        <v>14</v>
      </c>
      <c r="E320" s="6" t="s">
        <v>353</v>
      </c>
      <c r="F320" s="11">
        <v>1</v>
      </c>
      <c r="G320" s="11" t="s">
        <v>112</v>
      </c>
      <c r="H320" s="13">
        <v>2976000</v>
      </c>
      <c r="I320" s="14"/>
      <c r="J320" s="14"/>
      <c r="K320" s="17">
        <f t="shared" si="10"/>
        <v>2976000</v>
      </c>
      <c r="L320" s="17"/>
      <c r="M320" s="17"/>
    </row>
    <row r="321" spans="1:13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106</v>
      </c>
      <c r="F321" s="11">
        <v>1</v>
      </c>
      <c r="G321" s="11" t="s">
        <v>112</v>
      </c>
      <c r="H321" s="13">
        <v>1040000</v>
      </c>
      <c r="I321" s="14"/>
      <c r="J321" s="14"/>
      <c r="K321" s="17">
        <f t="shared" si="10"/>
        <v>1040000</v>
      </c>
      <c r="L321" s="17"/>
      <c r="M321" s="17"/>
    </row>
    <row r="322" spans="1:13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6" t="s">
        <v>88</v>
      </c>
      <c r="F322" s="11">
        <v>1</v>
      </c>
      <c r="G322" s="11" t="s">
        <v>112</v>
      </c>
      <c r="H322" s="13">
        <v>860000</v>
      </c>
      <c r="I322" s="14"/>
      <c r="J322" s="14"/>
      <c r="K322" s="17">
        <f t="shared" si="10"/>
        <v>860000</v>
      </c>
      <c r="L322" s="17"/>
      <c r="M322" s="17"/>
    </row>
    <row r="323" spans="1:13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6" t="s">
        <v>31</v>
      </c>
      <c r="F323" s="11">
        <v>2</v>
      </c>
      <c r="G323" s="11" t="s">
        <v>112</v>
      </c>
      <c r="H323" s="13">
        <v>1695600</v>
      </c>
      <c r="I323" s="14"/>
      <c r="J323" s="14"/>
      <c r="K323" s="17">
        <f t="shared" si="10"/>
        <v>3391200</v>
      </c>
      <c r="L323" s="17"/>
      <c r="M323" s="17"/>
    </row>
    <row r="324" spans="1:13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8" t="s">
        <v>100</v>
      </c>
      <c r="F324" s="11">
        <v>2</v>
      </c>
      <c r="G324" s="11" t="s">
        <v>112</v>
      </c>
      <c r="H324" s="13">
        <v>2052000</v>
      </c>
      <c r="I324" s="14"/>
      <c r="J324" s="14"/>
      <c r="K324" s="17">
        <f t="shared" si="10"/>
        <v>4104000</v>
      </c>
      <c r="L324" s="17"/>
      <c r="M324" s="17"/>
    </row>
    <row r="325" spans="1:13" s="2" customFormat="1" ht="12.75" x14ac:dyDescent="0.2">
      <c r="A325" s="11"/>
      <c r="B325" s="12" t="s">
        <v>14</v>
      </c>
      <c r="C325" s="12" t="s">
        <v>14</v>
      </c>
      <c r="D325" s="12" t="s">
        <v>14</v>
      </c>
      <c r="E325" s="5" t="s">
        <v>32</v>
      </c>
      <c r="F325" s="11">
        <v>1</v>
      </c>
      <c r="G325" s="11" t="s">
        <v>112</v>
      </c>
      <c r="H325" s="13">
        <v>3801600</v>
      </c>
      <c r="I325" s="14"/>
      <c r="J325" s="14"/>
      <c r="K325" s="17">
        <f t="shared" si="10"/>
        <v>3801600</v>
      </c>
      <c r="L325" s="17"/>
      <c r="M325" s="17"/>
    </row>
    <row r="326" spans="1:13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489</v>
      </c>
      <c r="F326" s="11">
        <v>1</v>
      </c>
      <c r="G326" s="11" t="s">
        <v>112</v>
      </c>
      <c r="H326" s="13">
        <v>3648000</v>
      </c>
      <c r="I326" s="14"/>
      <c r="J326" s="14"/>
      <c r="K326" s="17">
        <f t="shared" si="10"/>
        <v>3648000</v>
      </c>
      <c r="L326" s="17">
        <f>SUM(K317:K326)*17/100</f>
        <v>4897904</v>
      </c>
      <c r="M326" s="17">
        <f>SUM(K317:K326)-L326</f>
        <v>23913296</v>
      </c>
    </row>
    <row r="327" spans="1:13" s="2" customFormat="1" ht="12.75" x14ac:dyDescent="0.2">
      <c r="A327" s="11">
        <v>2</v>
      </c>
      <c r="B327" s="12">
        <v>44986</v>
      </c>
      <c r="C327" s="12">
        <v>44986</v>
      </c>
      <c r="D327" s="12" t="s">
        <v>490</v>
      </c>
      <c r="E327" s="6" t="s">
        <v>93</v>
      </c>
      <c r="F327" s="11">
        <v>2</v>
      </c>
      <c r="G327" s="11" t="s">
        <v>112</v>
      </c>
      <c r="H327" s="13">
        <v>1188000</v>
      </c>
      <c r="I327" s="14"/>
      <c r="J327" s="14"/>
      <c r="K327" s="17">
        <f t="shared" ref="K327:K381" si="11">F327*(H327-(H327*I327)-((H327-(H327*I327))*J327))</f>
        <v>2376000</v>
      </c>
      <c r="L327" s="17"/>
      <c r="M327" s="17"/>
    </row>
    <row r="328" spans="1:13" s="2" customFormat="1" ht="12.75" x14ac:dyDescent="0.2">
      <c r="A328" s="11"/>
      <c r="B328" s="12" t="s">
        <v>14</v>
      </c>
      <c r="C328" s="12" t="s">
        <v>14</v>
      </c>
      <c r="D328" s="12" t="s">
        <v>14</v>
      </c>
      <c r="E328" s="5" t="s">
        <v>74</v>
      </c>
      <c r="F328" s="11">
        <v>1</v>
      </c>
      <c r="G328" s="11" t="s">
        <v>112</v>
      </c>
      <c r="H328" s="13">
        <v>900000</v>
      </c>
      <c r="I328" s="14"/>
      <c r="J328" s="14"/>
      <c r="K328" s="17">
        <f t="shared" si="11"/>
        <v>900000</v>
      </c>
      <c r="L328" s="17"/>
      <c r="M328" s="17"/>
    </row>
    <row r="329" spans="1:13" s="2" customFormat="1" ht="12.75" x14ac:dyDescent="0.2">
      <c r="A329" s="11"/>
      <c r="B329" s="12" t="s">
        <v>14</v>
      </c>
      <c r="C329" s="12" t="s">
        <v>14</v>
      </c>
      <c r="D329" s="15" t="s">
        <v>14</v>
      </c>
      <c r="E329" s="6" t="s">
        <v>457</v>
      </c>
      <c r="F329" s="11">
        <v>1</v>
      </c>
      <c r="G329" s="11" t="s">
        <v>112</v>
      </c>
      <c r="H329" s="13">
        <v>2880000</v>
      </c>
      <c r="I329" s="14"/>
      <c r="J329" s="14"/>
      <c r="K329" s="17">
        <f t="shared" si="11"/>
        <v>2880000</v>
      </c>
      <c r="L329" s="17">
        <f>SUM(K327:K329)*17/100</f>
        <v>1046520</v>
      </c>
      <c r="M329" s="17">
        <f>SUM(K327:K329)-L329</f>
        <v>5109480</v>
      </c>
    </row>
    <row r="330" spans="1:13" s="2" customFormat="1" ht="12.75" x14ac:dyDescent="0.2">
      <c r="A330" s="11">
        <v>3</v>
      </c>
      <c r="B330" s="12">
        <v>44988</v>
      </c>
      <c r="C330" s="12">
        <v>44986</v>
      </c>
      <c r="D330" s="15" t="s">
        <v>592</v>
      </c>
      <c r="E330" s="6" t="s">
        <v>47</v>
      </c>
      <c r="F330" s="11">
        <v>5</v>
      </c>
      <c r="G330" s="11" t="s">
        <v>112</v>
      </c>
      <c r="H330" s="13">
        <v>3110400</v>
      </c>
      <c r="I330" s="14"/>
      <c r="J330" s="14"/>
      <c r="K330" s="17">
        <f t="shared" si="11"/>
        <v>15552000</v>
      </c>
      <c r="L330" s="17"/>
      <c r="M330" s="17"/>
    </row>
    <row r="331" spans="1:13" s="2" customFormat="1" ht="12.75" x14ac:dyDescent="0.2">
      <c r="A331" s="11"/>
      <c r="B331" s="12" t="s">
        <v>14</v>
      </c>
      <c r="C331" s="12" t="s">
        <v>14</v>
      </c>
      <c r="D331" s="15" t="s">
        <v>14</v>
      </c>
      <c r="E331" s="6" t="s">
        <v>72</v>
      </c>
      <c r="F331" s="11">
        <v>5</v>
      </c>
      <c r="G331" s="11" t="s">
        <v>112</v>
      </c>
      <c r="H331" s="13">
        <v>1954800</v>
      </c>
      <c r="I331" s="14"/>
      <c r="J331" s="14"/>
      <c r="K331" s="17">
        <f t="shared" si="11"/>
        <v>9774000</v>
      </c>
      <c r="L331" s="17"/>
      <c r="M331" s="17"/>
    </row>
    <row r="332" spans="1:13" s="2" customFormat="1" ht="12.75" x14ac:dyDescent="0.2">
      <c r="A332" s="11"/>
      <c r="B332" s="12" t="s">
        <v>14</v>
      </c>
      <c r="C332" s="12" t="s">
        <v>14</v>
      </c>
      <c r="D332" s="15" t="s">
        <v>14</v>
      </c>
      <c r="E332" s="6" t="s">
        <v>110</v>
      </c>
      <c r="F332" s="11">
        <v>2</v>
      </c>
      <c r="G332" s="11" t="s">
        <v>112</v>
      </c>
      <c r="H332" s="13">
        <v>732000</v>
      </c>
      <c r="I332" s="14"/>
      <c r="J332" s="14"/>
      <c r="K332" s="17">
        <f t="shared" si="11"/>
        <v>1464000</v>
      </c>
      <c r="L332" s="17"/>
      <c r="M332" s="17"/>
    </row>
    <row r="333" spans="1:13" s="2" customFormat="1" ht="12.75" x14ac:dyDescent="0.2">
      <c r="A333" s="11"/>
      <c r="B333" s="12" t="s">
        <v>14</v>
      </c>
      <c r="C333" s="12" t="s">
        <v>14</v>
      </c>
      <c r="D333" s="15" t="s">
        <v>14</v>
      </c>
      <c r="E333" s="6" t="s">
        <v>593</v>
      </c>
      <c r="F333" s="11">
        <v>1</v>
      </c>
      <c r="G333" s="11" t="s">
        <v>112</v>
      </c>
      <c r="H333" s="13">
        <v>990000</v>
      </c>
      <c r="I333" s="14"/>
      <c r="J333" s="14"/>
      <c r="K333" s="17">
        <f t="shared" si="11"/>
        <v>990000</v>
      </c>
      <c r="L333" s="17"/>
      <c r="M333" s="17"/>
    </row>
    <row r="334" spans="1:13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6" t="s">
        <v>594</v>
      </c>
      <c r="F334" s="11">
        <v>1</v>
      </c>
      <c r="G334" s="11" t="s">
        <v>112</v>
      </c>
      <c r="H334" s="13">
        <v>975000</v>
      </c>
      <c r="I334" s="14"/>
      <c r="J334" s="14"/>
      <c r="K334" s="17">
        <f t="shared" si="11"/>
        <v>975000</v>
      </c>
      <c r="L334" s="17"/>
      <c r="M334" s="17"/>
    </row>
    <row r="335" spans="1:13" s="2" customFormat="1" ht="12.75" x14ac:dyDescent="0.2">
      <c r="A335" s="11"/>
      <c r="B335" s="12" t="s">
        <v>14</v>
      </c>
      <c r="C335" s="12" t="s">
        <v>14</v>
      </c>
      <c r="D335" s="15" t="s">
        <v>14</v>
      </c>
      <c r="E335" s="6" t="s">
        <v>595</v>
      </c>
      <c r="F335" s="11">
        <v>1</v>
      </c>
      <c r="G335" s="11" t="s">
        <v>112</v>
      </c>
      <c r="H335" s="13">
        <v>780000</v>
      </c>
      <c r="I335" s="14"/>
      <c r="J335" s="14"/>
      <c r="K335" s="17">
        <f t="shared" si="11"/>
        <v>780000</v>
      </c>
      <c r="L335" s="17"/>
      <c r="M335" s="17"/>
    </row>
    <row r="336" spans="1:13" s="2" customFormat="1" ht="12.75" x14ac:dyDescent="0.2">
      <c r="A336" s="11"/>
      <c r="B336" s="12" t="s">
        <v>14</v>
      </c>
      <c r="C336" s="12" t="s">
        <v>14</v>
      </c>
      <c r="D336" s="15" t="s">
        <v>14</v>
      </c>
      <c r="E336" s="6" t="s">
        <v>396</v>
      </c>
      <c r="F336" s="11">
        <v>1</v>
      </c>
      <c r="G336" s="11" t="s">
        <v>112</v>
      </c>
      <c r="H336" s="13">
        <v>768000</v>
      </c>
      <c r="I336" s="14"/>
      <c r="J336" s="14"/>
      <c r="K336" s="17">
        <f t="shared" si="11"/>
        <v>768000</v>
      </c>
      <c r="L336" s="17"/>
      <c r="M336" s="17"/>
    </row>
    <row r="337" spans="1:13" s="2" customFormat="1" ht="12.75" x14ac:dyDescent="0.2">
      <c r="A337" s="11"/>
      <c r="B337" s="12" t="s">
        <v>14</v>
      </c>
      <c r="C337" s="12" t="s">
        <v>14</v>
      </c>
      <c r="D337" s="15" t="s">
        <v>14</v>
      </c>
      <c r="E337" s="6" t="s">
        <v>91</v>
      </c>
      <c r="F337" s="11">
        <v>1</v>
      </c>
      <c r="G337" s="11" t="s">
        <v>112</v>
      </c>
      <c r="H337" s="13">
        <v>1410000</v>
      </c>
      <c r="I337" s="14"/>
      <c r="J337" s="14"/>
      <c r="K337" s="17">
        <f t="shared" si="11"/>
        <v>1410000</v>
      </c>
      <c r="L337" s="17"/>
      <c r="M337" s="17"/>
    </row>
    <row r="338" spans="1:13" s="2" customFormat="1" ht="12.75" x14ac:dyDescent="0.2">
      <c r="A338" s="11"/>
      <c r="B338" s="12" t="s">
        <v>14</v>
      </c>
      <c r="C338" s="12" t="s">
        <v>14</v>
      </c>
      <c r="D338" s="15" t="s">
        <v>14</v>
      </c>
      <c r="E338" s="6" t="s">
        <v>92</v>
      </c>
      <c r="F338" s="11">
        <v>1</v>
      </c>
      <c r="G338" s="11" t="s">
        <v>112</v>
      </c>
      <c r="H338" s="13">
        <v>1995000</v>
      </c>
      <c r="I338" s="14"/>
      <c r="J338" s="14"/>
      <c r="K338" s="17">
        <f t="shared" si="11"/>
        <v>1995000</v>
      </c>
      <c r="L338" s="17">
        <f>SUM(K330:K338)*17/100</f>
        <v>5730360</v>
      </c>
      <c r="M338" s="17">
        <f>SUM(K330:K338)-L338</f>
        <v>27977640</v>
      </c>
    </row>
    <row r="339" spans="1:13" s="2" customFormat="1" ht="12.75" x14ac:dyDescent="0.2">
      <c r="A339" s="11">
        <v>4</v>
      </c>
      <c r="B339" s="12">
        <v>44988</v>
      </c>
      <c r="C339" s="12">
        <v>44986</v>
      </c>
      <c r="D339" s="15" t="s">
        <v>596</v>
      </c>
      <c r="E339" s="6" t="s">
        <v>352</v>
      </c>
      <c r="F339" s="11">
        <v>1</v>
      </c>
      <c r="G339" s="11" t="s">
        <v>112</v>
      </c>
      <c r="H339" s="13">
        <v>2250000</v>
      </c>
      <c r="I339" s="14"/>
      <c r="J339" s="14"/>
      <c r="K339" s="17">
        <f t="shared" si="11"/>
        <v>2250000</v>
      </c>
      <c r="L339" s="17">
        <f>SUM(K339)*17/100</f>
        <v>382500</v>
      </c>
      <c r="M339" s="17">
        <f>SUM(K339)-L339</f>
        <v>1867500</v>
      </c>
    </row>
    <row r="340" spans="1:13" s="2" customFormat="1" ht="12.75" x14ac:dyDescent="0.2">
      <c r="A340" s="11">
        <v>5</v>
      </c>
      <c r="B340" s="12">
        <v>44988</v>
      </c>
      <c r="C340" s="12">
        <v>44987</v>
      </c>
      <c r="D340" s="15" t="s">
        <v>597</v>
      </c>
      <c r="E340" s="6" t="s">
        <v>51</v>
      </c>
      <c r="F340" s="11">
        <v>6</v>
      </c>
      <c r="G340" s="11" t="s">
        <v>112</v>
      </c>
      <c r="H340" s="13">
        <v>3888000</v>
      </c>
      <c r="I340" s="14"/>
      <c r="J340" s="14"/>
      <c r="K340" s="17">
        <f t="shared" si="11"/>
        <v>23328000</v>
      </c>
      <c r="L340" s="17"/>
      <c r="M340" s="17"/>
    </row>
    <row r="341" spans="1:13" s="2" customFormat="1" ht="12.75" x14ac:dyDescent="0.2">
      <c r="A341" s="11"/>
      <c r="B341" s="12" t="s">
        <v>14</v>
      </c>
      <c r="C341" s="12" t="s">
        <v>14</v>
      </c>
      <c r="D341" s="15" t="s">
        <v>14</v>
      </c>
      <c r="E341" s="6" t="s">
        <v>101</v>
      </c>
      <c r="F341" s="11">
        <v>1</v>
      </c>
      <c r="G341" s="11" t="s">
        <v>112</v>
      </c>
      <c r="H341" s="13">
        <v>804000</v>
      </c>
      <c r="I341" s="14"/>
      <c r="J341" s="14"/>
      <c r="K341" s="17">
        <f t="shared" si="11"/>
        <v>804000</v>
      </c>
      <c r="L341" s="17"/>
      <c r="M341" s="17"/>
    </row>
    <row r="342" spans="1:13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6" t="s">
        <v>598</v>
      </c>
      <c r="F342" s="11">
        <v>1</v>
      </c>
      <c r="G342" s="11" t="s">
        <v>112</v>
      </c>
      <c r="H342" s="13">
        <v>1104000</v>
      </c>
      <c r="I342" s="14"/>
      <c r="J342" s="14"/>
      <c r="K342" s="17">
        <f t="shared" si="11"/>
        <v>1104000</v>
      </c>
      <c r="L342" s="17"/>
      <c r="M342" s="17"/>
    </row>
    <row r="343" spans="1:13" s="2" customFormat="1" ht="12.75" x14ac:dyDescent="0.2">
      <c r="A343" s="11"/>
      <c r="B343" s="12" t="s">
        <v>14</v>
      </c>
      <c r="C343" s="12" t="s">
        <v>14</v>
      </c>
      <c r="D343" s="15" t="s">
        <v>14</v>
      </c>
      <c r="E343" s="6" t="s">
        <v>72</v>
      </c>
      <c r="F343" s="11">
        <v>5</v>
      </c>
      <c r="G343" s="11" t="s">
        <v>112</v>
      </c>
      <c r="H343" s="13">
        <v>1954800</v>
      </c>
      <c r="I343" s="14"/>
      <c r="J343" s="14"/>
      <c r="K343" s="17">
        <f t="shared" si="11"/>
        <v>9774000</v>
      </c>
      <c r="L343" s="17"/>
      <c r="M343" s="17"/>
    </row>
    <row r="344" spans="1:13" s="2" customFormat="1" ht="12.75" x14ac:dyDescent="0.2">
      <c r="A344" s="11"/>
      <c r="B344" s="12" t="s">
        <v>14</v>
      </c>
      <c r="C344" s="12" t="s">
        <v>14</v>
      </c>
      <c r="D344" s="15" t="s">
        <v>14</v>
      </c>
      <c r="E344" s="6" t="s">
        <v>370</v>
      </c>
      <c r="F344" s="11">
        <v>10</v>
      </c>
      <c r="G344" s="11" t="s">
        <v>112</v>
      </c>
      <c r="H344" s="13">
        <v>1150000</v>
      </c>
      <c r="I344" s="14"/>
      <c r="J344" s="14"/>
      <c r="K344" s="17">
        <f t="shared" si="11"/>
        <v>11500000</v>
      </c>
      <c r="L344" s="17">
        <f>SUM(K340:K344)*17/100</f>
        <v>7906700</v>
      </c>
      <c r="M344" s="17">
        <f>SUM(K340:K344)-L344</f>
        <v>38603300</v>
      </c>
    </row>
    <row r="345" spans="1:13" s="2" customFormat="1" ht="12.75" x14ac:dyDescent="0.2">
      <c r="A345" s="11">
        <v>6</v>
      </c>
      <c r="B345" s="12">
        <v>44988</v>
      </c>
      <c r="C345" s="12">
        <v>44987</v>
      </c>
      <c r="D345" s="15" t="s">
        <v>599</v>
      </c>
      <c r="E345" s="6" t="s">
        <v>84</v>
      </c>
      <c r="F345" s="11">
        <v>1</v>
      </c>
      <c r="G345" s="11" t="s">
        <v>112</v>
      </c>
      <c r="H345" s="13">
        <v>1584000</v>
      </c>
      <c r="I345" s="14"/>
      <c r="J345" s="14"/>
      <c r="K345" s="17">
        <f t="shared" si="11"/>
        <v>1584000</v>
      </c>
      <c r="L345" s="17"/>
      <c r="M345" s="17"/>
    </row>
    <row r="346" spans="1:13" s="2" customFormat="1" ht="12.75" x14ac:dyDescent="0.2">
      <c r="A346" s="11"/>
      <c r="B346" s="12" t="s">
        <v>14</v>
      </c>
      <c r="C346" s="12" t="s">
        <v>14</v>
      </c>
      <c r="D346" s="15" t="s">
        <v>14</v>
      </c>
      <c r="E346" s="6" t="s">
        <v>47</v>
      </c>
      <c r="F346" s="11">
        <v>2</v>
      </c>
      <c r="G346" s="11" t="s">
        <v>112</v>
      </c>
      <c r="H346" s="13">
        <v>3110400</v>
      </c>
      <c r="I346" s="14"/>
      <c r="J346" s="14"/>
      <c r="K346" s="17">
        <f t="shared" si="11"/>
        <v>6220800</v>
      </c>
      <c r="L346" s="17"/>
      <c r="M346" s="17"/>
    </row>
    <row r="347" spans="1:13" s="2" customFormat="1" ht="12.75" x14ac:dyDescent="0.2">
      <c r="A347" s="11"/>
      <c r="B347" s="12" t="s">
        <v>14</v>
      </c>
      <c r="C347" s="12" t="s">
        <v>14</v>
      </c>
      <c r="D347" s="15" t="s">
        <v>14</v>
      </c>
      <c r="E347" s="6" t="s">
        <v>93</v>
      </c>
      <c r="F347" s="11">
        <v>1</v>
      </c>
      <c r="G347" s="11" t="s">
        <v>112</v>
      </c>
      <c r="H347" s="13">
        <v>1188000</v>
      </c>
      <c r="I347" s="14"/>
      <c r="J347" s="14"/>
      <c r="K347" s="17">
        <f t="shared" si="11"/>
        <v>1188000</v>
      </c>
      <c r="L347" s="17"/>
      <c r="M347" s="17"/>
    </row>
    <row r="348" spans="1:13" s="2" customFormat="1" ht="12.75" x14ac:dyDescent="0.2">
      <c r="A348" s="11"/>
      <c r="B348" s="12" t="s">
        <v>14</v>
      </c>
      <c r="C348" s="12" t="s">
        <v>14</v>
      </c>
      <c r="D348" s="15" t="s">
        <v>14</v>
      </c>
      <c r="E348" s="6" t="s">
        <v>389</v>
      </c>
      <c r="F348" s="11">
        <v>1</v>
      </c>
      <c r="G348" s="11" t="s">
        <v>112</v>
      </c>
      <c r="H348" s="13">
        <v>2352000</v>
      </c>
      <c r="I348" s="14"/>
      <c r="J348" s="14"/>
      <c r="K348" s="17">
        <f t="shared" si="11"/>
        <v>2352000</v>
      </c>
      <c r="L348" s="17"/>
      <c r="M348" s="17"/>
    </row>
    <row r="349" spans="1:13" s="2" customFormat="1" ht="12.75" x14ac:dyDescent="0.2">
      <c r="A349" s="11"/>
      <c r="B349" s="12" t="s">
        <v>14</v>
      </c>
      <c r="C349" s="12" t="s">
        <v>14</v>
      </c>
      <c r="D349" s="15" t="s">
        <v>14</v>
      </c>
      <c r="E349" s="6" t="s">
        <v>105</v>
      </c>
      <c r="F349" s="11">
        <v>2</v>
      </c>
      <c r="G349" s="11" t="s">
        <v>112</v>
      </c>
      <c r="H349" s="13">
        <v>844800</v>
      </c>
      <c r="I349" s="14"/>
      <c r="J349" s="14"/>
      <c r="K349" s="17">
        <f t="shared" si="11"/>
        <v>1689600</v>
      </c>
      <c r="L349" s="17"/>
      <c r="M349" s="17"/>
    </row>
    <row r="350" spans="1:13" s="2" customFormat="1" ht="12.75" x14ac:dyDescent="0.2">
      <c r="A350" s="11"/>
      <c r="B350" s="12" t="s">
        <v>14</v>
      </c>
      <c r="C350" s="12" t="s">
        <v>14</v>
      </c>
      <c r="D350" s="15" t="s">
        <v>14</v>
      </c>
      <c r="E350" s="6" t="s">
        <v>88</v>
      </c>
      <c r="F350" s="11">
        <v>2</v>
      </c>
      <c r="G350" s="11" t="s">
        <v>112</v>
      </c>
      <c r="H350" s="13">
        <v>860000</v>
      </c>
      <c r="I350" s="14"/>
      <c r="J350" s="14"/>
      <c r="K350" s="17">
        <f t="shared" si="11"/>
        <v>1720000</v>
      </c>
      <c r="L350" s="17"/>
      <c r="M350" s="17"/>
    </row>
    <row r="351" spans="1:13" s="2" customFormat="1" ht="12.75" x14ac:dyDescent="0.2">
      <c r="A351" s="11"/>
      <c r="B351" s="12" t="s">
        <v>14</v>
      </c>
      <c r="C351" s="12" t="s">
        <v>14</v>
      </c>
      <c r="D351" s="15" t="s">
        <v>14</v>
      </c>
      <c r="E351" s="6" t="s">
        <v>32</v>
      </c>
      <c r="F351" s="11">
        <v>1</v>
      </c>
      <c r="G351" s="11" t="s">
        <v>112</v>
      </c>
      <c r="H351" s="13">
        <v>3801600</v>
      </c>
      <c r="I351" s="14"/>
      <c r="J351" s="14"/>
      <c r="K351" s="17">
        <f t="shared" si="11"/>
        <v>3801600</v>
      </c>
      <c r="L351" s="17">
        <f>SUM(K345:K351)*17/100</f>
        <v>3154520</v>
      </c>
      <c r="M351" s="17">
        <f>SUM(K345:K351)-L351</f>
        <v>15401480</v>
      </c>
    </row>
    <row r="352" spans="1:13" s="2" customFormat="1" ht="12.75" x14ac:dyDescent="0.2">
      <c r="A352" s="11">
        <v>7</v>
      </c>
      <c r="B352" s="12">
        <v>44991</v>
      </c>
      <c r="C352" s="12">
        <v>44988</v>
      </c>
      <c r="D352" s="15" t="s">
        <v>600</v>
      </c>
      <c r="E352" s="6" t="s">
        <v>370</v>
      </c>
      <c r="F352" s="11">
        <v>2</v>
      </c>
      <c r="G352" s="11" t="s">
        <v>112</v>
      </c>
      <c r="H352" s="13">
        <v>1150000</v>
      </c>
      <c r="I352" s="14"/>
      <c r="J352" s="14"/>
      <c r="K352" s="17">
        <f t="shared" si="11"/>
        <v>2300000</v>
      </c>
      <c r="L352" s="17"/>
      <c r="M352" s="17"/>
    </row>
    <row r="353" spans="1:13" s="2" customFormat="1" ht="12.75" x14ac:dyDescent="0.2">
      <c r="A353" s="11"/>
      <c r="B353" s="12" t="s">
        <v>14</v>
      </c>
      <c r="C353" s="12" t="s">
        <v>14</v>
      </c>
      <c r="D353" s="15" t="s">
        <v>14</v>
      </c>
      <c r="E353" s="6" t="s">
        <v>77</v>
      </c>
      <c r="F353" s="11">
        <v>3</v>
      </c>
      <c r="G353" s="11" t="s">
        <v>112</v>
      </c>
      <c r="H353" s="13">
        <v>1560000</v>
      </c>
      <c r="I353" s="14"/>
      <c r="J353" s="14"/>
      <c r="K353" s="17">
        <f t="shared" si="11"/>
        <v>4680000</v>
      </c>
      <c r="L353" s="17"/>
      <c r="M353" s="17"/>
    </row>
    <row r="354" spans="1:13" s="2" customFormat="1" ht="12.75" x14ac:dyDescent="0.2">
      <c r="A354" s="11"/>
      <c r="B354" s="12" t="s">
        <v>14</v>
      </c>
      <c r="C354" s="12" t="s">
        <v>14</v>
      </c>
      <c r="D354" s="15" t="s">
        <v>14</v>
      </c>
      <c r="E354" s="6" t="s">
        <v>492</v>
      </c>
      <c r="F354" s="11">
        <v>2</v>
      </c>
      <c r="G354" s="11" t="s">
        <v>112</v>
      </c>
      <c r="H354" s="13">
        <v>1410000</v>
      </c>
      <c r="I354" s="14"/>
      <c r="J354" s="14"/>
      <c r="K354" s="17">
        <f t="shared" si="11"/>
        <v>2820000</v>
      </c>
      <c r="L354" s="17">
        <f>SUM(K352:K354)*17/100</f>
        <v>1666000</v>
      </c>
      <c r="M354" s="17">
        <f>SUM(K352:K354)-L354</f>
        <v>8134000</v>
      </c>
    </row>
    <row r="355" spans="1:13" s="2" customFormat="1" ht="12.75" x14ac:dyDescent="0.2">
      <c r="A355" s="11">
        <v>8</v>
      </c>
      <c r="B355" s="12">
        <v>44991</v>
      </c>
      <c r="C355" s="12">
        <v>44988</v>
      </c>
      <c r="D355" s="15" t="s">
        <v>601</v>
      </c>
      <c r="E355" s="6" t="s">
        <v>360</v>
      </c>
      <c r="F355" s="11">
        <v>10</v>
      </c>
      <c r="G355" s="11" t="s">
        <v>112</v>
      </c>
      <c r="H355" s="13">
        <v>396000</v>
      </c>
      <c r="I355" s="14"/>
      <c r="J355" s="14"/>
      <c r="K355" s="17">
        <f t="shared" si="11"/>
        <v>3960000</v>
      </c>
      <c r="L355" s="17"/>
      <c r="M355" s="17"/>
    </row>
    <row r="356" spans="1:13" s="2" customFormat="1" ht="12.75" x14ac:dyDescent="0.2">
      <c r="A356" s="11"/>
      <c r="B356" s="12" t="s">
        <v>14</v>
      </c>
      <c r="C356" s="12" t="s">
        <v>14</v>
      </c>
      <c r="D356" s="15" t="s">
        <v>14</v>
      </c>
      <c r="E356" s="6" t="s">
        <v>275</v>
      </c>
      <c r="F356" s="11">
        <v>6</v>
      </c>
      <c r="G356" s="11" t="s">
        <v>112</v>
      </c>
      <c r="H356" s="13">
        <v>2376000</v>
      </c>
      <c r="I356" s="14"/>
      <c r="J356" s="14"/>
      <c r="K356" s="17">
        <f t="shared" si="11"/>
        <v>14256000</v>
      </c>
      <c r="L356" s="17"/>
      <c r="M356" s="17"/>
    </row>
    <row r="357" spans="1:13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276</v>
      </c>
      <c r="F357" s="11">
        <v>3</v>
      </c>
      <c r="G357" s="11" t="s">
        <v>112</v>
      </c>
      <c r="H357" s="13">
        <v>2592000</v>
      </c>
      <c r="I357" s="14"/>
      <c r="J357" s="14"/>
      <c r="K357" s="17">
        <f t="shared" si="11"/>
        <v>7776000</v>
      </c>
      <c r="L357" s="17">
        <f>SUM(K355:K357)*17/100</f>
        <v>4418640</v>
      </c>
      <c r="M357" s="17">
        <f>SUM(K355:K357)-L357</f>
        <v>21573360</v>
      </c>
    </row>
    <row r="358" spans="1:13" s="2" customFormat="1" ht="12.75" x14ac:dyDescent="0.2">
      <c r="A358" s="11">
        <v>9</v>
      </c>
      <c r="B358" s="12">
        <v>44994</v>
      </c>
      <c r="C358" s="12">
        <v>44991</v>
      </c>
      <c r="D358" s="12" t="s">
        <v>491</v>
      </c>
      <c r="E358" s="5" t="s">
        <v>205</v>
      </c>
      <c r="F358" s="11">
        <v>9</v>
      </c>
      <c r="G358" s="11" t="s">
        <v>139</v>
      </c>
      <c r="H358" s="13">
        <v>2818800</v>
      </c>
      <c r="I358" s="14"/>
      <c r="J358" s="14"/>
      <c r="K358" s="17">
        <f t="shared" si="11"/>
        <v>25369200</v>
      </c>
      <c r="L358" s="17"/>
      <c r="M358" s="17"/>
    </row>
    <row r="359" spans="1:13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77</v>
      </c>
      <c r="F359" s="11">
        <v>1</v>
      </c>
      <c r="G359" s="11" t="s">
        <v>112</v>
      </c>
      <c r="H359" s="13">
        <v>1560000</v>
      </c>
      <c r="I359" s="14"/>
      <c r="J359" s="14"/>
      <c r="K359" s="17">
        <f t="shared" si="11"/>
        <v>1560000</v>
      </c>
      <c r="L359" s="17"/>
      <c r="M359" s="17"/>
    </row>
    <row r="360" spans="1:13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492</v>
      </c>
      <c r="F360" s="11">
        <v>1</v>
      </c>
      <c r="G360" s="11" t="s">
        <v>112</v>
      </c>
      <c r="H360" s="13">
        <v>1410000</v>
      </c>
      <c r="I360" s="14"/>
      <c r="J360" s="14"/>
      <c r="K360" s="17">
        <f t="shared" si="11"/>
        <v>1410000</v>
      </c>
      <c r="L360" s="17"/>
      <c r="M360" s="17"/>
    </row>
    <row r="361" spans="1:13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72</v>
      </c>
      <c r="F361" s="11">
        <v>5</v>
      </c>
      <c r="G361" s="11" t="s">
        <v>112</v>
      </c>
      <c r="H361" s="13">
        <v>1954800</v>
      </c>
      <c r="I361" s="14"/>
      <c r="J361" s="14"/>
      <c r="K361" s="17">
        <f t="shared" si="11"/>
        <v>9774000</v>
      </c>
      <c r="L361" s="17"/>
      <c r="M361" s="17"/>
    </row>
    <row r="362" spans="1:13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275</v>
      </c>
      <c r="F362" s="11">
        <v>4</v>
      </c>
      <c r="G362" s="11" t="s">
        <v>112</v>
      </c>
      <c r="H362" s="13">
        <v>2376000</v>
      </c>
      <c r="I362" s="14"/>
      <c r="J362" s="14"/>
      <c r="K362" s="17">
        <f t="shared" si="11"/>
        <v>9504000</v>
      </c>
      <c r="L362" s="17">
        <f>SUM(K358:K362)*17/100</f>
        <v>8094924</v>
      </c>
      <c r="M362" s="17">
        <f>SUM(K358:K362)-L362</f>
        <v>39522276</v>
      </c>
    </row>
    <row r="363" spans="1:13" s="2" customFormat="1" ht="12.75" x14ac:dyDescent="0.2">
      <c r="A363" s="11">
        <v>10</v>
      </c>
      <c r="B363" s="12">
        <v>44994</v>
      </c>
      <c r="C363" s="12">
        <v>44992</v>
      </c>
      <c r="D363" s="15" t="s">
        <v>493</v>
      </c>
      <c r="E363" s="5" t="s">
        <v>72</v>
      </c>
      <c r="F363" s="11">
        <v>20</v>
      </c>
      <c r="G363" s="11" t="s">
        <v>112</v>
      </c>
      <c r="H363" s="13">
        <v>1954800</v>
      </c>
      <c r="I363" s="14"/>
      <c r="J363" s="14"/>
      <c r="K363" s="17">
        <f t="shared" si="11"/>
        <v>39096000</v>
      </c>
      <c r="L363" s="17"/>
      <c r="M363" s="17"/>
    </row>
    <row r="364" spans="1:13" s="2" customFormat="1" ht="12.75" x14ac:dyDescent="0.2">
      <c r="A364" s="11"/>
      <c r="B364" s="12" t="s">
        <v>14</v>
      </c>
      <c r="C364" s="12" t="s">
        <v>14</v>
      </c>
      <c r="D364" s="12" t="s">
        <v>14</v>
      </c>
      <c r="E364" s="5" t="s">
        <v>276</v>
      </c>
      <c r="F364" s="11">
        <v>2</v>
      </c>
      <c r="G364" s="11" t="s">
        <v>112</v>
      </c>
      <c r="H364" s="13">
        <v>2592000</v>
      </c>
      <c r="I364" s="14"/>
      <c r="J364" s="14"/>
      <c r="K364" s="17">
        <f t="shared" si="11"/>
        <v>5184000</v>
      </c>
      <c r="L364" s="17"/>
      <c r="M364" s="17"/>
    </row>
    <row r="365" spans="1:13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389</v>
      </c>
      <c r="F365" s="11">
        <v>5</v>
      </c>
      <c r="G365" s="11" t="s">
        <v>112</v>
      </c>
      <c r="H365" s="13">
        <v>2352000</v>
      </c>
      <c r="I365" s="14"/>
      <c r="J365" s="14"/>
      <c r="K365" s="17">
        <f t="shared" si="11"/>
        <v>11760000</v>
      </c>
      <c r="L365" s="17">
        <f>SUM(K363:K365)*17/100</f>
        <v>9526800</v>
      </c>
      <c r="M365" s="17">
        <f>SUM(K363:K365)-L365</f>
        <v>46513200</v>
      </c>
    </row>
    <row r="366" spans="1:13" s="2" customFormat="1" ht="12.75" x14ac:dyDescent="0.2">
      <c r="A366" s="11">
        <v>11</v>
      </c>
      <c r="B366" s="12">
        <v>45001</v>
      </c>
      <c r="C366" s="12">
        <v>44994</v>
      </c>
      <c r="D366" s="12" t="s">
        <v>494</v>
      </c>
      <c r="E366" s="5" t="s">
        <v>81</v>
      </c>
      <c r="F366" s="11">
        <v>1</v>
      </c>
      <c r="G366" s="11" t="s">
        <v>112</v>
      </c>
      <c r="H366" s="13">
        <v>1500000</v>
      </c>
      <c r="I366" s="14"/>
      <c r="J366" s="14"/>
      <c r="K366" s="17">
        <f t="shared" si="11"/>
        <v>1500000</v>
      </c>
      <c r="L366" s="17"/>
      <c r="M366" s="17"/>
    </row>
    <row r="367" spans="1:13" s="2" customFormat="1" ht="12.75" x14ac:dyDescent="0.2">
      <c r="A367" s="11"/>
      <c r="B367" s="12" t="s">
        <v>14</v>
      </c>
      <c r="C367" s="12" t="s">
        <v>14</v>
      </c>
      <c r="D367" s="12" t="s">
        <v>14</v>
      </c>
      <c r="E367" s="5" t="s">
        <v>85</v>
      </c>
      <c r="F367" s="11">
        <v>2</v>
      </c>
      <c r="G367" s="11" t="s">
        <v>112</v>
      </c>
      <c r="H367" s="13">
        <v>1500000</v>
      </c>
      <c r="I367" s="14"/>
      <c r="J367" s="14"/>
      <c r="K367" s="17">
        <f t="shared" si="11"/>
        <v>3000000</v>
      </c>
      <c r="L367" s="17"/>
      <c r="M367" s="17"/>
    </row>
    <row r="368" spans="1:13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6" t="s">
        <v>86</v>
      </c>
      <c r="F368" s="11">
        <v>2</v>
      </c>
      <c r="G368" s="11" t="s">
        <v>112</v>
      </c>
      <c r="H368" s="13">
        <v>1375000</v>
      </c>
      <c r="I368" s="14"/>
      <c r="J368" s="14"/>
      <c r="K368" s="17">
        <f t="shared" si="11"/>
        <v>2750000</v>
      </c>
      <c r="L368" s="17"/>
      <c r="M368" s="17"/>
    </row>
    <row r="369" spans="1:13" s="2" customFormat="1" ht="12.75" x14ac:dyDescent="0.2">
      <c r="A369" s="11"/>
      <c r="B369" s="12" t="s">
        <v>14</v>
      </c>
      <c r="C369" s="12" t="s">
        <v>14</v>
      </c>
      <c r="D369" s="12" t="s">
        <v>14</v>
      </c>
      <c r="E369" s="5" t="s">
        <v>92</v>
      </c>
      <c r="F369" s="11">
        <v>1</v>
      </c>
      <c r="G369" s="11" t="s">
        <v>112</v>
      </c>
      <c r="H369" s="13">
        <v>1995000</v>
      </c>
      <c r="I369" s="14"/>
      <c r="J369" s="14"/>
      <c r="K369" s="17">
        <f t="shared" si="11"/>
        <v>1995000</v>
      </c>
      <c r="L369" s="17"/>
      <c r="M369" s="17"/>
    </row>
    <row r="370" spans="1:13" s="2" customFormat="1" ht="12.75" x14ac:dyDescent="0.2">
      <c r="A370" s="11"/>
      <c r="B370" s="12" t="s">
        <v>14</v>
      </c>
      <c r="C370" s="12" t="s">
        <v>14</v>
      </c>
      <c r="D370" s="12" t="s">
        <v>14</v>
      </c>
      <c r="E370" s="5" t="s">
        <v>57</v>
      </c>
      <c r="F370" s="11">
        <v>3</v>
      </c>
      <c r="G370" s="11" t="s">
        <v>112</v>
      </c>
      <c r="H370" s="13">
        <v>2280000</v>
      </c>
      <c r="I370" s="14"/>
      <c r="J370" s="14"/>
      <c r="K370" s="17">
        <f t="shared" si="11"/>
        <v>6840000</v>
      </c>
      <c r="L370" s="17"/>
      <c r="M370" s="17"/>
    </row>
    <row r="371" spans="1:13" s="2" customFormat="1" ht="12.75" x14ac:dyDescent="0.2">
      <c r="A371" s="11"/>
      <c r="B371" s="12" t="s">
        <v>14</v>
      </c>
      <c r="C371" s="12" t="s">
        <v>14</v>
      </c>
      <c r="D371" s="15" t="s">
        <v>14</v>
      </c>
      <c r="E371" s="5" t="s">
        <v>218</v>
      </c>
      <c r="F371" s="11">
        <v>2</v>
      </c>
      <c r="G371" s="11" t="s">
        <v>112</v>
      </c>
      <c r="H371" s="13">
        <v>3888000</v>
      </c>
      <c r="I371" s="14"/>
      <c r="J371" s="14"/>
      <c r="K371" s="17">
        <f t="shared" si="11"/>
        <v>7776000</v>
      </c>
      <c r="L371" s="17"/>
      <c r="M371" s="17"/>
    </row>
    <row r="372" spans="1:13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72</v>
      </c>
      <c r="F372" s="11">
        <v>10</v>
      </c>
      <c r="G372" s="11" t="s">
        <v>112</v>
      </c>
      <c r="H372" s="13">
        <v>1954800</v>
      </c>
      <c r="I372" s="14"/>
      <c r="J372" s="14"/>
      <c r="K372" s="17">
        <f t="shared" si="11"/>
        <v>19548000</v>
      </c>
      <c r="L372" s="17"/>
      <c r="M372" s="17"/>
    </row>
    <row r="373" spans="1:13" s="2" customFormat="1" ht="12.75" x14ac:dyDescent="0.2">
      <c r="A373" s="11"/>
      <c r="B373" s="12" t="s">
        <v>14</v>
      </c>
      <c r="C373" s="12" t="s">
        <v>14</v>
      </c>
      <c r="D373" s="12" t="s">
        <v>14</v>
      </c>
      <c r="E373" s="6" t="s">
        <v>65</v>
      </c>
      <c r="F373" s="11">
        <v>2</v>
      </c>
      <c r="G373" s="11" t="s">
        <v>112</v>
      </c>
      <c r="H373" s="13">
        <v>2170800</v>
      </c>
      <c r="I373" s="14"/>
      <c r="J373" s="14"/>
      <c r="K373" s="17">
        <f t="shared" si="11"/>
        <v>4341600</v>
      </c>
      <c r="L373" s="17"/>
      <c r="M373" s="17"/>
    </row>
    <row r="374" spans="1:13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6" t="s">
        <v>495</v>
      </c>
      <c r="F374" s="11">
        <v>1</v>
      </c>
      <c r="G374" s="11" t="s">
        <v>112</v>
      </c>
      <c r="H374" s="13">
        <v>1175000</v>
      </c>
      <c r="I374" s="14"/>
      <c r="J374" s="14"/>
      <c r="K374" s="17">
        <f t="shared" si="11"/>
        <v>1175000</v>
      </c>
      <c r="L374" s="17"/>
      <c r="M374" s="17"/>
    </row>
    <row r="375" spans="1:13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5" t="s">
        <v>78</v>
      </c>
      <c r="F375" s="11">
        <v>1</v>
      </c>
      <c r="G375" s="11" t="s">
        <v>112</v>
      </c>
      <c r="H375" s="13">
        <v>2160000</v>
      </c>
      <c r="I375" s="14"/>
      <c r="J375" s="14"/>
      <c r="K375" s="17">
        <f t="shared" si="11"/>
        <v>2160000</v>
      </c>
      <c r="L375" s="17">
        <f>SUM(K366:K375)*17/100</f>
        <v>8684552</v>
      </c>
      <c r="M375" s="17">
        <f>SUM(K366:K375)-L375</f>
        <v>42401048</v>
      </c>
    </row>
    <row r="376" spans="1:13" s="2" customFormat="1" ht="12.75" x14ac:dyDescent="0.2">
      <c r="A376" s="11">
        <v>12</v>
      </c>
      <c r="B376" s="12">
        <v>44995</v>
      </c>
      <c r="C376" s="12">
        <v>44994</v>
      </c>
      <c r="D376" s="12" t="s">
        <v>496</v>
      </c>
      <c r="E376" s="5" t="s">
        <v>497</v>
      </c>
      <c r="F376" s="11">
        <v>60</v>
      </c>
      <c r="G376" s="11" t="s">
        <v>112</v>
      </c>
      <c r="H376" s="13">
        <v>720000</v>
      </c>
      <c r="I376" s="14">
        <v>0.12</v>
      </c>
      <c r="J376" s="14"/>
      <c r="K376" s="17">
        <f t="shared" si="11"/>
        <v>38016000</v>
      </c>
      <c r="L376" s="17"/>
      <c r="M376" s="17"/>
    </row>
    <row r="377" spans="1:13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401</v>
      </c>
      <c r="F377" s="11">
        <v>40</v>
      </c>
      <c r="G377" s="11" t="s">
        <v>112</v>
      </c>
      <c r="H377" s="13">
        <v>720000</v>
      </c>
      <c r="I377" s="14">
        <v>0.12</v>
      </c>
      <c r="J377" s="14"/>
      <c r="K377" s="17">
        <f t="shared" si="11"/>
        <v>25344000</v>
      </c>
      <c r="L377" s="17"/>
      <c r="M377" s="17"/>
    </row>
    <row r="378" spans="1:13" s="2" customFormat="1" ht="12.75" x14ac:dyDescent="0.2">
      <c r="A378" s="11"/>
      <c r="B378" s="12" t="s">
        <v>14</v>
      </c>
      <c r="C378" s="12" t="s">
        <v>14</v>
      </c>
      <c r="D378" s="15" t="s">
        <v>14</v>
      </c>
      <c r="E378" s="6" t="s">
        <v>398</v>
      </c>
      <c r="F378" s="11">
        <v>1</v>
      </c>
      <c r="G378" s="11" t="s">
        <v>112</v>
      </c>
      <c r="H378" s="13">
        <v>2208000</v>
      </c>
      <c r="I378" s="14"/>
      <c r="J378" s="14"/>
      <c r="K378" s="17">
        <f t="shared" si="11"/>
        <v>2208000</v>
      </c>
      <c r="L378" s="17"/>
      <c r="M378" s="17"/>
    </row>
    <row r="379" spans="1:13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107</v>
      </c>
      <c r="F379" s="11">
        <v>1</v>
      </c>
      <c r="G379" s="11" t="s">
        <v>112</v>
      </c>
      <c r="H379" s="13">
        <v>2008800</v>
      </c>
      <c r="I379" s="14"/>
      <c r="J379" s="14"/>
      <c r="K379" s="17">
        <f t="shared" si="11"/>
        <v>2008800</v>
      </c>
      <c r="L379" s="17"/>
      <c r="M379" s="17"/>
    </row>
    <row r="380" spans="1:13" s="2" customFormat="1" ht="12.75" x14ac:dyDescent="0.2">
      <c r="A380" s="11"/>
      <c r="B380" s="12" t="s">
        <v>14</v>
      </c>
      <c r="C380" s="12" t="s">
        <v>14</v>
      </c>
      <c r="D380" s="12" t="s">
        <v>14</v>
      </c>
      <c r="E380" s="6" t="s">
        <v>384</v>
      </c>
      <c r="F380" s="11">
        <v>1</v>
      </c>
      <c r="G380" s="11" t="s">
        <v>112</v>
      </c>
      <c r="H380" s="13">
        <v>850000</v>
      </c>
      <c r="I380" s="14"/>
      <c r="J380" s="14"/>
      <c r="K380" s="17">
        <f t="shared" si="11"/>
        <v>850000</v>
      </c>
      <c r="L380" s="17"/>
      <c r="M380" s="17"/>
    </row>
    <row r="381" spans="1:13" s="2" customFormat="1" ht="12.75" x14ac:dyDescent="0.2">
      <c r="A381" s="11"/>
      <c r="B381" s="12" t="s">
        <v>14</v>
      </c>
      <c r="C381" s="12" t="s">
        <v>14</v>
      </c>
      <c r="D381" s="12" t="s">
        <v>14</v>
      </c>
      <c r="E381" s="8" t="s">
        <v>83</v>
      </c>
      <c r="F381" s="11">
        <v>2</v>
      </c>
      <c r="G381" s="11" t="s">
        <v>112</v>
      </c>
      <c r="H381" s="13">
        <v>1987200</v>
      </c>
      <c r="I381" s="14"/>
      <c r="J381" s="14"/>
      <c r="K381" s="17">
        <f t="shared" si="11"/>
        <v>3974400</v>
      </c>
      <c r="L381" s="17"/>
      <c r="M381" s="17"/>
    </row>
    <row r="382" spans="1:13" s="2" customFormat="1" ht="12.75" x14ac:dyDescent="0.2">
      <c r="A382" s="11"/>
      <c r="B382" s="12" t="s">
        <v>14</v>
      </c>
      <c r="C382" s="12" t="s">
        <v>14</v>
      </c>
      <c r="D382" s="15" t="s">
        <v>14</v>
      </c>
      <c r="E382" s="6" t="s">
        <v>85</v>
      </c>
      <c r="F382" s="11">
        <v>1</v>
      </c>
      <c r="G382" s="11" t="s">
        <v>112</v>
      </c>
      <c r="H382" s="13">
        <v>1500000</v>
      </c>
      <c r="I382" s="14"/>
      <c r="J382" s="14"/>
      <c r="K382" s="17">
        <f t="shared" ref="K382:K400" si="12">F382*(H382-(H382*I382)-((H382-(H382*I382))*J382))</f>
        <v>1500000</v>
      </c>
      <c r="L382" s="17"/>
      <c r="M382" s="17"/>
    </row>
    <row r="383" spans="1:13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37</v>
      </c>
      <c r="F383" s="11">
        <v>5</v>
      </c>
      <c r="G383" s="11" t="s">
        <v>112</v>
      </c>
      <c r="H383" s="13">
        <v>462000</v>
      </c>
      <c r="I383" s="14"/>
      <c r="J383" s="14"/>
      <c r="K383" s="17">
        <f t="shared" si="12"/>
        <v>2310000</v>
      </c>
      <c r="L383" s="17"/>
      <c r="M383" s="17"/>
    </row>
    <row r="384" spans="1:13" s="2" customFormat="1" ht="12.75" x14ac:dyDescent="0.2">
      <c r="A384" s="11"/>
      <c r="B384" s="12" t="s">
        <v>14</v>
      </c>
      <c r="C384" s="12" t="s">
        <v>14</v>
      </c>
      <c r="D384" s="15" t="s">
        <v>14</v>
      </c>
      <c r="E384" s="5" t="s">
        <v>84</v>
      </c>
      <c r="F384" s="11">
        <v>2</v>
      </c>
      <c r="G384" s="11" t="s">
        <v>112</v>
      </c>
      <c r="H384" s="13">
        <v>1584000</v>
      </c>
      <c r="I384" s="14"/>
      <c r="J384" s="14"/>
      <c r="K384" s="17">
        <f t="shared" si="12"/>
        <v>3168000</v>
      </c>
      <c r="L384" s="17">
        <f>SUM(K376:K384)*17/100</f>
        <v>13494464</v>
      </c>
      <c r="M384" s="17">
        <f>SUM(K376:K384)-L384</f>
        <v>65884736</v>
      </c>
    </row>
    <row r="385" spans="1:13" s="2" customFormat="1" ht="12.75" x14ac:dyDescent="0.2">
      <c r="A385" s="11">
        <v>13</v>
      </c>
      <c r="B385" s="12">
        <v>44999</v>
      </c>
      <c r="C385" s="12">
        <v>44995</v>
      </c>
      <c r="D385" s="12" t="s">
        <v>517</v>
      </c>
      <c r="E385" s="6" t="s">
        <v>31</v>
      </c>
      <c r="F385" s="11">
        <v>2</v>
      </c>
      <c r="G385" s="11" t="s">
        <v>112</v>
      </c>
      <c r="H385" s="13">
        <v>1695600</v>
      </c>
      <c r="I385" s="14"/>
      <c r="J385" s="14"/>
      <c r="K385" s="17">
        <f t="shared" si="12"/>
        <v>3391200</v>
      </c>
      <c r="L385" s="17"/>
      <c r="M385" s="17"/>
    </row>
    <row r="386" spans="1:13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95</v>
      </c>
      <c r="F386" s="11">
        <v>3</v>
      </c>
      <c r="G386" s="11" t="s">
        <v>112</v>
      </c>
      <c r="H386" s="13">
        <v>741600</v>
      </c>
      <c r="I386" s="14"/>
      <c r="J386" s="14"/>
      <c r="K386" s="17">
        <f t="shared" si="12"/>
        <v>2224800</v>
      </c>
      <c r="L386" s="17"/>
      <c r="M386" s="17"/>
    </row>
    <row r="387" spans="1:13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101</v>
      </c>
      <c r="F387" s="11">
        <v>3</v>
      </c>
      <c r="G387" s="11" t="s">
        <v>112</v>
      </c>
      <c r="H387" s="13">
        <v>804000</v>
      </c>
      <c r="I387" s="14"/>
      <c r="J387" s="14"/>
      <c r="K387" s="17">
        <f t="shared" si="12"/>
        <v>2412000</v>
      </c>
      <c r="L387" s="17"/>
      <c r="M387" s="17"/>
    </row>
    <row r="388" spans="1:13" s="2" customFormat="1" ht="12.75" x14ac:dyDescent="0.2">
      <c r="A388" s="11"/>
      <c r="B388" s="12" t="s">
        <v>14</v>
      </c>
      <c r="C388" s="12" t="s">
        <v>14</v>
      </c>
      <c r="D388" s="15" t="s">
        <v>14</v>
      </c>
      <c r="E388" s="5" t="s">
        <v>38</v>
      </c>
      <c r="F388" s="11">
        <v>1</v>
      </c>
      <c r="G388" s="11" t="s">
        <v>112</v>
      </c>
      <c r="H388" s="13">
        <v>1416000</v>
      </c>
      <c r="I388" s="14"/>
      <c r="J388" s="14"/>
      <c r="K388" s="17">
        <f t="shared" si="12"/>
        <v>1416000</v>
      </c>
      <c r="L388" s="17"/>
      <c r="M388" s="17"/>
    </row>
    <row r="389" spans="1:13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6" t="s">
        <v>205</v>
      </c>
      <c r="F389" s="11">
        <v>5</v>
      </c>
      <c r="G389" s="11" t="s">
        <v>112</v>
      </c>
      <c r="H389" s="13">
        <v>3758400</v>
      </c>
      <c r="I389" s="14"/>
      <c r="J389" s="14"/>
      <c r="K389" s="17">
        <f t="shared" si="12"/>
        <v>18792000</v>
      </c>
      <c r="L389" s="17"/>
      <c r="M389" s="17"/>
    </row>
    <row r="390" spans="1:13" s="2" customFormat="1" ht="12.75" x14ac:dyDescent="0.2">
      <c r="A390" s="11"/>
      <c r="B390" s="12" t="s">
        <v>14</v>
      </c>
      <c r="C390" s="12" t="s">
        <v>14</v>
      </c>
      <c r="D390" s="12" t="s">
        <v>14</v>
      </c>
      <c r="E390" s="8" t="s">
        <v>518</v>
      </c>
      <c r="F390" s="11">
        <v>1</v>
      </c>
      <c r="G390" s="11" t="s">
        <v>112</v>
      </c>
      <c r="H390" s="13">
        <v>2160000</v>
      </c>
      <c r="I390" s="14"/>
      <c r="J390" s="14"/>
      <c r="K390" s="17">
        <f t="shared" si="12"/>
        <v>2160000</v>
      </c>
      <c r="L390" s="17">
        <f>SUM(K385:K390)*17/100</f>
        <v>5167320</v>
      </c>
      <c r="M390" s="17">
        <f>SUM(K385:K390)-L390</f>
        <v>25228680</v>
      </c>
    </row>
    <row r="391" spans="1:13" s="2" customFormat="1" ht="12.75" x14ac:dyDescent="0.2">
      <c r="A391" s="11">
        <v>14</v>
      </c>
      <c r="B391" s="12">
        <v>45000</v>
      </c>
      <c r="C391" s="12">
        <v>44998</v>
      </c>
      <c r="D391" s="12" t="s">
        <v>529</v>
      </c>
      <c r="E391" s="6" t="s">
        <v>362</v>
      </c>
      <c r="F391" s="11">
        <v>5</v>
      </c>
      <c r="G391" s="11" t="s">
        <v>112</v>
      </c>
      <c r="H391" s="13">
        <v>2088000</v>
      </c>
      <c r="I391" s="14"/>
      <c r="J391" s="14"/>
      <c r="K391" s="17">
        <f t="shared" si="12"/>
        <v>10440000</v>
      </c>
      <c r="L391" s="17"/>
      <c r="M391" s="17"/>
    </row>
    <row r="392" spans="1:13" s="2" customFormat="1" ht="12.75" x14ac:dyDescent="0.2">
      <c r="A392" s="11"/>
      <c r="B392" s="12" t="s">
        <v>14</v>
      </c>
      <c r="C392" s="12" t="s">
        <v>14</v>
      </c>
      <c r="D392" s="12" t="s">
        <v>14</v>
      </c>
      <c r="E392" s="5" t="s">
        <v>363</v>
      </c>
      <c r="F392" s="11">
        <v>2</v>
      </c>
      <c r="G392" s="11" t="s">
        <v>112</v>
      </c>
      <c r="H392" s="13">
        <v>1944000</v>
      </c>
      <c r="I392" s="14"/>
      <c r="J392" s="14"/>
      <c r="K392" s="17">
        <f t="shared" si="12"/>
        <v>3888000</v>
      </c>
      <c r="L392" s="17"/>
      <c r="M392" s="17"/>
    </row>
    <row r="393" spans="1:13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364</v>
      </c>
      <c r="F393" s="11">
        <v>2</v>
      </c>
      <c r="G393" s="11" t="s">
        <v>112</v>
      </c>
      <c r="H393" s="13">
        <v>1632000</v>
      </c>
      <c r="I393" s="14"/>
      <c r="J393" s="14"/>
      <c r="K393" s="17">
        <f t="shared" si="12"/>
        <v>3264000</v>
      </c>
      <c r="L393" s="17"/>
      <c r="M393" s="17"/>
    </row>
    <row r="394" spans="1:13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365</v>
      </c>
      <c r="F394" s="11">
        <v>2</v>
      </c>
      <c r="G394" s="11" t="s">
        <v>112</v>
      </c>
      <c r="H394" s="13">
        <v>1710000</v>
      </c>
      <c r="I394" s="14"/>
      <c r="J394" s="14"/>
      <c r="K394" s="17">
        <f t="shared" si="12"/>
        <v>3420000</v>
      </c>
      <c r="L394" s="17"/>
      <c r="M394" s="17"/>
    </row>
    <row r="395" spans="1:13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5" t="s">
        <v>366</v>
      </c>
      <c r="F395" s="11">
        <v>1</v>
      </c>
      <c r="G395" s="11" t="s">
        <v>112</v>
      </c>
      <c r="H395" s="13">
        <v>1656000</v>
      </c>
      <c r="I395" s="14"/>
      <c r="J395" s="14"/>
      <c r="K395" s="17">
        <f t="shared" si="12"/>
        <v>1656000</v>
      </c>
      <c r="L395" s="17"/>
      <c r="M395" s="17"/>
    </row>
    <row r="396" spans="1:13" s="2" customFormat="1" ht="12.75" x14ac:dyDescent="0.2">
      <c r="A396" s="11"/>
      <c r="B396" s="12" t="s">
        <v>14</v>
      </c>
      <c r="C396" s="12" t="s">
        <v>14</v>
      </c>
      <c r="D396" s="12" t="s">
        <v>14</v>
      </c>
      <c r="E396" s="5" t="s">
        <v>367</v>
      </c>
      <c r="F396" s="11">
        <v>1</v>
      </c>
      <c r="G396" s="11" t="s">
        <v>112</v>
      </c>
      <c r="H396" s="13">
        <v>1824000</v>
      </c>
      <c r="I396" s="14"/>
      <c r="J396" s="14"/>
      <c r="K396" s="17">
        <f t="shared" si="12"/>
        <v>1824000</v>
      </c>
      <c r="L396" s="17">
        <f>SUM(K391:K396)*17/100</f>
        <v>4163640</v>
      </c>
      <c r="M396" s="17">
        <f>SUM(K391:K396)-L396</f>
        <v>20328360</v>
      </c>
    </row>
    <row r="397" spans="1:13" s="2" customFormat="1" ht="12.75" x14ac:dyDescent="0.2">
      <c r="A397" s="11">
        <v>15</v>
      </c>
      <c r="B397" s="12">
        <v>45000</v>
      </c>
      <c r="C397" s="12">
        <v>44998</v>
      </c>
      <c r="D397" s="12" t="s">
        <v>530</v>
      </c>
      <c r="E397" s="5" t="s">
        <v>531</v>
      </c>
      <c r="F397" s="11">
        <v>2</v>
      </c>
      <c r="G397" s="11" t="s">
        <v>112</v>
      </c>
      <c r="H397" s="13">
        <v>1814400</v>
      </c>
      <c r="I397" s="14"/>
      <c r="J397" s="14"/>
      <c r="K397" s="17">
        <f t="shared" si="12"/>
        <v>3628800</v>
      </c>
      <c r="L397" s="17"/>
      <c r="M397" s="17"/>
    </row>
    <row r="398" spans="1:13" s="2" customFormat="1" ht="12.75" x14ac:dyDescent="0.2">
      <c r="A398" s="11"/>
      <c r="B398" s="12" t="s">
        <v>14</v>
      </c>
      <c r="C398" s="12" t="s">
        <v>14</v>
      </c>
      <c r="D398" s="12" t="s">
        <v>14</v>
      </c>
      <c r="E398" s="6" t="s">
        <v>532</v>
      </c>
      <c r="F398" s="11">
        <v>3</v>
      </c>
      <c r="G398" s="11" t="s">
        <v>112</v>
      </c>
      <c r="H398" s="13">
        <v>2008800</v>
      </c>
      <c r="I398" s="14"/>
      <c r="J398" s="14"/>
      <c r="K398" s="17">
        <f t="shared" si="12"/>
        <v>6026400</v>
      </c>
      <c r="L398" s="17"/>
      <c r="M398" s="17"/>
    </row>
    <row r="399" spans="1:13" s="2" customFormat="1" ht="12.75" x14ac:dyDescent="0.2">
      <c r="A399" s="11"/>
      <c r="B399" s="12" t="s">
        <v>14</v>
      </c>
      <c r="C399" s="12" t="s">
        <v>14</v>
      </c>
      <c r="D399" s="12" t="s">
        <v>14</v>
      </c>
      <c r="E399" s="5" t="s">
        <v>95</v>
      </c>
      <c r="F399" s="11">
        <v>1</v>
      </c>
      <c r="G399" s="11" t="s">
        <v>112</v>
      </c>
      <c r="H399" s="13">
        <v>741600</v>
      </c>
      <c r="I399" s="14"/>
      <c r="J399" s="14"/>
      <c r="K399" s="17">
        <f t="shared" si="12"/>
        <v>741600</v>
      </c>
      <c r="L399" s="17"/>
      <c r="M399" s="17"/>
    </row>
    <row r="400" spans="1:13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5" t="s">
        <v>91</v>
      </c>
      <c r="F400" s="11">
        <v>1</v>
      </c>
      <c r="G400" s="11" t="s">
        <v>112</v>
      </c>
      <c r="H400" s="13">
        <v>1410000</v>
      </c>
      <c r="I400" s="14"/>
      <c r="J400" s="14"/>
      <c r="K400" s="17">
        <f t="shared" si="12"/>
        <v>1410000</v>
      </c>
      <c r="L400" s="17"/>
      <c r="M400" s="17"/>
    </row>
    <row r="401" spans="1:13" s="2" customFormat="1" ht="12.75" x14ac:dyDescent="0.2">
      <c r="A401" s="11"/>
      <c r="B401" s="12" t="s">
        <v>14</v>
      </c>
      <c r="C401" s="12" t="s">
        <v>14</v>
      </c>
      <c r="D401" s="15" t="s">
        <v>14</v>
      </c>
      <c r="E401" s="6" t="s">
        <v>92</v>
      </c>
      <c r="F401" s="11">
        <v>1</v>
      </c>
      <c r="G401" s="11" t="s">
        <v>112</v>
      </c>
      <c r="H401" s="13">
        <v>1995000</v>
      </c>
      <c r="I401" s="14"/>
      <c r="J401" s="14"/>
      <c r="K401" s="17">
        <f t="shared" si="8"/>
        <v>1995000</v>
      </c>
      <c r="L401" s="17"/>
      <c r="M401" s="17"/>
    </row>
    <row r="402" spans="1:13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6" t="s">
        <v>32</v>
      </c>
      <c r="F402" s="11">
        <v>1</v>
      </c>
      <c r="G402" s="11" t="s">
        <v>112</v>
      </c>
      <c r="H402" s="13">
        <v>3801600</v>
      </c>
      <c r="I402" s="14"/>
      <c r="J402" s="14"/>
      <c r="K402" s="17">
        <f t="shared" si="8"/>
        <v>3801600</v>
      </c>
      <c r="L402" s="17"/>
      <c r="M402" s="17"/>
    </row>
    <row r="403" spans="1:13" s="2" customFormat="1" ht="12.75" x14ac:dyDescent="0.2">
      <c r="A403" s="11"/>
      <c r="B403" s="12" t="s">
        <v>14</v>
      </c>
      <c r="C403" s="12" t="s">
        <v>14</v>
      </c>
      <c r="D403" s="12" t="s">
        <v>14</v>
      </c>
      <c r="E403" s="8" t="s">
        <v>533</v>
      </c>
      <c r="F403" s="11">
        <v>1</v>
      </c>
      <c r="G403" s="11" t="s">
        <v>112</v>
      </c>
      <c r="H403" s="13">
        <v>2640000</v>
      </c>
      <c r="I403" s="14"/>
      <c r="J403" s="14"/>
      <c r="K403" s="17">
        <f t="shared" si="8"/>
        <v>2640000</v>
      </c>
      <c r="L403" s="17"/>
      <c r="M403" s="17"/>
    </row>
    <row r="404" spans="1:13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5" t="s">
        <v>100</v>
      </c>
      <c r="F404" s="11">
        <v>2</v>
      </c>
      <c r="G404" s="11" t="s">
        <v>112</v>
      </c>
      <c r="H404" s="13">
        <v>2052000</v>
      </c>
      <c r="I404" s="14"/>
      <c r="J404" s="14"/>
      <c r="K404" s="17">
        <f t="shared" si="8"/>
        <v>4104000</v>
      </c>
      <c r="L404" s="17">
        <f>SUM(K397:K404)*17/100</f>
        <v>4139058</v>
      </c>
      <c r="M404" s="17">
        <f>SUM(K397:K404)-L404</f>
        <v>20208342</v>
      </c>
    </row>
    <row r="405" spans="1:13" s="2" customFormat="1" ht="12.75" x14ac:dyDescent="0.2">
      <c r="A405" s="11">
        <v>16</v>
      </c>
      <c r="B405" s="12">
        <v>45002</v>
      </c>
      <c r="C405" s="12">
        <v>14</v>
      </c>
      <c r="D405" s="12" t="s">
        <v>534</v>
      </c>
      <c r="E405" s="5" t="s">
        <v>101</v>
      </c>
      <c r="F405" s="11">
        <v>1</v>
      </c>
      <c r="G405" s="11" t="s">
        <v>112</v>
      </c>
      <c r="H405" s="13">
        <v>804000</v>
      </c>
      <c r="I405" s="14"/>
      <c r="J405" s="14"/>
      <c r="K405" s="17">
        <f t="shared" si="8"/>
        <v>804000</v>
      </c>
      <c r="L405" s="17"/>
      <c r="M405" s="17"/>
    </row>
    <row r="406" spans="1:13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5" t="s">
        <v>531</v>
      </c>
      <c r="F406" s="11">
        <v>1</v>
      </c>
      <c r="G406" s="11" t="s">
        <v>112</v>
      </c>
      <c r="H406" s="13">
        <v>1814400</v>
      </c>
      <c r="I406" s="14"/>
      <c r="J406" s="14"/>
      <c r="K406" s="17">
        <f t="shared" si="8"/>
        <v>1814400</v>
      </c>
      <c r="L406" s="17"/>
      <c r="M406" s="17"/>
    </row>
    <row r="407" spans="1:13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5" t="s">
        <v>532</v>
      </c>
      <c r="F407" s="11">
        <v>2</v>
      </c>
      <c r="G407" s="11" t="s">
        <v>112</v>
      </c>
      <c r="H407" s="13">
        <v>2008800</v>
      </c>
      <c r="I407" s="14"/>
      <c r="J407" s="14"/>
      <c r="K407" s="17">
        <f t="shared" si="8"/>
        <v>4017600</v>
      </c>
      <c r="L407" s="17">
        <f>SUM(K405:K407)*17/100</f>
        <v>1128120</v>
      </c>
      <c r="M407" s="17">
        <f>SUM(K405:K407)-L407</f>
        <v>5507880</v>
      </c>
    </row>
    <row r="408" spans="1:13" s="2" customFormat="1" ht="12.75" x14ac:dyDescent="0.2">
      <c r="A408" s="11">
        <v>17</v>
      </c>
      <c r="B408" s="12">
        <v>45002</v>
      </c>
      <c r="C408" s="12">
        <v>45000</v>
      </c>
      <c r="D408" s="15" t="s">
        <v>535</v>
      </c>
      <c r="E408" s="6" t="s">
        <v>363</v>
      </c>
      <c r="F408" s="11">
        <v>1</v>
      </c>
      <c r="G408" s="11" t="s">
        <v>112</v>
      </c>
      <c r="H408" s="13">
        <v>1944000</v>
      </c>
      <c r="I408" s="14"/>
      <c r="J408" s="14"/>
      <c r="K408" s="17">
        <f t="shared" si="8"/>
        <v>1944000</v>
      </c>
      <c r="L408" s="17"/>
      <c r="M408" s="17"/>
    </row>
    <row r="409" spans="1:13" s="2" customFormat="1" ht="12.75" x14ac:dyDescent="0.2">
      <c r="A409" s="11"/>
      <c r="B409" s="12" t="s">
        <v>14</v>
      </c>
      <c r="C409" s="12" t="s">
        <v>14</v>
      </c>
      <c r="D409" s="12" t="s">
        <v>14</v>
      </c>
      <c r="E409" s="5" t="s">
        <v>536</v>
      </c>
      <c r="F409" s="11">
        <v>1</v>
      </c>
      <c r="G409" s="11" t="s">
        <v>112</v>
      </c>
      <c r="H409" s="13">
        <v>1310400</v>
      </c>
      <c r="I409" s="14"/>
      <c r="J409" s="14"/>
      <c r="K409" s="17">
        <f t="shared" si="8"/>
        <v>1310400</v>
      </c>
      <c r="L409" s="17"/>
      <c r="M409" s="17"/>
    </row>
    <row r="410" spans="1:13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5" t="s">
        <v>537</v>
      </c>
      <c r="F410" s="11">
        <v>1</v>
      </c>
      <c r="G410" s="11" t="s">
        <v>112</v>
      </c>
      <c r="H410" s="13">
        <v>1310400</v>
      </c>
      <c r="I410" s="14"/>
      <c r="J410" s="14"/>
      <c r="K410" s="17">
        <f t="shared" ref="K410:K411" si="13">F410*(H410-(H410*I410)-((H410-(H410*I410))*J410))</f>
        <v>1310400</v>
      </c>
      <c r="L410" s="17"/>
      <c r="M410" s="17"/>
    </row>
    <row r="411" spans="1:13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8" t="s">
        <v>538</v>
      </c>
      <c r="F411" s="11">
        <v>1</v>
      </c>
      <c r="G411" s="11" t="s">
        <v>112</v>
      </c>
      <c r="H411" s="13">
        <v>1310400</v>
      </c>
      <c r="I411" s="14"/>
      <c r="J411" s="14"/>
      <c r="K411" s="17">
        <f t="shared" si="13"/>
        <v>1310400</v>
      </c>
      <c r="L411" s="17">
        <f>SUM(K408:K411)*17/100</f>
        <v>998784</v>
      </c>
      <c r="M411" s="17">
        <f>SUM(K408:K411)-L411</f>
        <v>4876416</v>
      </c>
    </row>
    <row r="412" spans="1:13" s="2" customFormat="1" ht="12.75" x14ac:dyDescent="0.2">
      <c r="A412" s="11">
        <v>18</v>
      </c>
      <c r="B412" s="12">
        <v>45000</v>
      </c>
      <c r="C412" s="12">
        <v>45001</v>
      </c>
      <c r="D412" s="12" t="s">
        <v>539</v>
      </c>
      <c r="E412" s="5" t="s">
        <v>101</v>
      </c>
      <c r="F412" s="11">
        <v>1</v>
      </c>
      <c r="G412" s="11" t="s">
        <v>112</v>
      </c>
      <c r="H412" s="13">
        <v>804000</v>
      </c>
      <c r="I412" s="14"/>
      <c r="J412" s="14"/>
      <c r="K412" s="17">
        <f t="shared" ref="K412:K418" si="14">F412*(H412-(H412*I412)-((H412-(H412*I412))*J412))</f>
        <v>804000</v>
      </c>
      <c r="L412" s="17"/>
      <c r="M412" s="17"/>
    </row>
    <row r="413" spans="1:13" s="2" customFormat="1" ht="12.75" x14ac:dyDescent="0.2">
      <c r="A413" s="11"/>
      <c r="B413" s="12" t="s">
        <v>14</v>
      </c>
      <c r="C413" s="12" t="s">
        <v>14</v>
      </c>
      <c r="D413" s="12" t="s">
        <v>14</v>
      </c>
      <c r="E413" s="5" t="s">
        <v>363</v>
      </c>
      <c r="F413" s="11">
        <v>1</v>
      </c>
      <c r="G413" s="11" t="s">
        <v>112</v>
      </c>
      <c r="H413" s="13">
        <v>1944000</v>
      </c>
      <c r="I413" s="14"/>
      <c r="J413" s="14"/>
      <c r="K413" s="17">
        <f t="shared" si="14"/>
        <v>1944000</v>
      </c>
      <c r="L413" s="17"/>
      <c r="M413" s="17"/>
    </row>
    <row r="414" spans="1:13" s="2" customFormat="1" ht="12.75" x14ac:dyDescent="0.2">
      <c r="A414" s="11"/>
      <c r="B414" s="12" t="s">
        <v>14</v>
      </c>
      <c r="C414" s="12" t="s">
        <v>14</v>
      </c>
      <c r="D414" s="15" t="s">
        <v>14</v>
      </c>
      <c r="E414" s="6" t="s">
        <v>51</v>
      </c>
      <c r="F414" s="11">
        <v>6</v>
      </c>
      <c r="G414" s="11" t="s">
        <v>112</v>
      </c>
      <c r="H414" s="13">
        <v>3888000</v>
      </c>
      <c r="I414" s="14"/>
      <c r="J414" s="14"/>
      <c r="K414" s="17">
        <f t="shared" si="14"/>
        <v>23328000</v>
      </c>
      <c r="L414" s="17"/>
      <c r="M414" s="17"/>
    </row>
    <row r="415" spans="1:13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5" t="s">
        <v>312</v>
      </c>
      <c r="F415" s="11">
        <v>1</v>
      </c>
      <c r="G415" s="11" t="s">
        <v>112</v>
      </c>
      <c r="H415" s="13">
        <v>1440000</v>
      </c>
      <c r="I415" s="14"/>
      <c r="J415" s="14"/>
      <c r="K415" s="17">
        <f t="shared" si="14"/>
        <v>1440000</v>
      </c>
      <c r="L415" s="17"/>
      <c r="M415" s="17"/>
    </row>
    <row r="416" spans="1:13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309</v>
      </c>
      <c r="F416" s="11">
        <v>1</v>
      </c>
      <c r="G416" s="11" t="s">
        <v>112</v>
      </c>
      <c r="H416" s="13">
        <v>1590000</v>
      </c>
      <c r="I416" s="14"/>
      <c r="J416" s="14"/>
      <c r="K416" s="17">
        <f t="shared" si="14"/>
        <v>1590000</v>
      </c>
      <c r="L416" s="17"/>
      <c r="M416" s="17"/>
    </row>
    <row r="417" spans="1:13" s="2" customFormat="1" ht="12.75" x14ac:dyDescent="0.2">
      <c r="A417" s="11"/>
      <c r="B417" s="12" t="s">
        <v>14</v>
      </c>
      <c r="C417" s="12" t="s">
        <v>14</v>
      </c>
      <c r="D417" s="12" t="s">
        <v>14</v>
      </c>
      <c r="E417" s="5" t="s">
        <v>96</v>
      </c>
      <c r="F417" s="11">
        <v>2</v>
      </c>
      <c r="G417" s="11" t="s">
        <v>112</v>
      </c>
      <c r="H417" s="13">
        <v>1476000</v>
      </c>
      <c r="I417" s="14"/>
      <c r="J417" s="14"/>
      <c r="K417" s="17">
        <f t="shared" si="14"/>
        <v>2952000</v>
      </c>
      <c r="L417" s="17"/>
      <c r="M417" s="17"/>
    </row>
    <row r="418" spans="1:13" s="2" customFormat="1" ht="12.75" x14ac:dyDescent="0.2">
      <c r="A418" s="11"/>
      <c r="B418" s="12" t="s">
        <v>14</v>
      </c>
      <c r="C418" s="12" t="s">
        <v>14</v>
      </c>
      <c r="D418" s="15" t="s">
        <v>14</v>
      </c>
      <c r="E418" s="5" t="s">
        <v>74</v>
      </c>
      <c r="F418" s="11">
        <v>5</v>
      </c>
      <c r="G418" s="11" t="s">
        <v>112</v>
      </c>
      <c r="H418" s="13">
        <v>900000</v>
      </c>
      <c r="I418" s="14"/>
      <c r="J418" s="14"/>
      <c r="K418" s="17">
        <f t="shared" si="14"/>
        <v>4500000</v>
      </c>
      <c r="L418" s="17">
        <f>SUM(K412:K418)*17/100</f>
        <v>6214860</v>
      </c>
      <c r="M418" s="17">
        <f>SUM(K412:K418)-L418</f>
        <v>30343140</v>
      </c>
    </row>
    <row r="419" spans="1:13" s="2" customFormat="1" ht="12.75" x14ac:dyDescent="0.2">
      <c r="A419" s="11">
        <v>19</v>
      </c>
      <c r="B419" s="12">
        <v>45005</v>
      </c>
      <c r="C419" s="12">
        <v>45002</v>
      </c>
      <c r="D419" s="12" t="s">
        <v>564</v>
      </c>
      <c r="E419" s="5" t="s">
        <v>83</v>
      </c>
      <c r="F419" s="11">
        <v>1</v>
      </c>
      <c r="G419" s="11" t="s">
        <v>112</v>
      </c>
      <c r="H419" s="13">
        <v>1987200</v>
      </c>
      <c r="I419" s="14"/>
      <c r="J419" s="14"/>
      <c r="K419" s="17">
        <f t="shared" ref="K419:K420" si="15">F419*(H419-(H419*I419)-((H419-(H419*I419))*J419))</f>
        <v>1987200</v>
      </c>
      <c r="L419" s="17"/>
      <c r="M419" s="17"/>
    </row>
    <row r="420" spans="1:13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5" t="s">
        <v>565</v>
      </c>
      <c r="F420" s="11">
        <v>5</v>
      </c>
      <c r="G420" s="11" t="s">
        <v>112</v>
      </c>
      <c r="H420" s="13">
        <v>840000</v>
      </c>
      <c r="I420" s="14"/>
      <c r="J420" s="14"/>
      <c r="K420" s="17">
        <f t="shared" si="15"/>
        <v>4200000</v>
      </c>
      <c r="L420" s="17"/>
      <c r="M420" s="17"/>
    </row>
    <row r="421" spans="1:13" s="2" customFormat="1" ht="12.75" x14ac:dyDescent="0.2">
      <c r="A421" s="11"/>
      <c r="B421" s="12" t="s">
        <v>14</v>
      </c>
      <c r="C421" s="12" t="s">
        <v>14</v>
      </c>
      <c r="D421" s="12" t="s">
        <v>14</v>
      </c>
      <c r="E421" s="5" t="s">
        <v>94</v>
      </c>
      <c r="F421" s="11">
        <v>4</v>
      </c>
      <c r="G421" s="11" t="s">
        <v>112</v>
      </c>
      <c r="H421" s="13">
        <v>504000</v>
      </c>
      <c r="I421" s="14"/>
      <c r="J421" s="14"/>
      <c r="K421" s="17">
        <f t="shared" ref="K421:K429" si="16">F421*(H421-(H421*I421)-((H421-(H421*I421))*J421))</f>
        <v>2016000</v>
      </c>
      <c r="L421" s="17"/>
      <c r="M421" s="17"/>
    </row>
    <row r="422" spans="1:13" s="2" customFormat="1" ht="12.75" x14ac:dyDescent="0.2">
      <c r="A422" s="11"/>
      <c r="B422" s="12" t="s">
        <v>14</v>
      </c>
      <c r="C422" s="12" t="s">
        <v>14</v>
      </c>
      <c r="D422" s="12" t="s">
        <v>14</v>
      </c>
      <c r="E422" s="5" t="s">
        <v>566</v>
      </c>
      <c r="F422" s="11">
        <v>1</v>
      </c>
      <c r="G422" s="11" t="s">
        <v>112</v>
      </c>
      <c r="H422" s="13">
        <v>930000</v>
      </c>
      <c r="I422" s="14"/>
      <c r="J422" s="14"/>
      <c r="K422" s="17">
        <f t="shared" si="16"/>
        <v>930000</v>
      </c>
      <c r="L422" s="17"/>
      <c r="M422" s="17"/>
    </row>
    <row r="423" spans="1:13" s="2" customFormat="1" ht="12.75" x14ac:dyDescent="0.2">
      <c r="A423" s="11"/>
      <c r="B423" s="12" t="s">
        <v>14</v>
      </c>
      <c r="C423" s="12" t="s">
        <v>14</v>
      </c>
      <c r="D423" s="12" t="s">
        <v>14</v>
      </c>
      <c r="E423" s="5" t="s">
        <v>218</v>
      </c>
      <c r="F423" s="11">
        <v>3</v>
      </c>
      <c r="G423" s="11" t="s">
        <v>112</v>
      </c>
      <c r="H423" s="13">
        <v>3888000</v>
      </c>
      <c r="I423" s="14"/>
      <c r="J423" s="14"/>
      <c r="K423" s="17">
        <f t="shared" si="16"/>
        <v>11664000</v>
      </c>
      <c r="L423" s="17"/>
      <c r="M423" s="17"/>
    </row>
    <row r="424" spans="1:13" s="2" customFormat="1" ht="12.75" x14ac:dyDescent="0.2">
      <c r="A424" s="11"/>
      <c r="B424" s="12" t="s">
        <v>14</v>
      </c>
      <c r="C424" s="12" t="s">
        <v>14</v>
      </c>
      <c r="D424" s="12" t="s">
        <v>14</v>
      </c>
      <c r="E424" s="5" t="s">
        <v>567</v>
      </c>
      <c r="F424" s="11">
        <v>2</v>
      </c>
      <c r="G424" s="11" t="s">
        <v>112</v>
      </c>
      <c r="H424" s="13">
        <v>5702400</v>
      </c>
      <c r="I424" s="14"/>
      <c r="J424" s="14"/>
      <c r="K424" s="17">
        <f t="shared" si="16"/>
        <v>11404800</v>
      </c>
      <c r="L424" s="17">
        <f>SUM(K419:K424)*17/100</f>
        <v>5474340</v>
      </c>
      <c r="M424" s="17">
        <f>SUM(K419:K424)-L424</f>
        <v>26727660</v>
      </c>
    </row>
    <row r="425" spans="1:13" s="2" customFormat="1" ht="12.75" x14ac:dyDescent="0.2">
      <c r="A425" s="11">
        <v>20</v>
      </c>
      <c r="B425" s="12">
        <v>45005</v>
      </c>
      <c r="C425" s="12">
        <v>45003</v>
      </c>
      <c r="D425" s="12" t="s">
        <v>568</v>
      </c>
      <c r="E425" s="5" t="s">
        <v>100</v>
      </c>
      <c r="F425" s="11">
        <v>1</v>
      </c>
      <c r="G425" s="11" t="s">
        <v>112</v>
      </c>
      <c r="H425" s="13">
        <v>2052000</v>
      </c>
      <c r="I425" s="14"/>
      <c r="J425" s="14"/>
      <c r="K425" s="17">
        <f t="shared" si="16"/>
        <v>2052000</v>
      </c>
      <c r="L425" s="17"/>
      <c r="M425" s="17"/>
    </row>
    <row r="426" spans="1:13" s="2" customFormat="1" ht="12.75" x14ac:dyDescent="0.2">
      <c r="A426" s="11"/>
      <c r="B426" s="12" t="s">
        <v>14</v>
      </c>
      <c r="C426" s="12" t="s">
        <v>14</v>
      </c>
      <c r="D426" s="12" t="s">
        <v>14</v>
      </c>
      <c r="E426" s="8" t="s">
        <v>569</v>
      </c>
      <c r="F426" s="11">
        <v>1</v>
      </c>
      <c r="G426" s="11" t="s">
        <v>112</v>
      </c>
      <c r="H426" s="13">
        <v>1497600</v>
      </c>
      <c r="I426" s="14"/>
      <c r="J426" s="14"/>
      <c r="K426" s="17">
        <f t="shared" si="16"/>
        <v>1497600</v>
      </c>
      <c r="L426" s="17"/>
      <c r="M426" s="17"/>
    </row>
    <row r="427" spans="1:13" s="2" customFormat="1" ht="12.75" x14ac:dyDescent="0.2">
      <c r="A427" s="11"/>
      <c r="B427" s="12" t="s">
        <v>14</v>
      </c>
      <c r="C427" s="12" t="s">
        <v>14</v>
      </c>
      <c r="D427" s="12" t="s">
        <v>14</v>
      </c>
      <c r="E427" s="5" t="s">
        <v>218</v>
      </c>
      <c r="F427" s="11">
        <v>1</v>
      </c>
      <c r="G427" s="11" t="s">
        <v>112</v>
      </c>
      <c r="H427" s="13">
        <v>3888000</v>
      </c>
      <c r="I427" s="14"/>
      <c r="J427" s="14"/>
      <c r="K427" s="17">
        <f t="shared" si="16"/>
        <v>3888000</v>
      </c>
      <c r="L427" s="17"/>
      <c r="M427" s="17"/>
    </row>
    <row r="428" spans="1:13" s="2" customFormat="1" ht="12.75" x14ac:dyDescent="0.2">
      <c r="A428" s="11"/>
      <c r="B428" s="12" t="s">
        <v>14</v>
      </c>
      <c r="C428" s="12" t="s">
        <v>14</v>
      </c>
      <c r="D428" s="12" t="s">
        <v>14</v>
      </c>
      <c r="E428" s="5" t="s">
        <v>51</v>
      </c>
      <c r="F428" s="11">
        <v>1</v>
      </c>
      <c r="G428" s="11" t="s">
        <v>112</v>
      </c>
      <c r="H428" s="13">
        <v>3888000</v>
      </c>
      <c r="I428" s="14"/>
      <c r="J428" s="14"/>
      <c r="K428" s="17">
        <f t="shared" si="16"/>
        <v>3888000</v>
      </c>
      <c r="L428" s="17"/>
      <c r="M428" s="17"/>
    </row>
    <row r="429" spans="1:13" s="2" customFormat="1" ht="12.75" x14ac:dyDescent="0.2">
      <c r="A429" s="11"/>
      <c r="B429" s="12" t="s">
        <v>14</v>
      </c>
      <c r="C429" s="12" t="s">
        <v>14</v>
      </c>
      <c r="D429" s="12" t="s">
        <v>14</v>
      </c>
      <c r="E429" s="5" t="s">
        <v>570</v>
      </c>
      <c r="F429" s="11">
        <v>2</v>
      </c>
      <c r="G429" s="11" t="s">
        <v>112</v>
      </c>
      <c r="H429" s="13">
        <v>1992000</v>
      </c>
      <c r="I429" s="14"/>
      <c r="J429" s="14"/>
      <c r="K429" s="17">
        <f t="shared" si="16"/>
        <v>3984000</v>
      </c>
      <c r="L429" s="17"/>
      <c r="M429" s="17"/>
    </row>
    <row r="430" spans="1:13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8" t="s">
        <v>571</v>
      </c>
      <c r="F430" s="11">
        <v>1</v>
      </c>
      <c r="G430" s="11" t="s">
        <v>112</v>
      </c>
      <c r="H430" s="13">
        <v>3096000</v>
      </c>
      <c r="I430" s="14"/>
      <c r="J430" s="14"/>
      <c r="K430" s="17">
        <f t="shared" ref="K430:K438" si="17">F430*(H430-(H430*I430)-((H430-(H430*I430))*J430))</f>
        <v>3096000</v>
      </c>
      <c r="L430" s="17"/>
      <c r="M430" s="17"/>
    </row>
    <row r="431" spans="1:13" s="2" customFormat="1" ht="12.75" x14ac:dyDescent="0.2">
      <c r="A431" s="11"/>
      <c r="B431" s="12" t="s">
        <v>14</v>
      </c>
      <c r="C431" s="12" t="s">
        <v>14</v>
      </c>
      <c r="D431" s="12" t="s">
        <v>14</v>
      </c>
      <c r="E431" s="5" t="s">
        <v>312</v>
      </c>
      <c r="F431" s="11">
        <v>1</v>
      </c>
      <c r="G431" s="11" t="s">
        <v>112</v>
      </c>
      <c r="H431" s="13">
        <v>1440000</v>
      </c>
      <c r="I431" s="14"/>
      <c r="J431" s="14"/>
      <c r="K431" s="17">
        <f t="shared" si="17"/>
        <v>1440000</v>
      </c>
      <c r="L431" s="17"/>
      <c r="M431" s="17"/>
    </row>
    <row r="432" spans="1:13" s="2" customFormat="1" ht="12.75" x14ac:dyDescent="0.2">
      <c r="A432" s="11"/>
      <c r="B432" s="12" t="s">
        <v>14</v>
      </c>
      <c r="C432" s="12" t="s">
        <v>14</v>
      </c>
      <c r="D432" s="12" t="s">
        <v>14</v>
      </c>
      <c r="E432" s="5" t="s">
        <v>572</v>
      </c>
      <c r="F432" s="11">
        <v>3</v>
      </c>
      <c r="G432" s="11" t="s">
        <v>112</v>
      </c>
      <c r="H432" s="13">
        <v>1440000</v>
      </c>
      <c r="I432" s="14"/>
      <c r="J432" s="14"/>
      <c r="K432" s="17">
        <f t="shared" si="17"/>
        <v>4320000</v>
      </c>
      <c r="L432" s="17">
        <f>SUM(K425:K432)*17/100</f>
        <v>4108152</v>
      </c>
      <c r="M432" s="17">
        <f>SUM(K425:K432)-L432</f>
        <v>20057448</v>
      </c>
    </row>
    <row r="433" spans="1:13" s="2" customFormat="1" ht="12.75" x14ac:dyDescent="0.2">
      <c r="A433" s="11">
        <v>21</v>
      </c>
      <c r="B433" s="12">
        <v>45008</v>
      </c>
      <c r="C433" s="12">
        <v>45006</v>
      </c>
      <c r="D433" s="12" t="s">
        <v>573</v>
      </c>
      <c r="E433" s="5" t="s">
        <v>537</v>
      </c>
      <c r="F433" s="11">
        <v>1</v>
      </c>
      <c r="G433" s="11" t="s">
        <v>112</v>
      </c>
      <c r="H433" s="13">
        <v>1310400</v>
      </c>
      <c r="I433" s="14"/>
      <c r="J433" s="14"/>
      <c r="K433" s="17">
        <f t="shared" si="17"/>
        <v>1310400</v>
      </c>
      <c r="L433" s="17"/>
      <c r="M433" s="17"/>
    </row>
    <row r="434" spans="1:13" s="2" customFormat="1" ht="12.75" x14ac:dyDescent="0.2">
      <c r="A434" s="11"/>
      <c r="B434" s="12" t="s">
        <v>14</v>
      </c>
      <c r="C434" s="12" t="s">
        <v>14</v>
      </c>
      <c r="D434" s="12" t="s">
        <v>14</v>
      </c>
      <c r="E434" s="5" t="s">
        <v>390</v>
      </c>
      <c r="F434" s="11">
        <v>1</v>
      </c>
      <c r="G434" s="11" t="s">
        <v>112</v>
      </c>
      <c r="H434" s="13">
        <v>980000</v>
      </c>
      <c r="I434" s="14"/>
      <c r="J434" s="14"/>
      <c r="K434" s="17">
        <f t="shared" si="17"/>
        <v>980000</v>
      </c>
      <c r="L434" s="17"/>
      <c r="M434" s="17"/>
    </row>
    <row r="435" spans="1:13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5" t="s">
        <v>87</v>
      </c>
      <c r="F435" s="11">
        <v>1</v>
      </c>
      <c r="G435" s="11" t="s">
        <v>112</v>
      </c>
      <c r="H435" s="13">
        <v>800000</v>
      </c>
      <c r="I435" s="14"/>
      <c r="J435" s="14"/>
      <c r="K435" s="17">
        <f t="shared" si="17"/>
        <v>800000</v>
      </c>
      <c r="L435" s="17"/>
      <c r="M435" s="17"/>
    </row>
    <row r="436" spans="1:13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5" t="s">
        <v>88</v>
      </c>
      <c r="F436" s="11">
        <v>1</v>
      </c>
      <c r="G436" s="11" t="s">
        <v>112</v>
      </c>
      <c r="H436" s="13">
        <v>860000</v>
      </c>
      <c r="I436" s="14"/>
      <c r="J436" s="14"/>
      <c r="K436" s="17">
        <f t="shared" si="17"/>
        <v>860000</v>
      </c>
      <c r="L436" s="17"/>
      <c r="M436" s="17"/>
    </row>
    <row r="437" spans="1:13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5" t="s">
        <v>384</v>
      </c>
      <c r="F437" s="11">
        <v>1</v>
      </c>
      <c r="G437" s="11" t="s">
        <v>112</v>
      </c>
      <c r="H437" s="13">
        <v>850000</v>
      </c>
      <c r="I437" s="14"/>
      <c r="J437" s="14"/>
      <c r="K437" s="17">
        <f t="shared" si="17"/>
        <v>850000</v>
      </c>
      <c r="L437" s="17"/>
      <c r="M437" s="17"/>
    </row>
    <row r="438" spans="1:13" s="2" customFormat="1" ht="12.75" x14ac:dyDescent="0.2">
      <c r="A438" s="11"/>
      <c r="B438" s="12" t="s">
        <v>14</v>
      </c>
      <c r="C438" s="12" t="s">
        <v>14</v>
      </c>
      <c r="D438" s="15" t="s">
        <v>14</v>
      </c>
      <c r="E438" s="5" t="s">
        <v>74</v>
      </c>
      <c r="F438" s="11">
        <v>2</v>
      </c>
      <c r="G438" s="11" t="s">
        <v>112</v>
      </c>
      <c r="H438" s="13">
        <v>900000</v>
      </c>
      <c r="I438" s="14"/>
      <c r="J438" s="14"/>
      <c r="K438" s="17">
        <f t="shared" si="17"/>
        <v>1800000</v>
      </c>
      <c r="L438" s="17"/>
      <c r="M438" s="17"/>
    </row>
    <row r="439" spans="1:13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5" t="s">
        <v>218</v>
      </c>
      <c r="F439" s="11">
        <v>1</v>
      </c>
      <c r="G439" s="11" t="s">
        <v>112</v>
      </c>
      <c r="H439" s="13">
        <v>3888000</v>
      </c>
      <c r="I439" s="14"/>
      <c r="J439" s="14"/>
      <c r="K439" s="17">
        <f t="shared" ref="K439:K448" si="18">F439*(H439-(H439*I439)-((H439-(H439*I439))*J439))</f>
        <v>3888000</v>
      </c>
      <c r="L439" s="17"/>
      <c r="M439" s="17"/>
    </row>
    <row r="440" spans="1:13" s="2" customFormat="1" ht="12.75" x14ac:dyDescent="0.2">
      <c r="A440" s="11"/>
      <c r="B440" s="12" t="s">
        <v>14</v>
      </c>
      <c r="C440" s="12" t="s">
        <v>14</v>
      </c>
      <c r="D440" s="15" t="s">
        <v>14</v>
      </c>
      <c r="E440" s="5" t="s">
        <v>569</v>
      </c>
      <c r="F440" s="11">
        <v>1</v>
      </c>
      <c r="G440" s="11" t="s">
        <v>112</v>
      </c>
      <c r="H440" s="13">
        <v>1497600</v>
      </c>
      <c r="I440" s="14"/>
      <c r="J440" s="14"/>
      <c r="K440" s="17">
        <f t="shared" si="18"/>
        <v>1497600</v>
      </c>
      <c r="L440" s="17"/>
      <c r="M440" s="17"/>
    </row>
    <row r="441" spans="1:13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398</v>
      </c>
      <c r="F441" s="11">
        <v>1</v>
      </c>
      <c r="G441" s="11" t="s">
        <v>112</v>
      </c>
      <c r="H441" s="13">
        <v>2208000</v>
      </c>
      <c r="I441" s="14"/>
      <c r="J441" s="14"/>
      <c r="K441" s="17">
        <f t="shared" si="18"/>
        <v>2208000</v>
      </c>
      <c r="L441" s="17">
        <f>SUM(K433:K441)*17/100</f>
        <v>2412980</v>
      </c>
      <c r="M441" s="17">
        <f>SUM(K433:K441)-L441</f>
        <v>11781020</v>
      </c>
    </row>
    <row r="442" spans="1:13" s="2" customFormat="1" ht="12.75" x14ac:dyDescent="0.2">
      <c r="A442" s="11">
        <v>22</v>
      </c>
      <c r="B442" s="12">
        <v>45014</v>
      </c>
      <c r="C442" s="12">
        <v>45010</v>
      </c>
      <c r="D442" s="12" t="s">
        <v>613</v>
      </c>
      <c r="E442" s="6" t="s">
        <v>31</v>
      </c>
      <c r="F442" s="11">
        <v>1</v>
      </c>
      <c r="G442" s="11" t="s">
        <v>112</v>
      </c>
      <c r="H442" s="13">
        <v>1695600</v>
      </c>
      <c r="I442" s="14"/>
      <c r="J442" s="14"/>
      <c r="K442" s="17">
        <f t="shared" si="18"/>
        <v>1695600</v>
      </c>
      <c r="L442" s="17"/>
      <c r="M442" s="17"/>
    </row>
    <row r="443" spans="1:13" s="2" customFormat="1" ht="12.75" x14ac:dyDescent="0.2">
      <c r="A443" s="11" t="s">
        <v>14</v>
      </c>
      <c r="B443" s="12" t="s">
        <v>14</v>
      </c>
      <c r="C443" s="12" t="s">
        <v>14</v>
      </c>
      <c r="D443" s="12" t="s">
        <v>14</v>
      </c>
      <c r="E443" s="6" t="s">
        <v>93</v>
      </c>
      <c r="F443" s="11">
        <v>2</v>
      </c>
      <c r="G443" s="11" t="s">
        <v>112</v>
      </c>
      <c r="H443" s="13">
        <v>1188000</v>
      </c>
      <c r="I443" s="14"/>
      <c r="J443" s="14"/>
      <c r="K443" s="17">
        <f t="shared" si="18"/>
        <v>2376000</v>
      </c>
      <c r="L443" s="17"/>
      <c r="M443" s="17"/>
    </row>
    <row r="444" spans="1:13" s="2" customFormat="1" ht="12.75" x14ac:dyDescent="0.2">
      <c r="A444" s="11" t="s">
        <v>14</v>
      </c>
      <c r="B444" s="12" t="s">
        <v>14</v>
      </c>
      <c r="C444" s="12" t="s">
        <v>14</v>
      </c>
      <c r="D444" s="12" t="s">
        <v>14</v>
      </c>
      <c r="E444" s="6" t="s">
        <v>441</v>
      </c>
      <c r="F444" s="11">
        <v>1</v>
      </c>
      <c r="G444" s="11" t="s">
        <v>112</v>
      </c>
      <c r="H444" s="13">
        <v>1050000</v>
      </c>
      <c r="I444" s="14"/>
      <c r="J444" s="14"/>
      <c r="K444" s="17">
        <f t="shared" si="18"/>
        <v>1050000</v>
      </c>
      <c r="L444" s="17"/>
      <c r="M444" s="17"/>
    </row>
    <row r="445" spans="1:13" s="2" customFormat="1" ht="12.75" x14ac:dyDescent="0.2">
      <c r="A445" s="11" t="s">
        <v>14</v>
      </c>
      <c r="B445" s="12" t="s">
        <v>14</v>
      </c>
      <c r="C445" s="12" t="s">
        <v>14</v>
      </c>
      <c r="D445" s="12" t="s">
        <v>14</v>
      </c>
      <c r="E445" s="6" t="s">
        <v>614</v>
      </c>
      <c r="F445" s="11">
        <v>1</v>
      </c>
      <c r="G445" s="11" t="s">
        <v>112</v>
      </c>
      <c r="H445" s="13">
        <v>1350000</v>
      </c>
      <c r="I445" s="14"/>
      <c r="J445" s="14"/>
      <c r="K445" s="17">
        <f t="shared" si="18"/>
        <v>1350000</v>
      </c>
      <c r="L445" s="17"/>
      <c r="M445" s="17"/>
    </row>
    <row r="446" spans="1:13" s="2" customFormat="1" ht="12.75" x14ac:dyDescent="0.2">
      <c r="A446" s="11" t="s">
        <v>14</v>
      </c>
      <c r="B446" s="12" t="s">
        <v>14</v>
      </c>
      <c r="C446" s="12" t="s">
        <v>14</v>
      </c>
      <c r="D446" s="12" t="s">
        <v>14</v>
      </c>
      <c r="E446" s="6" t="s">
        <v>487</v>
      </c>
      <c r="F446" s="11">
        <v>2</v>
      </c>
      <c r="G446" s="11" t="s">
        <v>112</v>
      </c>
      <c r="H446" s="13">
        <v>2592000</v>
      </c>
      <c r="I446" s="14"/>
      <c r="J446" s="14"/>
      <c r="K446" s="17">
        <f t="shared" si="18"/>
        <v>5184000</v>
      </c>
      <c r="L446" s="17"/>
      <c r="M446" s="17"/>
    </row>
    <row r="447" spans="1:13" s="2" customFormat="1" ht="12.75" x14ac:dyDescent="0.2">
      <c r="A447" s="11" t="s">
        <v>14</v>
      </c>
      <c r="B447" s="12" t="s">
        <v>14</v>
      </c>
      <c r="C447" s="12" t="s">
        <v>14</v>
      </c>
      <c r="D447" s="12" t="s">
        <v>14</v>
      </c>
      <c r="E447" s="6" t="s">
        <v>615</v>
      </c>
      <c r="F447" s="11">
        <v>1</v>
      </c>
      <c r="G447" s="11" t="s">
        <v>112</v>
      </c>
      <c r="H447" s="13">
        <v>2592000</v>
      </c>
      <c r="I447" s="14"/>
      <c r="J447" s="14"/>
      <c r="K447" s="17">
        <f t="shared" si="18"/>
        <v>2592000</v>
      </c>
      <c r="L447" s="17"/>
      <c r="M447" s="17"/>
    </row>
    <row r="448" spans="1:13" s="2" customFormat="1" ht="12.75" x14ac:dyDescent="0.2">
      <c r="A448" s="11" t="s">
        <v>14</v>
      </c>
      <c r="B448" s="12" t="s">
        <v>14</v>
      </c>
      <c r="C448" s="12" t="s">
        <v>14</v>
      </c>
      <c r="D448" s="12" t="s">
        <v>14</v>
      </c>
      <c r="E448" s="6" t="s">
        <v>457</v>
      </c>
      <c r="F448" s="11">
        <v>2</v>
      </c>
      <c r="G448" s="11" t="s">
        <v>112</v>
      </c>
      <c r="H448" s="13">
        <v>2880000</v>
      </c>
      <c r="I448" s="14"/>
      <c r="J448" s="14"/>
      <c r="K448" s="17">
        <f t="shared" si="18"/>
        <v>5760000</v>
      </c>
      <c r="L448" s="17">
        <f>SUM(K442:K448)*17/100</f>
        <v>3401292</v>
      </c>
      <c r="M448" s="17">
        <f>SUM(K442:K448)-L448</f>
        <v>16606308</v>
      </c>
    </row>
    <row r="449" spans="1:13" s="2" customFormat="1" ht="12.75" x14ac:dyDescent="0.2">
      <c r="A449" s="11">
        <v>23</v>
      </c>
      <c r="B449" s="12">
        <v>45014</v>
      </c>
      <c r="C449" s="12">
        <v>45012</v>
      </c>
      <c r="D449" s="12" t="s">
        <v>616</v>
      </c>
      <c r="E449" s="6" t="s">
        <v>101</v>
      </c>
      <c r="F449" s="11">
        <v>1</v>
      </c>
      <c r="G449" s="11" t="s">
        <v>112</v>
      </c>
      <c r="H449" s="13">
        <v>804000</v>
      </c>
      <c r="I449" s="14"/>
      <c r="J449" s="14"/>
      <c r="K449" s="17">
        <f t="shared" ref="K449:K469" si="19">F449*(H449-(H449*I449)-((H449-(H449*I449))*J449))</f>
        <v>804000</v>
      </c>
      <c r="L449" s="17"/>
      <c r="M449" s="17"/>
    </row>
    <row r="450" spans="1:13" s="2" customFormat="1" ht="12.75" x14ac:dyDescent="0.2">
      <c r="A450" s="11" t="s">
        <v>14</v>
      </c>
      <c r="B450" s="12" t="s">
        <v>14</v>
      </c>
      <c r="C450" s="12" t="s">
        <v>14</v>
      </c>
      <c r="D450" s="12" t="s">
        <v>14</v>
      </c>
      <c r="E450" s="6" t="s">
        <v>402</v>
      </c>
      <c r="F450" s="11">
        <v>2</v>
      </c>
      <c r="G450" s="11" t="s">
        <v>112</v>
      </c>
      <c r="H450" s="13">
        <v>810000</v>
      </c>
      <c r="I450" s="14"/>
      <c r="J450" s="14"/>
      <c r="K450" s="17">
        <f t="shared" si="19"/>
        <v>1620000</v>
      </c>
      <c r="L450" s="17"/>
      <c r="M450" s="17"/>
    </row>
    <row r="451" spans="1:13" s="2" customFormat="1" ht="12.75" x14ac:dyDescent="0.2">
      <c r="A451" s="11" t="s">
        <v>14</v>
      </c>
      <c r="B451" s="12" t="s">
        <v>14</v>
      </c>
      <c r="C451" s="12" t="s">
        <v>14</v>
      </c>
      <c r="D451" s="12" t="s">
        <v>14</v>
      </c>
      <c r="E451" s="6" t="s">
        <v>310</v>
      </c>
      <c r="F451" s="11">
        <v>4</v>
      </c>
      <c r="G451" s="11" t="s">
        <v>112</v>
      </c>
      <c r="H451" s="13">
        <v>2952000</v>
      </c>
      <c r="I451" s="14"/>
      <c r="J451" s="14"/>
      <c r="K451" s="17">
        <f t="shared" si="19"/>
        <v>11808000</v>
      </c>
      <c r="L451" s="17"/>
      <c r="M451" s="17"/>
    </row>
    <row r="452" spans="1:13" s="2" customFormat="1" ht="12.75" x14ac:dyDescent="0.2">
      <c r="A452" s="11" t="s">
        <v>14</v>
      </c>
      <c r="B452" s="18" t="s">
        <v>14</v>
      </c>
      <c r="C452" s="18" t="s">
        <v>14</v>
      </c>
      <c r="D452" s="16" t="s">
        <v>14</v>
      </c>
      <c r="E452" s="5" t="s">
        <v>617</v>
      </c>
      <c r="F452" s="11">
        <v>1</v>
      </c>
      <c r="G452" s="11" t="s">
        <v>112</v>
      </c>
      <c r="H452" s="13">
        <v>2332800</v>
      </c>
      <c r="I452" s="6"/>
      <c r="J452" s="6"/>
      <c r="K452" s="17">
        <f t="shared" ref="K452:K462" si="20">F452*(H452-(H452*I452)-((H452-(H452*I452))*J452))</f>
        <v>2332800</v>
      </c>
      <c r="L452" s="17"/>
      <c r="M452" s="17"/>
    </row>
    <row r="453" spans="1:13" s="2" customFormat="1" ht="12.75" x14ac:dyDescent="0.2">
      <c r="A453" s="11" t="s">
        <v>14</v>
      </c>
      <c r="B453" s="18" t="s">
        <v>14</v>
      </c>
      <c r="C453" s="18" t="s">
        <v>14</v>
      </c>
      <c r="D453" s="11" t="s">
        <v>14</v>
      </c>
      <c r="E453" s="5" t="s">
        <v>618</v>
      </c>
      <c r="F453" s="11">
        <v>1</v>
      </c>
      <c r="G453" s="11" t="s">
        <v>112</v>
      </c>
      <c r="H453" s="13">
        <v>2937600</v>
      </c>
      <c r="I453" s="6"/>
      <c r="J453" s="6"/>
      <c r="K453" s="17">
        <f t="shared" si="20"/>
        <v>2937600</v>
      </c>
      <c r="L453" s="17"/>
      <c r="M453" s="17"/>
    </row>
    <row r="454" spans="1:13" s="2" customFormat="1" ht="12.75" x14ac:dyDescent="0.2">
      <c r="A454" s="11" t="s">
        <v>14</v>
      </c>
      <c r="B454" s="18" t="s">
        <v>14</v>
      </c>
      <c r="C454" s="18" t="s">
        <v>14</v>
      </c>
      <c r="D454" s="11" t="s">
        <v>14</v>
      </c>
      <c r="E454" s="6" t="s">
        <v>47</v>
      </c>
      <c r="F454" s="11">
        <v>2</v>
      </c>
      <c r="G454" s="11" t="s">
        <v>112</v>
      </c>
      <c r="H454" s="13">
        <v>3110400</v>
      </c>
      <c r="I454" s="6"/>
      <c r="J454" s="6"/>
      <c r="K454" s="17">
        <f t="shared" si="20"/>
        <v>6220800</v>
      </c>
      <c r="L454" s="17">
        <f>SUM(K449:K454)*17/100</f>
        <v>4372944</v>
      </c>
      <c r="M454" s="17">
        <f>SUM(K449:K454)-L454</f>
        <v>21350256</v>
      </c>
    </row>
    <row r="455" spans="1:13" s="2" customFormat="1" ht="12.75" x14ac:dyDescent="0.2">
      <c r="A455" s="11">
        <v>24</v>
      </c>
      <c r="B455" s="18">
        <v>45016</v>
      </c>
      <c r="C455" s="18">
        <v>45014</v>
      </c>
      <c r="D455" s="11" t="s">
        <v>627</v>
      </c>
      <c r="E455" s="6" t="s">
        <v>303</v>
      </c>
      <c r="F455" s="11">
        <v>1</v>
      </c>
      <c r="G455" s="11" t="s">
        <v>112</v>
      </c>
      <c r="H455" s="13">
        <v>1380000</v>
      </c>
      <c r="I455" s="6"/>
      <c r="J455" s="6"/>
      <c r="K455" s="17">
        <f t="shared" si="20"/>
        <v>1380000</v>
      </c>
      <c r="L455" s="17"/>
      <c r="M455" s="17"/>
    </row>
    <row r="456" spans="1:13" s="2" customFormat="1" ht="12.75" x14ac:dyDescent="0.2">
      <c r="A456" s="11" t="s">
        <v>14</v>
      </c>
      <c r="B456" s="12" t="s">
        <v>14</v>
      </c>
      <c r="C456" s="12" t="s">
        <v>14</v>
      </c>
      <c r="D456" s="12" t="s">
        <v>14</v>
      </c>
      <c r="E456" s="5" t="s">
        <v>37</v>
      </c>
      <c r="F456" s="11">
        <v>2</v>
      </c>
      <c r="G456" s="11" t="s">
        <v>112</v>
      </c>
      <c r="H456" s="13">
        <v>462000</v>
      </c>
      <c r="I456" s="14"/>
      <c r="J456" s="14"/>
      <c r="K456" s="17">
        <f t="shared" si="20"/>
        <v>924000</v>
      </c>
      <c r="L456" s="17"/>
      <c r="M456" s="17"/>
    </row>
    <row r="457" spans="1:13" s="2" customFormat="1" ht="12.75" x14ac:dyDescent="0.2">
      <c r="A457" s="11" t="s">
        <v>14</v>
      </c>
      <c r="B457" s="12" t="s">
        <v>14</v>
      </c>
      <c r="C457" s="12" t="s">
        <v>14</v>
      </c>
      <c r="D457" s="12" t="s">
        <v>14</v>
      </c>
      <c r="E457" s="5" t="s">
        <v>278</v>
      </c>
      <c r="F457" s="11">
        <v>1</v>
      </c>
      <c r="G457" s="11" t="s">
        <v>112</v>
      </c>
      <c r="H457" s="13">
        <v>5702400</v>
      </c>
      <c r="I457" s="14"/>
      <c r="J457" s="14"/>
      <c r="K457" s="17">
        <f t="shared" si="20"/>
        <v>5702400</v>
      </c>
      <c r="L457" s="17"/>
      <c r="M457" s="17"/>
    </row>
    <row r="458" spans="1:13" s="2" customFormat="1" ht="12.75" x14ac:dyDescent="0.2">
      <c r="A458" s="11" t="s">
        <v>14</v>
      </c>
      <c r="B458" s="12" t="s">
        <v>14</v>
      </c>
      <c r="C458" s="12" t="s">
        <v>14</v>
      </c>
      <c r="D458" s="12" t="s">
        <v>14</v>
      </c>
      <c r="E458" s="5" t="s">
        <v>628</v>
      </c>
      <c r="F458" s="11">
        <v>3</v>
      </c>
      <c r="G458" s="11" t="s">
        <v>112</v>
      </c>
      <c r="H458" s="13">
        <v>1020000</v>
      </c>
      <c r="I458" s="14"/>
      <c r="J458" s="14"/>
      <c r="K458" s="17">
        <f t="shared" si="20"/>
        <v>3060000</v>
      </c>
      <c r="L458" s="17">
        <f>SUM(K455:K458)*17/100</f>
        <v>1881288</v>
      </c>
      <c r="M458" s="17">
        <f>SUM(K455:K458)-L458</f>
        <v>9185112</v>
      </c>
    </row>
    <row r="459" spans="1:13" s="2" customFormat="1" ht="12.75" x14ac:dyDescent="0.2">
      <c r="A459" s="11">
        <v>25</v>
      </c>
      <c r="B459" s="12">
        <v>45020</v>
      </c>
      <c r="C459" s="12">
        <v>45016</v>
      </c>
      <c r="D459" s="15" t="s">
        <v>629</v>
      </c>
      <c r="E459" s="6" t="s">
        <v>51</v>
      </c>
      <c r="F459" s="11">
        <v>5</v>
      </c>
      <c r="G459" s="11" t="s">
        <v>112</v>
      </c>
      <c r="H459" s="13">
        <v>3888000</v>
      </c>
      <c r="I459" s="14"/>
      <c r="J459" s="14"/>
      <c r="K459" s="17">
        <f t="shared" si="20"/>
        <v>19440000</v>
      </c>
      <c r="L459" s="17">
        <f>SUM(K459)*17/100</f>
        <v>3304800</v>
      </c>
      <c r="M459" s="17">
        <f>SUM(K459)-L459</f>
        <v>16135200</v>
      </c>
    </row>
    <row r="460" spans="1:13" s="2" customFormat="1" x14ac:dyDescent="0.2">
      <c r="A460" s="65" t="s">
        <v>640</v>
      </c>
      <c r="B460" s="66"/>
      <c r="C460" s="18"/>
      <c r="D460" s="11"/>
      <c r="E460" s="6"/>
      <c r="F460" s="11"/>
      <c r="G460" s="11"/>
      <c r="H460" s="13"/>
      <c r="I460" s="6"/>
      <c r="J460" s="6"/>
      <c r="K460" s="17"/>
      <c r="L460" s="17"/>
      <c r="M460" s="17"/>
    </row>
    <row r="461" spans="1:13" s="2" customFormat="1" ht="12.75" x14ac:dyDescent="0.2">
      <c r="A461" s="11">
        <v>1</v>
      </c>
      <c r="B461" s="18">
        <v>45019</v>
      </c>
      <c r="C461" s="18">
        <v>45017</v>
      </c>
      <c r="D461" s="11" t="s">
        <v>641</v>
      </c>
      <c r="E461" s="6" t="s">
        <v>47</v>
      </c>
      <c r="F461" s="11">
        <v>8</v>
      </c>
      <c r="G461" s="11" t="s">
        <v>112</v>
      </c>
      <c r="H461" s="13">
        <v>3110400</v>
      </c>
      <c r="I461" s="6"/>
      <c r="J461" s="6"/>
      <c r="K461" s="17">
        <f t="shared" si="20"/>
        <v>24883200</v>
      </c>
      <c r="L461" s="17"/>
      <c r="M461" s="17"/>
    </row>
    <row r="462" spans="1:13" s="2" customFormat="1" ht="12.75" x14ac:dyDescent="0.2">
      <c r="A462" s="11" t="s">
        <v>14</v>
      </c>
      <c r="B462" s="18" t="s">
        <v>14</v>
      </c>
      <c r="C462" s="18" t="s">
        <v>14</v>
      </c>
      <c r="D462" s="11" t="s">
        <v>14</v>
      </c>
      <c r="E462" s="5" t="s">
        <v>221</v>
      </c>
      <c r="F462" s="11">
        <v>2</v>
      </c>
      <c r="G462" s="11" t="s">
        <v>112</v>
      </c>
      <c r="H462" s="13">
        <v>3340800</v>
      </c>
      <c r="I462" s="6"/>
      <c r="J462" s="6"/>
      <c r="K462" s="17">
        <f t="shared" si="20"/>
        <v>6681600</v>
      </c>
      <c r="L462" s="17"/>
      <c r="M462" s="17"/>
    </row>
    <row r="463" spans="1:13" s="2" customFormat="1" ht="12.75" x14ac:dyDescent="0.2">
      <c r="A463" s="11" t="s">
        <v>14</v>
      </c>
      <c r="B463" s="12" t="s">
        <v>14</v>
      </c>
      <c r="C463" s="12" t="s">
        <v>14</v>
      </c>
      <c r="D463" s="12" t="s">
        <v>14</v>
      </c>
      <c r="E463" s="5" t="s">
        <v>642</v>
      </c>
      <c r="F463" s="11">
        <v>2</v>
      </c>
      <c r="G463" s="11" t="s">
        <v>112</v>
      </c>
      <c r="H463" s="13">
        <v>2822400</v>
      </c>
      <c r="I463" s="14"/>
      <c r="J463" s="14"/>
      <c r="K463" s="17">
        <f t="shared" si="19"/>
        <v>5644800</v>
      </c>
      <c r="L463" s="17"/>
      <c r="M463" s="17"/>
    </row>
    <row r="464" spans="1:13" s="2" customFormat="1" ht="12.75" x14ac:dyDescent="0.2">
      <c r="A464" s="11" t="s">
        <v>14</v>
      </c>
      <c r="B464" s="12" t="s">
        <v>14</v>
      </c>
      <c r="C464" s="12" t="s">
        <v>14</v>
      </c>
      <c r="D464" s="12" t="s">
        <v>14</v>
      </c>
      <c r="E464" s="5" t="s">
        <v>643</v>
      </c>
      <c r="F464" s="11">
        <v>2</v>
      </c>
      <c r="G464" s="11" t="s">
        <v>112</v>
      </c>
      <c r="H464" s="13">
        <v>2419200</v>
      </c>
      <c r="I464" s="14"/>
      <c r="J464" s="14"/>
      <c r="K464" s="17">
        <f t="shared" ref="K464:K465" si="21">F464*(H464-(H464*I464)-((H464-(H464*I464))*J464))</f>
        <v>4838400</v>
      </c>
      <c r="L464" s="17"/>
      <c r="M464" s="17"/>
    </row>
    <row r="465" spans="1:13" s="2" customFormat="1" ht="12.75" x14ac:dyDescent="0.2">
      <c r="A465" s="11" t="s">
        <v>14</v>
      </c>
      <c r="B465" s="12" t="s">
        <v>14</v>
      </c>
      <c r="C465" s="12" t="s">
        <v>14</v>
      </c>
      <c r="D465" s="12" t="s">
        <v>14</v>
      </c>
      <c r="E465" s="5" t="s">
        <v>644</v>
      </c>
      <c r="F465" s="11">
        <v>2</v>
      </c>
      <c r="G465" s="11" t="s">
        <v>112</v>
      </c>
      <c r="H465" s="13">
        <v>2707200</v>
      </c>
      <c r="I465" s="14"/>
      <c r="J465" s="14"/>
      <c r="K465" s="17">
        <f t="shared" si="21"/>
        <v>5414400</v>
      </c>
      <c r="L465" s="17"/>
      <c r="M465" s="17"/>
    </row>
    <row r="466" spans="1:13" s="2" customFormat="1" ht="12.75" x14ac:dyDescent="0.2">
      <c r="A466" s="11" t="s">
        <v>14</v>
      </c>
      <c r="B466" s="12" t="s">
        <v>14</v>
      </c>
      <c r="C466" s="12" t="s">
        <v>14</v>
      </c>
      <c r="D466" s="12" t="s">
        <v>14</v>
      </c>
      <c r="E466" s="6" t="s">
        <v>220</v>
      </c>
      <c r="F466" s="11">
        <v>2</v>
      </c>
      <c r="G466" s="11" t="s">
        <v>112</v>
      </c>
      <c r="H466" s="13">
        <v>2880000</v>
      </c>
      <c r="I466" s="14"/>
      <c r="J466" s="14"/>
      <c r="K466" s="17">
        <f t="shared" si="19"/>
        <v>5760000</v>
      </c>
      <c r="L466" s="17"/>
      <c r="M466" s="17"/>
    </row>
    <row r="467" spans="1:13" s="2" customFormat="1" ht="12.75" x14ac:dyDescent="0.2">
      <c r="A467" s="11" t="s">
        <v>14</v>
      </c>
      <c r="B467" s="12" t="s">
        <v>14</v>
      </c>
      <c r="C467" s="12" t="s">
        <v>14</v>
      </c>
      <c r="D467" s="12" t="s">
        <v>14</v>
      </c>
      <c r="E467" s="6" t="s">
        <v>645</v>
      </c>
      <c r="F467" s="11">
        <v>1</v>
      </c>
      <c r="G467" s="11" t="s">
        <v>112</v>
      </c>
      <c r="H467" s="13">
        <v>1497600</v>
      </c>
      <c r="I467" s="14"/>
      <c r="J467" s="14"/>
      <c r="K467" s="17">
        <f t="shared" si="19"/>
        <v>1497600</v>
      </c>
      <c r="L467" s="17"/>
      <c r="M467" s="17"/>
    </row>
    <row r="468" spans="1:13" s="2" customFormat="1" ht="12.75" x14ac:dyDescent="0.2">
      <c r="A468" s="11" t="s">
        <v>14</v>
      </c>
      <c r="B468" s="12" t="s">
        <v>14</v>
      </c>
      <c r="C468" s="12" t="s">
        <v>14</v>
      </c>
      <c r="D468" s="12" t="s">
        <v>14</v>
      </c>
      <c r="E468" s="6" t="s">
        <v>91</v>
      </c>
      <c r="F468" s="11">
        <v>2</v>
      </c>
      <c r="G468" s="11" t="s">
        <v>112</v>
      </c>
      <c r="H468" s="13">
        <v>1410000</v>
      </c>
      <c r="I468" s="14"/>
      <c r="J468" s="14"/>
      <c r="K468" s="17">
        <f t="shared" si="19"/>
        <v>2820000</v>
      </c>
      <c r="L468" s="17"/>
      <c r="M468" s="17"/>
    </row>
    <row r="469" spans="1:13" s="2" customFormat="1" ht="12.75" x14ac:dyDescent="0.2">
      <c r="A469" s="11" t="s">
        <v>14</v>
      </c>
      <c r="B469" s="12" t="s">
        <v>14</v>
      </c>
      <c r="C469" s="12" t="s">
        <v>14</v>
      </c>
      <c r="D469" s="12" t="s">
        <v>14</v>
      </c>
      <c r="E469" s="6" t="s">
        <v>93</v>
      </c>
      <c r="F469" s="11">
        <v>2</v>
      </c>
      <c r="G469" s="11" t="s">
        <v>112</v>
      </c>
      <c r="H469" s="13">
        <v>1188000</v>
      </c>
      <c r="I469" s="14"/>
      <c r="J469" s="14"/>
      <c r="K469" s="17">
        <f t="shared" si="19"/>
        <v>2376000</v>
      </c>
      <c r="L469" s="17">
        <f>SUM(K461:K469)*17/100</f>
        <v>10185720</v>
      </c>
      <c r="M469" s="17">
        <f>SUM(K461:K469)-L469</f>
        <v>49730280</v>
      </c>
    </row>
    <row r="470" spans="1:13" s="2" customFormat="1" ht="12.75" x14ac:dyDescent="0.2">
      <c r="A470" s="11">
        <v>2</v>
      </c>
      <c r="B470" s="12">
        <v>45019</v>
      </c>
      <c r="C470" s="12">
        <v>45017</v>
      </c>
      <c r="D470" s="12" t="s">
        <v>646</v>
      </c>
      <c r="E470" s="6" t="s">
        <v>647</v>
      </c>
      <c r="F470" s="11">
        <v>1</v>
      </c>
      <c r="G470" s="11" t="s">
        <v>112</v>
      </c>
      <c r="H470" s="13">
        <v>3800000</v>
      </c>
      <c r="I470" s="14"/>
      <c r="J470" s="14"/>
      <c r="K470" s="17">
        <f t="shared" ref="K470:K483" si="22">F470*(H470-(H470*I470)-((H470-(H470*I470))*J470))</f>
        <v>3800000</v>
      </c>
      <c r="L470" s="17"/>
      <c r="M470" s="17"/>
    </row>
    <row r="471" spans="1:13" s="2" customFormat="1" ht="12.75" x14ac:dyDescent="0.2">
      <c r="A471" s="11" t="s">
        <v>14</v>
      </c>
      <c r="B471" s="12" t="s">
        <v>14</v>
      </c>
      <c r="C471" s="12" t="s">
        <v>14</v>
      </c>
      <c r="D471" s="12" t="s">
        <v>14</v>
      </c>
      <c r="E471" s="6" t="s">
        <v>648</v>
      </c>
      <c r="F471" s="11">
        <v>1</v>
      </c>
      <c r="G471" s="11" t="s">
        <v>112</v>
      </c>
      <c r="H471" s="13">
        <v>3120000</v>
      </c>
      <c r="I471" s="14"/>
      <c r="J471" s="14"/>
      <c r="K471" s="17">
        <f t="shared" si="22"/>
        <v>3120000</v>
      </c>
      <c r="L471" s="17"/>
      <c r="M471" s="17"/>
    </row>
    <row r="472" spans="1:13" s="2" customFormat="1" ht="12.75" x14ac:dyDescent="0.2">
      <c r="A472" s="11" t="s">
        <v>14</v>
      </c>
      <c r="B472" s="18" t="s">
        <v>14</v>
      </c>
      <c r="C472" s="18" t="s">
        <v>14</v>
      </c>
      <c r="D472" s="11" t="s">
        <v>14</v>
      </c>
      <c r="E472" s="6" t="s">
        <v>100</v>
      </c>
      <c r="F472" s="11">
        <v>5</v>
      </c>
      <c r="G472" s="11" t="s">
        <v>112</v>
      </c>
      <c r="H472" s="13">
        <v>2052000</v>
      </c>
      <c r="I472" s="6"/>
      <c r="J472" s="6"/>
      <c r="K472" s="17">
        <f t="shared" si="22"/>
        <v>10260000</v>
      </c>
      <c r="L472" s="17"/>
      <c r="M472" s="17"/>
    </row>
    <row r="473" spans="1:13" s="2" customFormat="1" ht="12.75" x14ac:dyDescent="0.2">
      <c r="A473" s="11" t="s">
        <v>14</v>
      </c>
      <c r="B473" s="18" t="s">
        <v>14</v>
      </c>
      <c r="C473" s="18" t="s">
        <v>14</v>
      </c>
      <c r="D473" s="11" t="s">
        <v>14</v>
      </c>
      <c r="E473" s="5" t="s">
        <v>359</v>
      </c>
      <c r="F473" s="11">
        <v>3</v>
      </c>
      <c r="G473" s="11" t="s">
        <v>112</v>
      </c>
      <c r="H473" s="13">
        <v>504000</v>
      </c>
      <c r="I473" s="6"/>
      <c r="J473" s="6"/>
      <c r="K473" s="17">
        <f t="shared" si="22"/>
        <v>1512000</v>
      </c>
      <c r="L473" s="17"/>
      <c r="M473" s="17"/>
    </row>
    <row r="474" spans="1:13" s="2" customFormat="1" ht="12.75" x14ac:dyDescent="0.2">
      <c r="A474" s="11" t="s">
        <v>14</v>
      </c>
      <c r="B474" s="18" t="s">
        <v>14</v>
      </c>
      <c r="C474" s="18" t="s">
        <v>14</v>
      </c>
      <c r="D474" s="11" t="s">
        <v>14</v>
      </c>
      <c r="E474" s="5" t="s">
        <v>360</v>
      </c>
      <c r="F474" s="11">
        <v>10</v>
      </c>
      <c r="G474" s="11" t="s">
        <v>112</v>
      </c>
      <c r="H474" s="13">
        <v>396000</v>
      </c>
      <c r="I474" s="6"/>
      <c r="J474" s="6"/>
      <c r="K474" s="17">
        <f t="shared" si="22"/>
        <v>3960000</v>
      </c>
      <c r="L474" s="17"/>
      <c r="M474" s="17"/>
    </row>
    <row r="475" spans="1:13" s="2" customFormat="1" ht="12.75" x14ac:dyDescent="0.2">
      <c r="A475" s="11" t="s">
        <v>14</v>
      </c>
      <c r="B475" s="18" t="s">
        <v>14</v>
      </c>
      <c r="C475" s="18" t="s">
        <v>14</v>
      </c>
      <c r="D475" s="11" t="s">
        <v>14</v>
      </c>
      <c r="E475" s="6" t="s">
        <v>310</v>
      </c>
      <c r="F475" s="11">
        <v>3</v>
      </c>
      <c r="G475" s="11" t="s">
        <v>112</v>
      </c>
      <c r="H475" s="13">
        <v>2952000</v>
      </c>
      <c r="I475" s="6"/>
      <c r="J475" s="6"/>
      <c r="K475" s="17">
        <f t="shared" si="22"/>
        <v>8856000</v>
      </c>
      <c r="L475" s="17"/>
      <c r="M475" s="17"/>
    </row>
    <row r="476" spans="1:13" s="2" customFormat="1" ht="12.75" x14ac:dyDescent="0.2">
      <c r="A476" s="11" t="s">
        <v>14</v>
      </c>
      <c r="B476" s="18" t="s">
        <v>14</v>
      </c>
      <c r="C476" s="18" t="s">
        <v>14</v>
      </c>
      <c r="D476" s="11" t="s">
        <v>14</v>
      </c>
      <c r="E476" s="6" t="s">
        <v>34</v>
      </c>
      <c r="F476" s="11">
        <v>1</v>
      </c>
      <c r="G476" s="11" t="s">
        <v>112</v>
      </c>
      <c r="H476" s="13">
        <v>3542400</v>
      </c>
      <c r="I476" s="6"/>
      <c r="J476" s="6"/>
      <c r="K476" s="17">
        <f t="shared" si="22"/>
        <v>3542400</v>
      </c>
      <c r="L476" s="17"/>
      <c r="M476" s="17"/>
    </row>
    <row r="477" spans="1:13" s="2" customFormat="1" ht="12.75" x14ac:dyDescent="0.2">
      <c r="A477" s="11" t="s">
        <v>14</v>
      </c>
      <c r="B477" s="12" t="s">
        <v>14</v>
      </c>
      <c r="C477" s="12" t="s">
        <v>14</v>
      </c>
      <c r="D477" s="16" t="s">
        <v>14</v>
      </c>
      <c r="E477" s="6" t="s">
        <v>358</v>
      </c>
      <c r="F477" s="11">
        <v>1</v>
      </c>
      <c r="G477" s="11" t="s">
        <v>112</v>
      </c>
      <c r="H477" s="13">
        <v>3758400</v>
      </c>
      <c r="I477" s="6"/>
      <c r="J477" s="6"/>
      <c r="K477" s="17">
        <f>F477*(H477-(H477*I477)-((H477-(H477*I477))*J477))</f>
        <v>3758400</v>
      </c>
      <c r="L477" s="17"/>
      <c r="M477" s="17"/>
    </row>
    <row r="478" spans="1:13" s="2" customFormat="1" ht="12.75" x14ac:dyDescent="0.2">
      <c r="A478" s="11" t="s">
        <v>14</v>
      </c>
      <c r="B478" s="18" t="s">
        <v>14</v>
      </c>
      <c r="C478" s="18" t="s">
        <v>14</v>
      </c>
      <c r="D478" s="11" t="s">
        <v>14</v>
      </c>
      <c r="E478" s="6" t="s">
        <v>205</v>
      </c>
      <c r="F478" s="11">
        <v>5</v>
      </c>
      <c r="G478" s="11" t="s">
        <v>112</v>
      </c>
      <c r="H478" s="13">
        <v>3758400</v>
      </c>
      <c r="I478" s="6"/>
      <c r="J478" s="6"/>
      <c r="K478" s="17">
        <f>F478*(H478-(H478*I478)-((H478-(H478*I478))*J478))</f>
        <v>18792000</v>
      </c>
      <c r="L478" s="17"/>
      <c r="M478" s="17"/>
    </row>
    <row r="479" spans="1:13" s="2" customFormat="1" ht="12.75" x14ac:dyDescent="0.2">
      <c r="A479" s="11" t="s">
        <v>14</v>
      </c>
      <c r="B479" s="18" t="s">
        <v>14</v>
      </c>
      <c r="C479" s="18" t="s">
        <v>14</v>
      </c>
      <c r="D479" s="11" t="s">
        <v>14</v>
      </c>
      <c r="E479" s="8" t="s">
        <v>645</v>
      </c>
      <c r="F479" s="11">
        <v>1</v>
      </c>
      <c r="G479" s="11" t="s">
        <v>112</v>
      </c>
      <c r="H479" s="13">
        <v>1497600</v>
      </c>
      <c r="I479" s="6"/>
      <c r="J479" s="6"/>
      <c r="K479" s="17">
        <f>F479*(H479-(H479*I479)-((H479-(H479*I479))*J479))</f>
        <v>1497600</v>
      </c>
      <c r="L479" s="17">
        <f>SUM(K470:K479)*17/100</f>
        <v>10046728</v>
      </c>
      <c r="M479" s="17">
        <f>SUM(K470:K479)-L479</f>
        <v>49051672</v>
      </c>
    </row>
    <row r="480" spans="1:13" s="2" customFormat="1" ht="12.75" x14ac:dyDescent="0.2">
      <c r="A480" s="11">
        <v>3</v>
      </c>
      <c r="B480" s="18">
        <v>45020</v>
      </c>
      <c r="C480" s="18">
        <v>45019</v>
      </c>
      <c r="D480" s="11" t="s">
        <v>629</v>
      </c>
      <c r="E480" s="8" t="s">
        <v>51</v>
      </c>
      <c r="F480" s="11">
        <v>5</v>
      </c>
      <c r="G480" s="11" t="s">
        <v>112</v>
      </c>
      <c r="H480" s="13">
        <v>3888000</v>
      </c>
      <c r="I480" s="6"/>
      <c r="J480" s="6"/>
      <c r="K480" s="17">
        <f>F480*(H480-(H480*I480)-((H480-(H480*I480))*J480))</f>
        <v>19440000</v>
      </c>
      <c r="L480" s="17">
        <f>SUM(K480)*17/100</f>
        <v>3304800</v>
      </c>
      <c r="M480" s="17">
        <f>SUM(K480)-L480</f>
        <v>16135200</v>
      </c>
    </row>
    <row r="481" spans="1:13" s="2" customFormat="1" ht="12.75" x14ac:dyDescent="0.2">
      <c r="A481" s="11">
        <v>4</v>
      </c>
      <c r="B481" s="12">
        <v>45021</v>
      </c>
      <c r="C481" s="12">
        <v>45019</v>
      </c>
      <c r="D481" s="15" t="s">
        <v>649</v>
      </c>
      <c r="E481" s="6" t="s">
        <v>221</v>
      </c>
      <c r="F481" s="11">
        <v>1</v>
      </c>
      <c r="G481" s="11" t="s">
        <v>112</v>
      </c>
      <c r="H481" s="13">
        <v>3340800</v>
      </c>
      <c r="I481" s="14"/>
      <c r="J481" s="14"/>
      <c r="K481" s="17">
        <f t="shared" si="22"/>
        <v>3340800</v>
      </c>
      <c r="L481" s="17"/>
      <c r="M481" s="17"/>
    </row>
    <row r="482" spans="1:13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6" t="s">
        <v>642</v>
      </c>
      <c r="F482" s="11">
        <v>1</v>
      </c>
      <c r="G482" s="11" t="s">
        <v>112</v>
      </c>
      <c r="H482" s="13">
        <v>2822400</v>
      </c>
      <c r="I482" s="14"/>
      <c r="J482" s="14"/>
      <c r="K482" s="17">
        <f t="shared" si="22"/>
        <v>2822400</v>
      </c>
      <c r="L482" s="17"/>
      <c r="M482" s="17"/>
    </row>
    <row r="483" spans="1:13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643</v>
      </c>
      <c r="F483" s="11">
        <v>1</v>
      </c>
      <c r="G483" s="11" t="s">
        <v>112</v>
      </c>
      <c r="H483" s="13">
        <v>2419200</v>
      </c>
      <c r="I483" s="14"/>
      <c r="J483" s="14"/>
      <c r="K483" s="17">
        <f t="shared" si="22"/>
        <v>2419200</v>
      </c>
      <c r="L483" s="17"/>
      <c r="M483" s="17"/>
    </row>
    <row r="484" spans="1:13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6" t="s">
        <v>54</v>
      </c>
      <c r="F484" s="11">
        <v>4</v>
      </c>
      <c r="G484" s="11" t="s">
        <v>112</v>
      </c>
      <c r="H484" s="13">
        <v>1375000</v>
      </c>
      <c r="I484" s="14"/>
      <c r="J484" s="14"/>
      <c r="K484" s="17">
        <f t="shared" ref="K484:K488" si="23">F484*(H484-(H484*I484)-((H484-(H484*I484))*J484))</f>
        <v>5500000</v>
      </c>
      <c r="L484" s="17"/>
      <c r="M484" s="17"/>
    </row>
    <row r="485" spans="1:13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6" t="s">
        <v>650</v>
      </c>
      <c r="F485" s="11">
        <v>5</v>
      </c>
      <c r="G485" s="11" t="s">
        <v>112</v>
      </c>
      <c r="H485" s="13">
        <v>2256000</v>
      </c>
      <c r="I485" s="14"/>
      <c r="J485" s="14"/>
      <c r="K485" s="17">
        <f t="shared" si="23"/>
        <v>11280000</v>
      </c>
      <c r="L485" s="17"/>
      <c r="M485" s="17"/>
    </row>
    <row r="486" spans="1:13" s="2" customFormat="1" ht="12.75" x14ac:dyDescent="0.2">
      <c r="A486" s="11"/>
      <c r="B486" s="18" t="s">
        <v>14</v>
      </c>
      <c r="C486" s="18" t="s">
        <v>14</v>
      </c>
      <c r="D486" s="16" t="s">
        <v>14</v>
      </c>
      <c r="E486" s="6" t="s">
        <v>92</v>
      </c>
      <c r="F486" s="11">
        <v>2</v>
      </c>
      <c r="G486" s="11" t="s">
        <v>112</v>
      </c>
      <c r="H486" s="13">
        <v>1995000</v>
      </c>
      <c r="I486" s="6"/>
      <c r="J486" s="6"/>
      <c r="K486" s="17">
        <f t="shared" si="23"/>
        <v>3990000</v>
      </c>
      <c r="L486" s="17"/>
      <c r="M486" s="17"/>
    </row>
    <row r="487" spans="1:13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5" t="s">
        <v>352</v>
      </c>
      <c r="F487" s="11">
        <v>1</v>
      </c>
      <c r="G487" s="11" t="s">
        <v>112</v>
      </c>
      <c r="H487" s="13">
        <v>2250000</v>
      </c>
      <c r="I487" s="14"/>
      <c r="J487" s="14"/>
      <c r="K487" s="17">
        <f t="shared" si="23"/>
        <v>2250000</v>
      </c>
      <c r="L487" s="17">
        <f>SUM(K481:K487)*17/100</f>
        <v>5372408</v>
      </c>
      <c r="M487" s="17">
        <f>SUM(K481:K487)-L487</f>
        <v>26229992</v>
      </c>
    </row>
    <row r="488" spans="1:13" s="2" customFormat="1" ht="12.75" x14ac:dyDescent="0.2">
      <c r="A488" s="11">
        <v>5</v>
      </c>
      <c r="B488" s="12">
        <v>45021</v>
      </c>
      <c r="C488" s="12">
        <v>45019</v>
      </c>
      <c r="D488" s="12" t="s">
        <v>651</v>
      </c>
      <c r="E488" s="6" t="s">
        <v>363</v>
      </c>
      <c r="F488" s="11">
        <v>2</v>
      </c>
      <c r="G488" s="11" t="s">
        <v>112</v>
      </c>
      <c r="H488" s="13">
        <v>1944000</v>
      </c>
      <c r="I488" s="14"/>
      <c r="J488" s="14"/>
      <c r="K488" s="17">
        <f t="shared" si="23"/>
        <v>3888000</v>
      </c>
      <c r="L488" s="17"/>
      <c r="M488" s="17"/>
    </row>
    <row r="489" spans="1:13" s="2" customFormat="1" ht="12.75" x14ac:dyDescent="0.2">
      <c r="A489" s="11"/>
      <c r="B489" s="12" t="s">
        <v>14</v>
      </c>
      <c r="C489" s="12" t="s">
        <v>14</v>
      </c>
      <c r="D489" s="12" t="s">
        <v>14</v>
      </c>
      <c r="E489" s="6" t="s">
        <v>364</v>
      </c>
      <c r="F489" s="11">
        <v>2</v>
      </c>
      <c r="G489" s="11" t="s">
        <v>112</v>
      </c>
      <c r="H489" s="13">
        <v>1632000</v>
      </c>
      <c r="I489" s="14"/>
      <c r="J489" s="14"/>
      <c r="K489" s="17">
        <f t="shared" ref="K489:K496" si="24">F489*(H489-(H489*I489)-((H489-(H489*I489))*J489))</f>
        <v>3264000</v>
      </c>
      <c r="L489" s="17"/>
      <c r="M489" s="17"/>
    </row>
    <row r="490" spans="1:13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8" t="s">
        <v>365</v>
      </c>
      <c r="F490" s="11">
        <v>1</v>
      </c>
      <c r="G490" s="11" t="s">
        <v>112</v>
      </c>
      <c r="H490" s="13">
        <v>1710000</v>
      </c>
      <c r="I490" s="14"/>
      <c r="J490" s="14"/>
      <c r="K490" s="17">
        <f t="shared" si="24"/>
        <v>1710000</v>
      </c>
      <c r="L490" s="17"/>
      <c r="M490" s="17"/>
    </row>
    <row r="491" spans="1:13" s="2" customFormat="1" ht="12.75" x14ac:dyDescent="0.2">
      <c r="A491" s="11"/>
      <c r="B491" s="18" t="s">
        <v>14</v>
      </c>
      <c r="C491" s="18" t="s">
        <v>14</v>
      </c>
      <c r="D491" s="11" t="s">
        <v>14</v>
      </c>
      <c r="E491" s="5" t="s">
        <v>366</v>
      </c>
      <c r="F491" s="11">
        <v>1</v>
      </c>
      <c r="G491" s="11" t="s">
        <v>112</v>
      </c>
      <c r="H491" s="13">
        <v>1656000</v>
      </c>
      <c r="I491" s="6"/>
      <c r="J491" s="6"/>
      <c r="K491" s="17">
        <f t="shared" si="24"/>
        <v>1656000</v>
      </c>
      <c r="L491" s="17"/>
      <c r="M491" s="17"/>
    </row>
    <row r="492" spans="1:13" s="2" customFormat="1" ht="12.75" x14ac:dyDescent="0.2">
      <c r="A492" s="11"/>
      <c r="B492" s="18" t="s">
        <v>14</v>
      </c>
      <c r="C492" s="18" t="s">
        <v>14</v>
      </c>
      <c r="D492" s="11" t="s">
        <v>14</v>
      </c>
      <c r="E492" s="5" t="s">
        <v>367</v>
      </c>
      <c r="F492" s="11">
        <v>2</v>
      </c>
      <c r="G492" s="11" t="s">
        <v>112</v>
      </c>
      <c r="H492" s="13">
        <v>1824000</v>
      </c>
      <c r="I492" s="6"/>
      <c r="J492" s="6"/>
      <c r="K492" s="17">
        <f t="shared" si="24"/>
        <v>3648000</v>
      </c>
      <c r="L492" s="17">
        <f>SUM(K488:K492)*17/100</f>
        <v>2408220</v>
      </c>
      <c r="M492" s="17">
        <f>SUM(K488:K492)-L492</f>
        <v>11757780</v>
      </c>
    </row>
    <row r="493" spans="1:13" s="2" customFormat="1" ht="12.75" x14ac:dyDescent="0.2">
      <c r="A493" s="11">
        <v>6</v>
      </c>
      <c r="B493" s="18">
        <v>45022</v>
      </c>
      <c r="C493" s="18">
        <v>45020</v>
      </c>
      <c r="D493" s="11" t="s">
        <v>652</v>
      </c>
      <c r="E493" s="6" t="s">
        <v>221</v>
      </c>
      <c r="F493" s="11">
        <v>1</v>
      </c>
      <c r="G493" s="11" t="s">
        <v>112</v>
      </c>
      <c r="H493" s="13">
        <v>3340800</v>
      </c>
      <c r="I493" s="6"/>
      <c r="J493" s="6"/>
      <c r="K493" s="17">
        <f t="shared" si="24"/>
        <v>3340800</v>
      </c>
      <c r="L493" s="17"/>
      <c r="M493" s="17"/>
    </row>
    <row r="494" spans="1:13" s="2" customFormat="1" ht="12.75" x14ac:dyDescent="0.2">
      <c r="A494" s="11"/>
      <c r="B494" s="18" t="s">
        <v>14</v>
      </c>
      <c r="C494" s="18" t="s">
        <v>14</v>
      </c>
      <c r="D494" s="16" t="s">
        <v>14</v>
      </c>
      <c r="E494" s="6" t="s">
        <v>643</v>
      </c>
      <c r="F494" s="11">
        <v>1</v>
      </c>
      <c r="G494" s="11" t="s">
        <v>112</v>
      </c>
      <c r="H494" s="13">
        <v>2419200</v>
      </c>
      <c r="I494" s="6"/>
      <c r="J494" s="6"/>
      <c r="K494" s="17">
        <f t="shared" si="24"/>
        <v>2419200</v>
      </c>
      <c r="L494" s="17"/>
      <c r="M494" s="17"/>
    </row>
    <row r="495" spans="1:13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6" t="s">
        <v>653</v>
      </c>
      <c r="F495" s="11">
        <v>1</v>
      </c>
      <c r="G495" s="11" t="s">
        <v>112</v>
      </c>
      <c r="H495" s="13">
        <v>588000</v>
      </c>
      <c r="I495" s="14"/>
      <c r="J495" s="14"/>
      <c r="K495" s="17">
        <f t="shared" si="24"/>
        <v>588000</v>
      </c>
      <c r="L495" s="17"/>
      <c r="M495" s="17"/>
    </row>
    <row r="496" spans="1:13" s="2" customFormat="1" ht="12.75" x14ac:dyDescent="0.2">
      <c r="A496" s="11"/>
      <c r="B496" s="12" t="s">
        <v>14</v>
      </c>
      <c r="C496" s="12" t="s">
        <v>14</v>
      </c>
      <c r="D496" s="15" t="s">
        <v>14</v>
      </c>
      <c r="E496" s="5" t="s">
        <v>360</v>
      </c>
      <c r="F496" s="11">
        <v>2</v>
      </c>
      <c r="G496" s="11" t="s">
        <v>112</v>
      </c>
      <c r="H496" s="13">
        <v>396000</v>
      </c>
      <c r="I496" s="14"/>
      <c r="J496" s="14"/>
      <c r="K496" s="17">
        <f t="shared" si="24"/>
        <v>792000</v>
      </c>
      <c r="L496" s="17">
        <f>SUM(K493:K496)*17/100</f>
        <v>1213800</v>
      </c>
      <c r="M496" s="17">
        <f>SUM(K493:K496)-L496</f>
        <v>5926200</v>
      </c>
    </row>
    <row r="497" spans="1:13" s="2" customFormat="1" ht="12.75" x14ac:dyDescent="0.2">
      <c r="A497" s="11">
        <v>7</v>
      </c>
      <c r="B497" s="12">
        <v>45022</v>
      </c>
      <c r="C497" s="12">
        <v>45020</v>
      </c>
      <c r="D497" s="12" t="s">
        <v>654</v>
      </c>
      <c r="E497" s="6" t="s">
        <v>644</v>
      </c>
      <c r="F497" s="11">
        <v>1</v>
      </c>
      <c r="G497" s="11" t="s">
        <v>112</v>
      </c>
      <c r="H497" s="13">
        <v>2707200</v>
      </c>
      <c r="I497" s="14"/>
      <c r="J497" s="14"/>
      <c r="K497" s="17">
        <f t="shared" ref="K497:K507" si="25">F497*(H497-(H497*I497)-((H497-(H497*I497))*J497))</f>
        <v>2707200</v>
      </c>
      <c r="L497" s="17"/>
      <c r="M497" s="17"/>
    </row>
    <row r="498" spans="1:13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6" t="s">
        <v>275</v>
      </c>
      <c r="F498" s="11">
        <v>1</v>
      </c>
      <c r="G498" s="11" t="s">
        <v>112</v>
      </c>
      <c r="H498" s="13">
        <v>2376000</v>
      </c>
      <c r="I498" s="14"/>
      <c r="J498" s="14"/>
      <c r="K498" s="17">
        <f t="shared" si="25"/>
        <v>2376000</v>
      </c>
      <c r="L498" s="17"/>
      <c r="M498" s="17"/>
    </row>
    <row r="499" spans="1:13" s="2" customFormat="1" ht="12.75" x14ac:dyDescent="0.2">
      <c r="A499" s="11"/>
      <c r="B499" s="18" t="s">
        <v>14</v>
      </c>
      <c r="C499" s="18" t="s">
        <v>14</v>
      </c>
      <c r="D499" s="11" t="s">
        <v>14</v>
      </c>
      <c r="E499" s="6" t="s">
        <v>655</v>
      </c>
      <c r="F499" s="11">
        <v>1</v>
      </c>
      <c r="G499" s="11" t="s">
        <v>112</v>
      </c>
      <c r="H499" s="13">
        <v>1464000</v>
      </c>
      <c r="I499" s="6"/>
      <c r="J499" s="6"/>
      <c r="K499" s="17">
        <f t="shared" si="25"/>
        <v>1464000</v>
      </c>
      <c r="L499" s="17"/>
      <c r="M499" s="17"/>
    </row>
    <row r="500" spans="1:13" s="2" customFormat="1" ht="12.75" x14ac:dyDescent="0.2">
      <c r="A500" s="11"/>
      <c r="B500" s="18" t="s">
        <v>14</v>
      </c>
      <c r="C500" s="18" t="s">
        <v>14</v>
      </c>
      <c r="D500" s="11" t="s">
        <v>14</v>
      </c>
      <c r="E500" s="6" t="s">
        <v>656</v>
      </c>
      <c r="F500" s="11">
        <v>1</v>
      </c>
      <c r="G500" s="11" t="s">
        <v>112</v>
      </c>
      <c r="H500" s="13">
        <v>1464000</v>
      </c>
      <c r="I500" s="6"/>
      <c r="J500" s="6"/>
      <c r="K500" s="17">
        <f t="shared" si="25"/>
        <v>1464000</v>
      </c>
      <c r="L500" s="17"/>
      <c r="M500" s="17"/>
    </row>
    <row r="501" spans="1:13" s="2" customFormat="1" ht="12.75" x14ac:dyDescent="0.2">
      <c r="A501" s="11"/>
      <c r="B501" s="18" t="s">
        <v>14</v>
      </c>
      <c r="C501" s="18" t="s">
        <v>14</v>
      </c>
      <c r="D501" s="11" t="s">
        <v>14</v>
      </c>
      <c r="E501" s="5" t="s">
        <v>72</v>
      </c>
      <c r="F501" s="11">
        <v>10</v>
      </c>
      <c r="G501" s="11" t="s">
        <v>112</v>
      </c>
      <c r="H501" s="13">
        <v>1954800</v>
      </c>
      <c r="I501" s="6"/>
      <c r="J501" s="6"/>
      <c r="K501" s="17">
        <f t="shared" si="25"/>
        <v>19548000</v>
      </c>
      <c r="L501" s="17"/>
      <c r="M501" s="17"/>
    </row>
    <row r="502" spans="1:13" s="2" customFormat="1" ht="12.75" x14ac:dyDescent="0.2">
      <c r="A502" s="11"/>
      <c r="B502" s="18" t="s">
        <v>14</v>
      </c>
      <c r="C502" s="18" t="s">
        <v>14</v>
      </c>
      <c r="D502" s="16" t="s">
        <v>14</v>
      </c>
      <c r="E502" s="6" t="s">
        <v>75</v>
      </c>
      <c r="F502" s="11">
        <v>4</v>
      </c>
      <c r="G502" s="11" t="s">
        <v>112</v>
      </c>
      <c r="H502" s="13">
        <v>840000</v>
      </c>
      <c r="I502" s="6"/>
      <c r="J502" s="6"/>
      <c r="K502" s="17">
        <f t="shared" si="25"/>
        <v>3360000</v>
      </c>
      <c r="L502" s="17"/>
      <c r="M502" s="17"/>
    </row>
    <row r="503" spans="1:13" s="2" customFormat="1" ht="12.75" x14ac:dyDescent="0.2">
      <c r="A503" s="11"/>
      <c r="B503" s="18" t="s">
        <v>14</v>
      </c>
      <c r="C503" s="18" t="s">
        <v>14</v>
      </c>
      <c r="D503" s="11" t="s">
        <v>14</v>
      </c>
      <c r="E503" s="6" t="s">
        <v>91</v>
      </c>
      <c r="F503" s="11">
        <v>2</v>
      </c>
      <c r="G503" s="11" t="s">
        <v>112</v>
      </c>
      <c r="H503" s="13">
        <v>1410000</v>
      </c>
      <c r="I503" s="6"/>
      <c r="J503" s="6"/>
      <c r="K503" s="17">
        <f t="shared" si="25"/>
        <v>2820000</v>
      </c>
      <c r="L503" s="17"/>
      <c r="M503" s="17"/>
    </row>
    <row r="504" spans="1:13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5" t="s">
        <v>71</v>
      </c>
      <c r="F504" s="11">
        <v>1</v>
      </c>
      <c r="G504" s="11" t="s">
        <v>112</v>
      </c>
      <c r="H504" s="13">
        <v>3240000</v>
      </c>
      <c r="I504" s="14"/>
      <c r="J504" s="14"/>
      <c r="K504" s="17">
        <f t="shared" si="25"/>
        <v>3240000</v>
      </c>
      <c r="L504" s="17"/>
      <c r="M504" s="17"/>
    </row>
    <row r="505" spans="1:13" s="2" customFormat="1" ht="12.75" x14ac:dyDescent="0.2">
      <c r="A505" s="11"/>
      <c r="B505" s="12" t="s">
        <v>14</v>
      </c>
      <c r="C505" s="12" t="s">
        <v>14</v>
      </c>
      <c r="D505" s="12" t="s">
        <v>14</v>
      </c>
      <c r="E505" s="5" t="s">
        <v>304</v>
      </c>
      <c r="F505" s="11">
        <v>1</v>
      </c>
      <c r="G505" s="11" t="s">
        <v>112</v>
      </c>
      <c r="H505" s="13">
        <v>1200000</v>
      </c>
      <c r="I505" s="14"/>
      <c r="J505" s="14"/>
      <c r="K505" s="17">
        <f t="shared" si="25"/>
        <v>1200000</v>
      </c>
      <c r="L505" s="17"/>
      <c r="M505" s="17"/>
    </row>
    <row r="506" spans="1:13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5" t="s">
        <v>89</v>
      </c>
      <c r="F506" s="11">
        <v>1</v>
      </c>
      <c r="G506" s="11" t="s">
        <v>112</v>
      </c>
      <c r="H506" s="13">
        <v>1566000</v>
      </c>
      <c r="I506" s="14"/>
      <c r="J506" s="14"/>
      <c r="K506" s="17">
        <f t="shared" si="25"/>
        <v>1566000</v>
      </c>
      <c r="L506" s="17">
        <f>SUM(K497:K506)*17/100</f>
        <v>6756684</v>
      </c>
      <c r="M506" s="17">
        <f>SUM(K497:K506)-L506</f>
        <v>32988516</v>
      </c>
    </row>
    <row r="507" spans="1:13" s="2" customFormat="1" ht="12.75" x14ac:dyDescent="0.2">
      <c r="A507" s="11">
        <v>8</v>
      </c>
      <c r="B507" s="12">
        <v>45022</v>
      </c>
      <c r="C507" s="12">
        <v>45021</v>
      </c>
      <c r="D507" s="12" t="s">
        <v>657</v>
      </c>
      <c r="E507" s="6" t="s">
        <v>34</v>
      </c>
      <c r="F507" s="11">
        <v>1</v>
      </c>
      <c r="G507" s="11" t="s">
        <v>112</v>
      </c>
      <c r="H507" s="13">
        <v>3542400</v>
      </c>
      <c r="I507" s="14"/>
      <c r="J507" s="14"/>
      <c r="K507" s="17">
        <f t="shared" si="25"/>
        <v>3542400</v>
      </c>
      <c r="L507" s="17"/>
      <c r="M507" s="17"/>
    </row>
    <row r="508" spans="1:13" s="2" customFormat="1" ht="12.75" x14ac:dyDescent="0.2">
      <c r="A508" s="11"/>
      <c r="B508" s="18" t="s">
        <v>14</v>
      </c>
      <c r="C508" s="18" t="s">
        <v>14</v>
      </c>
      <c r="D508" s="21" t="s">
        <v>14</v>
      </c>
      <c r="E508" s="6" t="s">
        <v>658</v>
      </c>
      <c r="F508" s="11">
        <v>5</v>
      </c>
      <c r="G508" s="11" t="s">
        <v>112</v>
      </c>
      <c r="H508" s="13">
        <v>2280000</v>
      </c>
      <c r="I508" s="6"/>
      <c r="J508" s="6"/>
      <c r="K508" s="17">
        <f t="shared" ref="K508:K521" si="26">F508*(H508-(H508*I508)-((H508-(H508*I508))*J508))</f>
        <v>11400000</v>
      </c>
      <c r="L508" s="17">
        <f>SUM(K507:K508)*17/100</f>
        <v>2540208</v>
      </c>
      <c r="M508" s="17">
        <f>SUM(K507:K508)-L508</f>
        <v>12402192</v>
      </c>
    </row>
    <row r="509" spans="1:13" s="2" customFormat="1" ht="12.75" x14ac:dyDescent="0.2">
      <c r="A509" s="11">
        <v>9</v>
      </c>
      <c r="B509" s="18">
        <v>45022</v>
      </c>
      <c r="C509" s="18">
        <v>45021</v>
      </c>
      <c r="D509" s="21" t="s">
        <v>659</v>
      </c>
      <c r="E509" s="6" t="s">
        <v>660</v>
      </c>
      <c r="F509" s="11">
        <v>1</v>
      </c>
      <c r="G509" s="11" t="s">
        <v>112</v>
      </c>
      <c r="H509" s="13">
        <v>444000</v>
      </c>
      <c r="I509" s="6"/>
      <c r="J509" s="6"/>
      <c r="K509" s="17">
        <f t="shared" si="26"/>
        <v>444000</v>
      </c>
      <c r="L509" s="17"/>
      <c r="M509" s="17"/>
    </row>
    <row r="510" spans="1:13" s="2" customFormat="1" ht="12.75" x14ac:dyDescent="0.2">
      <c r="A510" s="11"/>
      <c r="B510" s="12" t="s">
        <v>14</v>
      </c>
      <c r="C510" s="12" t="s">
        <v>14</v>
      </c>
      <c r="D510" s="21" t="s">
        <v>14</v>
      </c>
      <c r="E510" s="6" t="s">
        <v>37</v>
      </c>
      <c r="F510" s="11">
        <v>15</v>
      </c>
      <c r="G510" s="11" t="s">
        <v>112</v>
      </c>
      <c r="H510" s="13">
        <v>462000</v>
      </c>
      <c r="I510" s="14"/>
      <c r="J510" s="14"/>
      <c r="K510" s="17">
        <f t="shared" si="26"/>
        <v>6930000</v>
      </c>
      <c r="L510" s="17">
        <f>SUM(K509:K510)*17/100</f>
        <v>1253580</v>
      </c>
      <c r="M510" s="17">
        <f>SUM(K509:K510)-L510</f>
        <v>6120420</v>
      </c>
    </row>
    <row r="511" spans="1:13" s="2" customFormat="1" ht="12.75" x14ac:dyDescent="0.2">
      <c r="A511" s="11">
        <v>10</v>
      </c>
      <c r="B511" s="12">
        <v>45024</v>
      </c>
      <c r="C511" s="12">
        <v>45022</v>
      </c>
      <c r="D511" s="21" t="s">
        <v>661</v>
      </c>
      <c r="E511" s="6" t="s">
        <v>363</v>
      </c>
      <c r="F511" s="11">
        <v>1</v>
      </c>
      <c r="G511" s="11" t="s">
        <v>112</v>
      </c>
      <c r="H511" s="13">
        <v>1944000</v>
      </c>
      <c r="I511" s="14"/>
      <c r="J511" s="14"/>
      <c r="K511" s="17">
        <f t="shared" si="26"/>
        <v>1944000</v>
      </c>
      <c r="L511" s="17"/>
      <c r="M511" s="17"/>
    </row>
    <row r="512" spans="1:13" s="2" customFormat="1" ht="12.75" x14ac:dyDescent="0.2">
      <c r="A512" s="11"/>
      <c r="B512" s="12" t="s">
        <v>14</v>
      </c>
      <c r="C512" s="12" t="s">
        <v>14</v>
      </c>
      <c r="D512" s="21" t="s">
        <v>14</v>
      </c>
      <c r="E512" s="6" t="s">
        <v>366</v>
      </c>
      <c r="F512" s="11">
        <v>1</v>
      </c>
      <c r="G512" s="11" t="s">
        <v>112</v>
      </c>
      <c r="H512" s="13">
        <v>1656000</v>
      </c>
      <c r="I512" s="14"/>
      <c r="J512" s="14"/>
      <c r="K512" s="17">
        <f t="shared" si="26"/>
        <v>1656000</v>
      </c>
      <c r="L512" s="17">
        <f>SUM(K511:K512)*17/100</f>
        <v>612000</v>
      </c>
      <c r="M512" s="17">
        <f>SUM(K511:K512)-L512</f>
        <v>2988000</v>
      </c>
    </row>
    <row r="513" spans="1:13" s="2" customFormat="1" ht="12.75" x14ac:dyDescent="0.2">
      <c r="A513" s="11">
        <v>11</v>
      </c>
      <c r="B513" s="12">
        <v>45027</v>
      </c>
      <c r="C513" s="12">
        <v>45024</v>
      </c>
      <c r="D513" s="21" t="s">
        <v>662</v>
      </c>
      <c r="E513" s="6" t="s">
        <v>59</v>
      </c>
      <c r="F513" s="11">
        <v>2</v>
      </c>
      <c r="G513" s="11" t="s">
        <v>112</v>
      </c>
      <c r="H513" s="13">
        <v>2208000</v>
      </c>
      <c r="I513" s="14"/>
      <c r="J513" s="14"/>
      <c r="K513" s="17">
        <f t="shared" si="26"/>
        <v>4416000</v>
      </c>
      <c r="L513" s="17"/>
      <c r="M513" s="17"/>
    </row>
    <row r="514" spans="1:13" s="2" customFormat="1" ht="12.75" x14ac:dyDescent="0.2">
      <c r="A514" s="11"/>
      <c r="B514" s="12" t="s">
        <v>14</v>
      </c>
      <c r="C514" s="12" t="s">
        <v>14</v>
      </c>
      <c r="D514" s="21" t="s">
        <v>14</v>
      </c>
      <c r="E514" s="6" t="s">
        <v>205</v>
      </c>
      <c r="F514" s="11">
        <v>5</v>
      </c>
      <c r="G514" s="11" t="s">
        <v>112</v>
      </c>
      <c r="H514" s="13">
        <v>3758400</v>
      </c>
      <c r="I514" s="14"/>
      <c r="J514" s="14"/>
      <c r="K514" s="17">
        <f t="shared" si="26"/>
        <v>18792000</v>
      </c>
      <c r="L514" s="17"/>
      <c r="M514" s="17"/>
    </row>
    <row r="515" spans="1:13" s="2" customFormat="1" ht="12.75" x14ac:dyDescent="0.2">
      <c r="A515" s="11"/>
      <c r="B515" s="12" t="s">
        <v>14</v>
      </c>
      <c r="C515" s="12" t="s">
        <v>14</v>
      </c>
      <c r="D515" s="21" t="s">
        <v>14</v>
      </c>
      <c r="E515" s="6" t="s">
        <v>358</v>
      </c>
      <c r="F515" s="11">
        <v>1</v>
      </c>
      <c r="G515" s="11" t="s">
        <v>112</v>
      </c>
      <c r="H515" s="13">
        <v>3758400</v>
      </c>
      <c r="I515" s="14"/>
      <c r="J515" s="14"/>
      <c r="K515" s="17">
        <f t="shared" si="26"/>
        <v>3758400</v>
      </c>
      <c r="L515" s="17"/>
      <c r="M515" s="17"/>
    </row>
    <row r="516" spans="1:13" s="2" customFormat="1" ht="12.75" x14ac:dyDescent="0.2">
      <c r="A516" s="11"/>
      <c r="B516" s="12" t="s">
        <v>14</v>
      </c>
      <c r="C516" s="12" t="s">
        <v>14</v>
      </c>
      <c r="D516" s="21" t="s">
        <v>14</v>
      </c>
      <c r="E516" s="6" t="s">
        <v>349</v>
      </c>
      <c r="F516" s="11">
        <v>1</v>
      </c>
      <c r="G516" s="11" t="s">
        <v>112</v>
      </c>
      <c r="H516" s="13">
        <v>1710000</v>
      </c>
      <c r="I516" s="14"/>
      <c r="J516" s="14"/>
      <c r="K516" s="17">
        <f t="shared" si="26"/>
        <v>1710000</v>
      </c>
      <c r="L516" s="17"/>
      <c r="M516" s="17"/>
    </row>
    <row r="517" spans="1:13" s="2" customFormat="1" ht="12.75" x14ac:dyDescent="0.2">
      <c r="A517" s="11"/>
      <c r="B517" s="12" t="s">
        <v>14</v>
      </c>
      <c r="C517" s="12" t="s">
        <v>14</v>
      </c>
      <c r="D517" s="21" t="s">
        <v>14</v>
      </c>
      <c r="E517" s="6" t="s">
        <v>310</v>
      </c>
      <c r="F517" s="11">
        <v>2</v>
      </c>
      <c r="G517" s="11" t="s">
        <v>112</v>
      </c>
      <c r="H517" s="13">
        <v>2952000</v>
      </c>
      <c r="I517" s="14"/>
      <c r="J517" s="14"/>
      <c r="K517" s="17">
        <f t="shared" si="26"/>
        <v>5904000</v>
      </c>
      <c r="L517" s="17"/>
      <c r="M517" s="17"/>
    </row>
    <row r="518" spans="1:13" s="2" customFormat="1" ht="12.75" x14ac:dyDescent="0.2">
      <c r="A518" s="11"/>
      <c r="B518" s="12" t="s">
        <v>14</v>
      </c>
      <c r="C518" s="12" t="s">
        <v>14</v>
      </c>
      <c r="D518" s="21" t="s">
        <v>14</v>
      </c>
      <c r="E518" s="6" t="s">
        <v>303</v>
      </c>
      <c r="F518" s="11">
        <v>1</v>
      </c>
      <c r="G518" s="11" t="s">
        <v>112</v>
      </c>
      <c r="H518" s="13">
        <v>1380000</v>
      </c>
      <c r="I518" s="14"/>
      <c r="J518" s="14"/>
      <c r="K518" s="17">
        <f t="shared" si="26"/>
        <v>1380000</v>
      </c>
      <c r="L518" s="17"/>
      <c r="M518" s="17"/>
    </row>
    <row r="519" spans="1:13" s="2" customFormat="1" ht="12.75" x14ac:dyDescent="0.2">
      <c r="A519" s="11"/>
      <c r="B519" s="12" t="s">
        <v>14</v>
      </c>
      <c r="C519" s="12" t="s">
        <v>14</v>
      </c>
      <c r="D519" s="21" t="s">
        <v>14</v>
      </c>
      <c r="E519" s="6" t="s">
        <v>304</v>
      </c>
      <c r="F519" s="11">
        <v>2</v>
      </c>
      <c r="G519" s="11" t="s">
        <v>112</v>
      </c>
      <c r="H519" s="13">
        <v>1200000</v>
      </c>
      <c r="I519" s="14"/>
      <c r="J519" s="14"/>
      <c r="K519" s="17">
        <f t="shared" si="26"/>
        <v>2400000</v>
      </c>
      <c r="L519" s="17"/>
      <c r="M519" s="17"/>
    </row>
    <row r="520" spans="1:13" s="2" customFormat="1" ht="12.75" x14ac:dyDescent="0.2">
      <c r="A520" s="11"/>
      <c r="B520" s="12" t="s">
        <v>14</v>
      </c>
      <c r="C520" s="12" t="s">
        <v>14</v>
      </c>
      <c r="D520" s="21" t="s">
        <v>14</v>
      </c>
      <c r="E520" s="6" t="s">
        <v>441</v>
      </c>
      <c r="F520" s="11">
        <v>5</v>
      </c>
      <c r="G520" s="11" t="s">
        <v>112</v>
      </c>
      <c r="H520" s="13">
        <v>1050000</v>
      </c>
      <c r="I520" s="14"/>
      <c r="J520" s="14"/>
      <c r="K520" s="17">
        <f t="shared" si="26"/>
        <v>5250000</v>
      </c>
      <c r="L520" s="17">
        <f>SUM(K513:K520)*17/100</f>
        <v>7413768</v>
      </c>
      <c r="M520" s="17">
        <f>SUM(K513:K520)-L520</f>
        <v>36196632</v>
      </c>
    </row>
    <row r="521" spans="1:13" s="2" customFormat="1" ht="12.75" x14ac:dyDescent="0.2">
      <c r="A521" s="11">
        <v>12</v>
      </c>
      <c r="B521" s="12">
        <v>45027</v>
      </c>
      <c r="C521" s="12">
        <v>45024</v>
      </c>
      <c r="D521" s="21" t="s">
        <v>663</v>
      </c>
      <c r="E521" s="6" t="s">
        <v>46</v>
      </c>
      <c r="F521" s="11">
        <v>1</v>
      </c>
      <c r="G521" s="11" t="s">
        <v>112</v>
      </c>
      <c r="H521" s="13">
        <v>3456000</v>
      </c>
      <c r="I521" s="14"/>
      <c r="J521" s="14"/>
      <c r="K521" s="17">
        <f t="shared" si="26"/>
        <v>3456000</v>
      </c>
      <c r="L521" s="17"/>
      <c r="M521" s="17"/>
    </row>
    <row r="522" spans="1:13" s="2" customFormat="1" ht="12.75" x14ac:dyDescent="0.2">
      <c r="A522" s="11"/>
      <c r="B522" s="18" t="s">
        <v>14</v>
      </c>
      <c r="C522" s="18" t="s">
        <v>14</v>
      </c>
      <c r="D522" s="21" t="s">
        <v>14</v>
      </c>
      <c r="E522" s="5" t="s">
        <v>660</v>
      </c>
      <c r="F522" s="11">
        <v>1</v>
      </c>
      <c r="G522" s="11" t="s">
        <v>112</v>
      </c>
      <c r="H522" s="13">
        <v>444000</v>
      </c>
      <c r="I522" s="6"/>
      <c r="J522" s="6"/>
      <c r="K522" s="17">
        <f t="shared" ref="K522:K527" si="27">F522*(H522-(H522*I522)-((H522-(H522*I522))*J522))</f>
        <v>444000</v>
      </c>
      <c r="L522" s="17"/>
      <c r="M522" s="17"/>
    </row>
    <row r="523" spans="1:13" s="2" customFormat="1" ht="12.75" x14ac:dyDescent="0.2">
      <c r="A523" s="11"/>
      <c r="B523" s="18" t="s">
        <v>14</v>
      </c>
      <c r="C523" s="18" t="s">
        <v>14</v>
      </c>
      <c r="D523" s="21" t="s">
        <v>14</v>
      </c>
      <c r="E523" s="5" t="s">
        <v>31</v>
      </c>
      <c r="F523" s="11">
        <v>3</v>
      </c>
      <c r="G523" s="11" t="s">
        <v>112</v>
      </c>
      <c r="H523" s="13">
        <v>1695600</v>
      </c>
      <c r="I523" s="6"/>
      <c r="J523" s="6"/>
      <c r="K523" s="17">
        <f t="shared" si="27"/>
        <v>5086800</v>
      </c>
      <c r="L523" s="17"/>
      <c r="M523" s="17"/>
    </row>
    <row r="524" spans="1:13" s="2" customFormat="1" ht="12.75" x14ac:dyDescent="0.2">
      <c r="A524" s="11"/>
      <c r="B524" s="18" t="s">
        <v>14</v>
      </c>
      <c r="C524" s="18" t="s">
        <v>14</v>
      </c>
      <c r="D524" s="21" t="s">
        <v>14</v>
      </c>
      <c r="E524" s="5" t="s">
        <v>105</v>
      </c>
      <c r="F524" s="11">
        <v>1</v>
      </c>
      <c r="G524" s="11" t="s">
        <v>112</v>
      </c>
      <c r="H524" s="13">
        <v>844800</v>
      </c>
      <c r="I524" s="6"/>
      <c r="J524" s="6"/>
      <c r="K524" s="17">
        <f t="shared" si="27"/>
        <v>844800</v>
      </c>
      <c r="L524" s="17"/>
      <c r="M524" s="17"/>
    </row>
    <row r="525" spans="1:13" s="2" customFormat="1" ht="12.75" x14ac:dyDescent="0.2">
      <c r="A525" s="11"/>
      <c r="B525" s="18" t="s">
        <v>14</v>
      </c>
      <c r="C525" s="18" t="s">
        <v>14</v>
      </c>
      <c r="D525" s="21" t="s">
        <v>14</v>
      </c>
      <c r="E525" s="6" t="s">
        <v>307</v>
      </c>
      <c r="F525" s="11">
        <v>1</v>
      </c>
      <c r="G525" s="11" t="s">
        <v>112</v>
      </c>
      <c r="H525" s="13">
        <v>801600</v>
      </c>
      <c r="I525" s="6"/>
      <c r="J525" s="6"/>
      <c r="K525" s="17">
        <f t="shared" si="27"/>
        <v>801600</v>
      </c>
      <c r="L525" s="17"/>
      <c r="M525" s="17"/>
    </row>
    <row r="526" spans="1:13" s="2" customFormat="1" ht="12.75" x14ac:dyDescent="0.2">
      <c r="A526" s="11"/>
      <c r="B526" s="18" t="s">
        <v>14</v>
      </c>
      <c r="C526" s="18" t="s">
        <v>14</v>
      </c>
      <c r="D526" s="21" t="s">
        <v>14</v>
      </c>
      <c r="E526" s="6" t="s">
        <v>598</v>
      </c>
      <c r="F526" s="11">
        <v>1</v>
      </c>
      <c r="G526" s="11" t="s">
        <v>112</v>
      </c>
      <c r="H526" s="13">
        <v>1104000</v>
      </c>
      <c r="I526" s="6"/>
      <c r="J526" s="6"/>
      <c r="K526" s="17">
        <f t="shared" si="27"/>
        <v>1104000</v>
      </c>
      <c r="L526" s="17"/>
      <c r="M526" s="17"/>
    </row>
    <row r="527" spans="1:13" s="2" customFormat="1" ht="12.75" x14ac:dyDescent="0.2">
      <c r="A527" s="11"/>
      <c r="B527" s="12" t="s">
        <v>14</v>
      </c>
      <c r="C527" s="12" t="s">
        <v>14</v>
      </c>
      <c r="D527" s="21" t="s">
        <v>14</v>
      </c>
      <c r="E527" s="6" t="s">
        <v>106</v>
      </c>
      <c r="F527" s="11">
        <v>1</v>
      </c>
      <c r="G527" s="11" t="s">
        <v>112</v>
      </c>
      <c r="H527" s="13">
        <v>1040000</v>
      </c>
      <c r="I527" s="14"/>
      <c r="J527" s="14"/>
      <c r="K527" s="17">
        <f t="shared" si="27"/>
        <v>1040000</v>
      </c>
      <c r="L527" s="17">
        <f>SUM(K521:K527)*17/100</f>
        <v>2172124</v>
      </c>
      <c r="M527" s="17">
        <f>SUM(K521:K527)-L527</f>
        <v>10605076</v>
      </c>
    </row>
    <row r="528" spans="1:13" s="2" customFormat="1" ht="12.75" x14ac:dyDescent="0.2">
      <c r="A528" s="11">
        <v>13</v>
      </c>
      <c r="B528" s="12">
        <v>45027</v>
      </c>
      <c r="C528" s="12">
        <v>45026</v>
      </c>
      <c r="D528" s="21" t="s">
        <v>664</v>
      </c>
      <c r="E528" s="6" t="s">
        <v>37</v>
      </c>
      <c r="F528" s="11">
        <v>5</v>
      </c>
      <c r="G528" s="11" t="s">
        <v>112</v>
      </c>
      <c r="H528" s="13">
        <v>462000</v>
      </c>
      <c r="I528" s="14"/>
      <c r="J528" s="14"/>
      <c r="K528" s="17">
        <f t="shared" ref="K528:K549" si="28">F528*(H528-(H528*I528)-((H528-(H528*I528))*J528))</f>
        <v>2310000</v>
      </c>
      <c r="L528" s="17"/>
      <c r="M528" s="17"/>
    </row>
    <row r="529" spans="1:13" s="2" customFormat="1" ht="12.75" x14ac:dyDescent="0.2">
      <c r="A529" s="11"/>
      <c r="B529" s="12" t="s">
        <v>14</v>
      </c>
      <c r="C529" s="12" t="s">
        <v>14</v>
      </c>
      <c r="D529" s="21" t="s">
        <v>14</v>
      </c>
      <c r="E529" s="6" t="s">
        <v>110</v>
      </c>
      <c r="F529" s="11">
        <v>1</v>
      </c>
      <c r="G529" s="11" t="s">
        <v>112</v>
      </c>
      <c r="H529" s="13">
        <v>732000</v>
      </c>
      <c r="I529" s="14"/>
      <c r="J529" s="14"/>
      <c r="K529" s="17">
        <f t="shared" si="28"/>
        <v>732000</v>
      </c>
      <c r="L529" s="17"/>
      <c r="M529" s="17"/>
    </row>
    <row r="530" spans="1:13" s="2" customFormat="1" ht="12.75" x14ac:dyDescent="0.2">
      <c r="A530" s="11"/>
      <c r="B530" s="12" t="s">
        <v>14</v>
      </c>
      <c r="C530" s="12" t="s">
        <v>14</v>
      </c>
      <c r="D530" s="21" t="s">
        <v>14</v>
      </c>
      <c r="E530" s="6" t="s">
        <v>398</v>
      </c>
      <c r="F530" s="11">
        <v>2</v>
      </c>
      <c r="G530" s="11" t="s">
        <v>112</v>
      </c>
      <c r="H530" s="13">
        <v>2208000</v>
      </c>
      <c r="I530" s="14"/>
      <c r="J530" s="14"/>
      <c r="K530" s="17">
        <f t="shared" si="28"/>
        <v>4416000</v>
      </c>
      <c r="L530" s="17"/>
      <c r="M530" s="17"/>
    </row>
    <row r="531" spans="1:13" s="2" customFormat="1" ht="12.75" x14ac:dyDescent="0.2">
      <c r="A531" s="11"/>
      <c r="B531" s="18" t="s">
        <v>14</v>
      </c>
      <c r="C531" s="18" t="s">
        <v>14</v>
      </c>
      <c r="D531" s="21" t="s">
        <v>14</v>
      </c>
      <c r="E531" s="6" t="s">
        <v>349</v>
      </c>
      <c r="F531" s="11">
        <v>3</v>
      </c>
      <c r="G531" s="11" t="s">
        <v>112</v>
      </c>
      <c r="H531" s="13">
        <v>1710000</v>
      </c>
      <c r="I531" s="6"/>
      <c r="J531" s="6"/>
      <c r="K531" s="17">
        <f t="shared" si="28"/>
        <v>5130000</v>
      </c>
      <c r="L531" s="17">
        <f>SUM(K528:K531)*17/100</f>
        <v>2139960</v>
      </c>
      <c r="M531" s="17">
        <f>SUM(K528:K531)-L531</f>
        <v>10448040</v>
      </c>
    </row>
    <row r="532" spans="1:13" s="2" customFormat="1" ht="12.75" x14ac:dyDescent="0.2">
      <c r="A532" s="11">
        <v>14</v>
      </c>
      <c r="B532" s="18">
        <v>45028</v>
      </c>
      <c r="C532" s="18">
        <v>45027</v>
      </c>
      <c r="D532" s="21" t="s">
        <v>665</v>
      </c>
      <c r="E532" s="5" t="s">
        <v>72</v>
      </c>
      <c r="F532" s="11">
        <v>6</v>
      </c>
      <c r="G532" s="11" t="s">
        <v>112</v>
      </c>
      <c r="H532" s="13">
        <v>1954800</v>
      </c>
      <c r="I532" s="6"/>
      <c r="J532" s="6"/>
      <c r="K532" s="17">
        <f t="shared" si="28"/>
        <v>11728800</v>
      </c>
      <c r="L532" s="17"/>
      <c r="M532" s="17"/>
    </row>
    <row r="533" spans="1:13" s="2" customFormat="1" ht="12.75" x14ac:dyDescent="0.2">
      <c r="A533" s="11"/>
      <c r="B533" s="18" t="s">
        <v>14</v>
      </c>
      <c r="C533" s="18" t="s">
        <v>14</v>
      </c>
      <c r="D533" s="21" t="s">
        <v>14</v>
      </c>
      <c r="E533" s="6" t="s">
        <v>218</v>
      </c>
      <c r="F533" s="11">
        <v>2</v>
      </c>
      <c r="G533" s="11" t="s">
        <v>112</v>
      </c>
      <c r="H533" s="13">
        <v>3888000</v>
      </c>
      <c r="I533" s="6"/>
      <c r="J533" s="6"/>
      <c r="K533" s="17">
        <f t="shared" si="28"/>
        <v>7776000</v>
      </c>
      <c r="L533" s="17"/>
      <c r="M533" s="17"/>
    </row>
    <row r="534" spans="1:13" s="2" customFormat="1" ht="12.75" x14ac:dyDescent="0.2">
      <c r="A534" s="11"/>
      <c r="B534" s="18" t="s">
        <v>14</v>
      </c>
      <c r="C534" s="18" t="s">
        <v>14</v>
      </c>
      <c r="D534" s="21" t="s">
        <v>14</v>
      </c>
      <c r="E534" s="6" t="s">
        <v>31</v>
      </c>
      <c r="F534" s="11">
        <v>4</v>
      </c>
      <c r="G534" s="11" t="s">
        <v>112</v>
      </c>
      <c r="H534" s="13">
        <v>1695600</v>
      </c>
      <c r="I534" s="6"/>
      <c r="J534" s="6"/>
      <c r="K534" s="17">
        <f t="shared" si="28"/>
        <v>6782400</v>
      </c>
      <c r="L534" s="17">
        <f>SUM(K532:K534)*17/100</f>
        <v>4468824</v>
      </c>
      <c r="M534" s="17">
        <f>SUM(K532:K534)-L534</f>
        <v>21818376</v>
      </c>
    </row>
    <row r="535" spans="1:13" s="2" customFormat="1" ht="12.75" x14ac:dyDescent="0.2">
      <c r="A535" s="11">
        <v>15</v>
      </c>
      <c r="B535" s="12">
        <v>45028</v>
      </c>
      <c r="C535" s="12">
        <v>45027</v>
      </c>
      <c r="D535" s="21" t="s">
        <v>666</v>
      </c>
      <c r="E535" s="6" t="s">
        <v>370</v>
      </c>
      <c r="F535" s="11">
        <v>1</v>
      </c>
      <c r="G535" s="11" t="s">
        <v>112</v>
      </c>
      <c r="H535" s="13">
        <v>1150000</v>
      </c>
      <c r="I535" s="14"/>
      <c r="J535" s="14"/>
      <c r="K535" s="17">
        <f t="shared" si="28"/>
        <v>1150000</v>
      </c>
      <c r="L535" s="17"/>
      <c r="M535" s="17"/>
    </row>
    <row r="536" spans="1:13" s="2" customFormat="1" ht="12.75" x14ac:dyDescent="0.2">
      <c r="A536" s="11"/>
      <c r="B536" s="12" t="s">
        <v>14</v>
      </c>
      <c r="C536" s="12" t="s">
        <v>14</v>
      </c>
      <c r="D536" s="21" t="s">
        <v>14</v>
      </c>
      <c r="E536" s="6" t="s">
        <v>59</v>
      </c>
      <c r="F536" s="11">
        <v>2</v>
      </c>
      <c r="G536" s="11" t="s">
        <v>112</v>
      </c>
      <c r="H536" s="13">
        <v>2208000</v>
      </c>
      <c r="I536" s="14"/>
      <c r="J536" s="14"/>
      <c r="K536" s="17">
        <f t="shared" si="28"/>
        <v>4416000</v>
      </c>
      <c r="L536" s="17">
        <f>SUM(K535:K536)*17/100</f>
        <v>946220</v>
      </c>
      <c r="M536" s="17">
        <f>SUM(K535:K536)-L536</f>
        <v>4619780</v>
      </c>
    </row>
    <row r="537" spans="1:13" s="2" customFormat="1" ht="12.75" x14ac:dyDescent="0.2">
      <c r="A537" s="11">
        <v>16</v>
      </c>
      <c r="B537" s="18">
        <v>45030</v>
      </c>
      <c r="C537" s="18">
        <v>45028</v>
      </c>
      <c r="D537" s="21" t="s">
        <v>710</v>
      </c>
      <c r="E537" s="5" t="s">
        <v>310</v>
      </c>
      <c r="F537" s="11">
        <v>3</v>
      </c>
      <c r="G537" s="11" t="s">
        <v>112</v>
      </c>
      <c r="H537" s="13">
        <v>2952000</v>
      </c>
      <c r="I537" s="6"/>
      <c r="J537" s="6"/>
      <c r="K537" s="17">
        <f t="shared" si="28"/>
        <v>8856000</v>
      </c>
      <c r="L537" s="17"/>
      <c r="M537" s="17"/>
    </row>
    <row r="538" spans="1:13" s="2" customFormat="1" ht="12.75" x14ac:dyDescent="0.2">
      <c r="A538" s="11"/>
      <c r="B538" s="18" t="s">
        <v>14</v>
      </c>
      <c r="C538" s="18" t="s">
        <v>14</v>
      </c>
      <c r="D538" s="21" t="s">
        <v>14</v>
      </c>
      <c r="E538" s="6" t="s">
        <v>441</v>
      </c>
      <c r="F538" s="11">
        <v>5</v>
      </c>
      <c r="G538" s="11" t="s">
        <v>112</v>
      </c>
      <c r="H538" s="13">
        <v>1050000</v>
      </c>
      <c r="I538" s="6"/>
      <c r="J538" s="6"/>
      <c r="K538" s="17">
        <f t="shared" si="28"/>
        <v>5250000</v>
      </c>
      <c r="L538" s="17">
        <f>SUM(K537:K538)*17/100</f>
        <v>2398020</v>
      </c>
      <c r="M538" s="17">
        <f>SUM(K537:K538)-L538</f>
        <v>11707980</v>
      </c>
    </row>
    <row r="539" spans="1:13" s="2" customFormat="1" ht="12.75" x14ac:dyDescent="0.2">
      <c r="A539" s="11">
        <v>17</v>
      </c>
      <c r="B539" s="12">
        <v>45030</v>
      </c>
      <c r="C539" s="12">
        <v>45029</v>
      </c>
      <c r="D539" s="21" t="s">
        <v>711</v>
      </c>
      <c r="E539" s="6" t="s">
        <v>565</v>
      </c>
      <c r="F539" s="11">
        <v>5</v>
      </c>
      <c r="G539" s="11" t="s">
        <v>112</v>
      </c>
      <c r="H539" s="13">
        <v>840000</v>
      </c>
      <c r="I539" s="14"/>
      <c r="J539" s="14"/>
      <c r="K539" s="17">
        <f t="shared" si="28"/>
        <v>4200000</v>
      </c>
      <c r="L539" s="17"/>
      <c r="M539" s="17"/>
    </row>
    <row r="540" spans="1:13" s="2" customFormat="1" ht="12.75" x14ac:dyDescent="0.2">
      <c r="A540" s="11"/>
      <c r="B540" s="12" t="s">
        <v>14</v>
      </c>
      <c r="C540" s="12" t="s">
        <v>14</v>
      </c>
      <c r="D540" s="21" t="s">
        <v>14</v>
      </c>
      <c r="E540" s="6" t="s">
        <v>712</v>
      </c>
      <c r="F540" s="11">
        <v>3</v>
      </c>
      <c r="G540" s="11" t="s">
        <v>112</v>
      </c>
      <c r="H540" s="13">
        <v>1548000</v>
      </c>
      <c r="I540" s="14"/>
      <c r="J540" s="14"/>
      <c r="K540" s="17">
        <f t="shared" si="28"/>
        <v>4644000</v>
      </c>
      <c r="L540" s="17"/>
      <c r="M540" s="17"/>
    </row>
    <row r="541" spans="1:13" s="2" customFormat="1" ht="12.75" x14ac:dyDescent="0.2">
      <c r="A541" s="11"/>
      <c r="B541" s="12" t="s">
        <v>14</v>
      </c>
      <c r="C541" s="12" t="s">
        <v>14</v>
      </c>
      <c r="D541" s="21" t="s">
        <v>14</v>
      </c>
      <c r="E541" s="6" t="s">
        <v>303</v>
      </c>
      <c r="F541" s="11">
        <v>1</v>
      </c>
      <c r="G541" s="11" t="s">
        <v>112</v>
      </c>
      <c r="H541" s="13">
        <v>1380000</v>
      </c>
      <c r="I541" s="14"/>
      <c r="J541" s="14"/>
      <c r="K541" s="17">
        <f t="shared" si="28"/>
        <v>1380000</v>
      </c>
      <c r="L541" s="17">
        <f>SUM(K539:K541)*17/100</f>
        <v>1738080</v>
      </c>
      <c r="M541" s="17">
        <f>SUM(K539:K541)-L541</f>
        <v>8485920</v>
      </c>
    </row>
    <row r="542" spans="1:13" s="2" customFormat="1" ht="12.75" x14ac:dyDescent="0.2">
      <c r="A542" s="11">
        <v>18</v>
      </c>
      <c r="B542" s="12">
        <v>45045</v>
      </c>
      <c r="C542" s="12">
        <v>45030</v>
      </c>
      <c r="D542" s="21" t="s">
        <v>716</v>
      </c>
      <c r="E542" s="6" t="s">
        <v>32</v>
      </c>
      <c r="F542" s="11">
        <v>2</v>
      </c>
      <c r="G542" s="11" t="s">
        <v>112</v>
      </c>
      <c r="H542" s="13">
        <v>3801600</v>
      </c>
      <c r="I542" s="14"/>
      <c r="J542" s="14"/>
      <c r="K542" s="17">
        <f t="shared" si="28"/>
        <v>7603200</v>
      </c>
      <c r="L542" s="17"/>
      <c r="M542" s="17"/>
    </row>
    <row r="543" spans="1:13" s="2" customFormat="1" ht="12.75" x14ac:dyDescent="0.2">
      <c r="A543" s="11"/>
      <c r="B543" s="18" t="s">
        <v>14</v>
      </c>
      <c r="C543" s="18" t="s">
        <v>14</v>
      </c>
      <c r="D543" s="21" t="s">
        <v>14</v>
      </c>
      <c r="E543" s="6" t="s">
        <v>278</v>
      </c>
      <c r="F543" s="11">
        <v>2</v>
      </c>
      <c r="G543" s="11" t="s">
        <v>112</v>
      </c>
      <c r="H543" s="13">
        <v>5702400</v>
      </c>
      <c r="I543" s="6"/>
      <c r="J543" s="6"/>
      <c r="K543" s="17">
        <f t="shared" si="28"/>
        <v>11404800</v>
      </c>
      <c r="L543" s="17"/>
      <c r="M543" s="17"/>
    </row>
    <row r="544" spans="1:13" s="2" customFormat="1" ht="12.75" x14ac:dyDescent="0.2">
      <c r="A544" s="11"/>
      <c r="B544" s="18" t="s">
        <v>14</v>
      </c>
      <c r="C544" s="18" t="s">
        <v>14</v>
      </c>
      <c r="D544" s="21" t="s">
        <v>14</v>
      </c>
      <c r="E544" s="5" t="s">
        <v>47</v>
      </c>
      <c r="F544" s="11">
        <v>5</v>
      </c>
      <c r="G544" s="11" t="s">
        <v>112</v>
      </c>
      <c r="H544" s="13">
        <v>3110400</v>
      </c>
      <c r="I544" s="6"/>
      <c r="J544" s="6"/>
      <c r="K544" s="17">
        <f t="shared" si="28"/>
        <v>15552000</v>
      </c>
      <c r="L544" s="17"/>
      <c r="M544" s="17"/>
    </row>
    <row r="545" spans="1:13" s="2" customFormat="1" ht="12.75" x14ac:dyDescent="0.2">
      <c r="A545" s="11"/>
      <c r="B545" s="18" t="s">
        <v>14</v>
      </c>
      <c r="C545" s="18" t="s">
        <v>14</v>
      </c>
      <c r="D545" s="21" t="s">
        <v>14</v>
      </c>
      <c r="E545" s="5" t="s">
        <v>717</v>
      </c>
      <c r="F545" s="11">
        <v>1</v>
      </c>
      <c r="G545" s="11" t="s">
        <v>112</v>
      </c>
      <c r="H545" s="13">
        <v>3240000</v>
      </c>
      <c r="I545" s="6"/>
      <c r="J545" s="6"/>
      <c r="K545" s="17">
        <f t="shared" si="28"/>
        <v>3240000</v>
      </c>
      <c r="L545" s="17"/>
      <c r="M545" s="17"/>
    </row>
    <row r="546" spans="1:13" s="2" customFormat="1" ht="12.75" x14ac:dyDescent="0.2">
      <c r="A546" s="11"/>
      <c r="B546" s="18" t="s">
        <v>14</v>
      </c>
      <c r="C546" s="18" t="s">
        <v>14</v>
      </c>
      <c r="D546" s="21" t="s">
        <v>14</v>
      </c>
      <c r="E546" s="6" t="s">
        <v>718</v>
      </c>
      <c r="F546" s="11">
        <v>2</v>
      </c>
      <c r="G546" s="11" t="s">
        <v>112</v>
      </c>
      <c r="H546" s="13">
        <v>4406400</v>
      </c>
      <c r="I546" s="6"/>
      <c r="J546" s="6"/>
      <c r="K546" s="17">
        <f t="shared" si="28"/>
        <v>8812800</v>
      </c>
      <c r="L546" s="17"/>
      <c r="M546" s="17"/>
    </row>
    <row r="547" spans="1:13" s="2" customFormat="1" ht="12.75" x14ac:dyDescent="0.2">
      <c r="A547" s="11"/>
      <c r="B547" s="18" t="s">
        <v>14</v>
      </c>
      <c r="C547" s="18" t="s">
        <v>14</v>
      </c>
      <c r="D547" s="21" t="s">
        <v>14</v>
      </c>
      <c r="E547" s="6" t="s">
        <v>50</v>
      </c>
      <c r="F547" s="11">
        <v>10</v>
      </c>
      <c r="G547" s="11" t="s">
        <v>112</v>
      </c>
      <c r="H547" s="13">
        <v>5616000</v>
      </c>
      <c r="I547" s="6"/>
      <c r="J547" s="6"/>
      <c r="K547" s="17">
        <f t="shared" si="28"/>
        <v>56160000</v>
      </c>
      <c r="L547" s="17"/>
      <c r="M547" s="17"/>
    </row>
    <row r="548" spans="1:13" s="2" customFormat="1" ht="12.75" x14ac:dyDescent="0.2">
      <c r="A548" s="11"/>
      <c r="B548" s="12" t="s">
        <v>14</v>
      </c>
      <c r="C548" s="12" t="s">
        <v>14</v>
      </c>
      <c r="D548" s="21" t="s">
        <v>14</v>
      </c>
      <c r="E548" s="6" t="s">
        <v>45</v>
      </c>
      <c r="F548" s="11">
        <v>3</v>
      </c>
      <c r="G548" s="11" t="s">
        <v>112</v>
      </c>
      <c r="H548" s="13">
        <v>5616000</v>
      </c>
      <c r="I548" s="14"/>
      <c r="J548" s="14"/>
      <c r="K548" s="17">
        <f t="shared" si="28"/>
        <v>16848000</v>
      </c>
      <c r="L548" s="17">
        <f>SUM(K542:K548)*17/100</f>
        <v>20335536</v>
      </c>
      <c r="M548" s="17">
        <f>SUM(K542:K548)-L548</f>
        <v>99285264</v>
      </c>
    </row>
    <row r="549" spans="1:13" s="2" customFormat="1" ht="12.75" x14ac:dyDescent="0.2">
      <c r="A549" s="11">
        <v>19</v>
      </c>
      <c r="B549" s="12">
        <v>45045</v>
      </c>
      <c r="C549" s="12">
        <v>45030</v>
      </c>
      <c r="D549" s="21" t="s">
        <v>719</v>
      </c>
      <c r="E549" s="6" t="s">
        <v>105</v>
      </c>
      <c r="F549" s="11">
        <v>1</v>
      </c>
      <c r="G549" s="11" t="s">
        <v>112</v>
      </c>
      <c r="H549" s="13">
        <v>844800</v>
      </c>
      <c r="I549" s="14"/>
      <c r="J549" s="14"/>
      <c r="K549" s="17">
        <f t="shared" si="28"/>
        <v>844800</v>
      </c>
      <c r="L549" s="17"/>
      <c r="M549" s="17"/>
    </row>
    <row r="550" spans="1:13" s="2" customFormat="1" ht="12.75" x14ac:dyDescent="0.2">
      <c r="A550" s="11"/>
      <c r="B550" s="12" t="s">
        <v>14</v>
      </c>
      <c r="C550" s="12" t="s">
        <v>14</v>
      </c>
      <c r="D550" s="21" t="s">
        <v>14</v>
      </c>
      <c r="E550" s="6" t="s">
        <v>307</v>
      </c>
      <c r="F550" s="11">
        <v>1</v>
      </c>
      <c r="G550" s="11" t="s">
        <v>112</v>
      </c>
      <c r="H550" s="13">
        <v>801600</v>
      </c>
      <c r="I550" s="14"/>
      <c r="J550" s="14"/>
      <c r="K550" s="17">
        <f t="shared" ref="K550:K559" si="29">F550*(H550-(H550*I550)-((H550-(H550*I550))*J550))</f>
        <v>801600</v>
      </c>
      <c r="L550" s="17"/>
      <c r="M550" s="17"/>
    </row>
    <row r="551" spans="1:13" s="2" customFormat="1" ht="12.75" x14ac:dyDescent="0.2">
      <c r="A551" s="11"/>
      <c r="B551" s="12" t="s">
        <v>14</v>
      </c>
      <c r="C551" s="12" t="s">
        <v>14</v>
      </c>
      <c r="D551" s="21" t="s">
        <v>14</v>
      </c>
      <c r="E551" s="6" t="s">
        <v>106</v>
      </c>
      <c r="F551" s="11">
        <v>1</v>
      </c>
      <c r="G551" s="11" t="s">
        <v>112</v>
      </c>
      <c r="H551" s="13">
        <v>1040000</v>
      </c>
      <c r="I551" s="14"/>
      <c r="J551" s="14"/>
      <c r="K551" s="17">
        <f t="shared" si="29"/>
        <v>1040000</v>
      </c>
      <c r="L551" s="17"/>
      <c r="M551" s="17"/>
    </row>
    <row r="552" spans="1:13" s="2" customFormat="1" ht="12.75" x14ac:dyDescent="0.2">
      <c r="A552" s="11"/>
      <c r="B552" s="18" t="s">
        <v>14</v>
      </c>
      <c r="C552" s="18" t="s">
        <v>14</v>
      </c>
      <c r="D552" s="21" t="s">
        <v>14</v>
      </c>
      <c r="E552" s="6" t="s">
        <v>110</v>
      </c>
      <c r="F552" s="11">
        <v>3</v>
      </c>
      <c r="G552" s="11" t="s">
        <v>112</v>
      </c>
      <c r="H552" s="13">
        <v>732000</v>
      </c>
      <c r="I552" s="6"/>
      <c r="J552" s="6"/>
      <c r="K552" s="17">
        <f t="shared" si="29"/>
        <v>2196000</v>
      </c>
      <c r="L552" s="17"/>
      <c r="M552" s="17"/>
    </row>
    <row r="553" spans="1:13" s="2" customFormat="1" ht="12.75" x14ac:dyDescent="0.2">
      <c r="A553" s="11"/>
      <c r="B553" s="18" t="s">
        <v>14</v>
      </c>
      <c r="C553" s="18" t="s">
        <v>14</v>
      </c>
      <c r="D553" s="21" t="s">
        <v>14</v>
      </c>
      <c r="E553" s="5" t="s">
        <v>456</v>
      </c>
      <c r="F553" s="11">
        <v>1</v>
      </c>
      <c r="G553" s="11" t="s">
        <v>112</v>
      </c>
      <c r="H553" s="13">
        <v>2592000</v>
      </c>
      <c r="I553" s="6"/>
      <c r="J553" s="6"/>
      <c r="K553" s="17">
        <f t="shared" si="29"/>
        <v>2592000</v>
      </c>
      <c r="L553" s="17"/>
      <c r="M553" s="17"/>
    </row>
    <row r="554" spans="1:13" s="2" customFormat="1" ht="12.75" x14ac:dyDescent="0.2">
      <c r="A554" s="11"/>
      <c r="B554" s="18" t="s">
        <v>14</v>
      </c>
      <c r="C554" s="18" t="s">
        <v>14</v>
      </c>
      <c r="D554" s="21" t="s">
        <v>14</v>
      </c>
      <c r="E554" s="5" t="s">
        <v>44</v>
      </c>
      <c r="F554" s="11">
        <v>2</v>
      </c>
      <c r="G554" s="11" t="s">
        <v>112</v>
      </c>
      <c r="H554" s="13">
        <v>2880000</v>
      </c>
      <c r="I554" s="6"/>
      <c r="J554" s="6"/>
      <c r="K554" s="17">
        <f t="shared" si="29"/>
        <v>5760000</v>
      </c>
      <c r="L554" s="17"/>
      <c r="M554" s="17"/>
    </row>
    <row r="555" spans="1:13" s="2" customFormat="1" ht="12.75" x14ac:dyDescent="0.2">
      <c r="A555" s="11"/>
      <c r="B555" s="18" t="s">
        <v>14</v>
      </c>
      <c r="C555" s="18" t="s">
        <v>14</v>
      </c>
      <c r="D555" s="21" t="s">
        <v>14</v>
      </c>
      <c r="E555" s="6" t="s">
        <v>720</v>
      </c>
      <c r="F555" s="11">
        <v>1</v>
      </c>
      <c r="G555" s="11" t="s">
        <v>112</v>
      </c>
      <c r="H555" s="13">
        <v>2880000</v>
      </c>
      <c r="I555" s="6"/>
      <c r="J555" s="6"/>
      <c r="K555" s="17">
        <f t="shared" si="29"/>
        <v>2880000</v>
      </c>
      <c r="L555" s="17"/>
      <c r="M555" s="17"/>
    </row>
    <row r="556" spans="1:13" s="2" customFormat="1" ht="12.75" x14ac:dyDescent="0.2">
      <c r="A556" s="11"/>
      <c r="B556" s="18" t="s">
        <v>14</v>
      </c>
      <c r="C556" s="18" t="s">
        <v>14</v>
      </c>
      <c r="D556" s="21" t="s">
        <v>14</v>
      </c>
      <c r="E556" s="6" t="s">
        <v>721</v>
      </c>
      <c r="F556" s="11">
        <v>2</v>
      </c>
      <c r="G556" s="11" t="s">
        <v>112</v>
      </c>
      <c r="H556" s="13">
        <v>2995200</v>
      </c>
      <c r="I556" s="6"/>
      <c r="J556" s="6"/>
      <c r="K556" s="17">
        <f t="shared" si="29"/>
        <v>5990400</v>
      </c>
      <c r="L556" s="17"/>
      <c r="M556" s="17"/>
    </row>
    <row r="557" spans="1:13" s="2" customFormat="1" ht="12.75" x14ac:dyDescent="0.2">
      <c r="A557" s="11"/>
      <c r="B557" s="12" t="s">
        <v>14</v>
      </c>
      <c r="C557" s="12" t="s">
        <v>14</v>
      </c>
      <c r="D557" s="21" t="s">
        <v>14</v>
      </c>
      <c r="E557" s="6" t="s">
        <v>278</v>
      </c>
      <c r="F557" s="11">
        <v>2</v>
      </c>
      <c r="G557" s="11" t="s">
        <v>112</v>
      </c>
      <c r="H557" s="13">
        <v>5702400</v>
      </c>
      <c r="I557" s="14"/>
      <c r="J557" s="14"/>
      <c r="K557" s="17">
        <f t="shared" si="29"/>
        <v>11404800</v>
      </c>
      <c r="L557" s="17"/>
      <c r="M557" s="17"/>
    </row>
    <row r="558" spans="1:13" s="2" customFormat="1" ht="12.75" x14ac:dyDescent="0.2">
      <c r="A558" s="11"/>
      <c r="B558" s="12" t="s">
        <v>14</v>
      </c>
      <c r="C558" s="12" t="s">
        <v>14</v>
      </c>
      <c r="D558" s="21" t="s">
        <v>14</v>
      </c>
      <c r="E558" s="6" t="s">
        <v>308</v>
      </c>
      <c r="F558" s="11">
        <v>2</v>
      </c>
      <c r="G558" s="11" t="s">
        <v>112</v>
      </c>
      <c r="H558" s="13">
        <v>2764800</v>
      </c>
      <c r="I558" s="14"/>
      <c r="J558" s="14"/>
      <c r="K558" s="17">
        <f t="shared" si="29"/>
        <v>5529600</v>
      </c>
      <c r="L558" s="17"/>
      <c r="M558" s="17"/>
    </row>
    <row r="559" spans="1:13" s="2" customFormat="1" ht="12.75" x14ac:dyDescent="0.2">
      <c r="A559" s="11"/>
      <c r="B559" s="12" t="s">
        <v>14</v>
      </c>
      <c r="C559" s="12" t="s">
        <v>14</v>
      </c>
      <c r="D559" s="21" t="s">
        <v>14</v>
      </c>
      <c r="E559" s="6" t="s">
        <v>722</v>
      </c>
      <c r="F559" s="11">
        <v>1</v>
      </c>
      <c r="G559" s="11" t="s">
        <v>112</v>
      </c>
      <c r="H559" s="13">
        <v>1464000</v>
      </c>
      <c r="I559" s="14"/>
      <c r="J559" s="14"/>
      <c r="K559" s="17">
        <f t="shared" si="29"/>
        <v>1464000</v>
      </c>
      <c r="L559" s="17">
        <f>SUM(K549:K559)*17/100</f>
        <v>6885544</v>
      </c>
      <c r="M559" s="17">
        <f>SUM(K549:K559)-L559</f>
        <v>33617656</v>
      </c>
    </row>
    <row r="560" spans="1:13" s="2" customFormat="1" ht="12.75" x14ac:dyDescent="0.2">
      <c r="A560" s="11">
        <v>20</v>
      </c>
      <c r="B560" s="12">
        <v>45045</v>
      </c>
      <c r="C560" s="12">
        <v>45031</v>
      </c>
      <c r="D560" s="21" t="s">
        <v>723</v>
      </c>
      <c r="E560" s="6" t="s">
        <v>712</v>
      </c>
      <c r="F560" s="11">
        <v>2</v>
      </c>
      <c r="G560" s="11" t="s">
        <v>112</v>
      </c>
      <c r="H560" s="13">
        <v>1548000</v>
      </c>
      <c r="I560" s="14"/>
      <c r="J560" s="14"/>
      <c r="K560" s="17">
        <f t="shared" ref="K560:K564" si="30">F560*(H560-(H560*I560)-((H560-(H560*I560))*J560))</f>
        <v>3096000</v>
      </c>
      <c r="L560" s="17"/>
      <c r="M560" s="17"/>
    </row>
    <row r="561" spans="1:13" s="2" customFormat="1" ht="12.75" x14ac:dyDescent="0.2">
      <c r="A561" s="11"/>
      <c r="B561" s="18" t="s">
        <v>14</v>
      </c>
      <c r="C561" s="18" t="s">
        <v>14</v>
      </c>
      <c r="D561" s="21" t="s">
        <v>14</v>
      </c>
      <c r="E561" s="6" t="s">
        <v>51</v>
      </c>
      <c r="F561" s="11">
        <v>5</v>
      </c>
      <c r="G561" s="11" t="s">
        <v>112</v>
      </c>
      <c r="H561" s="13">
        <v>3888000</v>
      </c>
      <c r="I561" s="6"/>
      <c r="J561" s="6"/>
      <c r="K561" s="17">
        <f t="shared" si="30"/>
        <v>19440000</v>
      </c>
      <c r="L561" s="17"/>
      <c r="M561" s="17"/>
    </row>
    <row r="562" spans="1:13" s="2" customFormat="1" ht="12.75" x14ac:dyDescent="0.2">
      <c r="A562" s="11"/>
      <c r="B562" s="18" t="s">
        <v>14</v>
      </c>
      <c r="C562" s="18" t="s">
        <v>14</v>
      </c>
      <c r="D562" s="21" t="s">
        <v>14</v>
      </c>
      <c r="E562" s="5" t="s">
        <v>278</v>
      </c>
      <c r="F562" s="11">
        <v>1</v>
      </c>
      <c r="G562" s="11" t="s">
        <v>112</v>
      </c>
      <c r="H562" s="13">
        <v>5702400</v>
      </c>
      <c r="I562" s="6"/>
      <c r="J562" s="6"/>
      <c r="K562" s="17">
        <f t="shared" si="30"/>
        <v>5702400</v>
      </c>
      <c r="L562" s="17"/>
      <c r="M562" s="17"/>
    </row>
    <row r="563" spans="1:13" s="2" customFormat="1" ht="12.75" x14ac:dyDescent="0.2">
      <c r="A563" s="11"/>
      <c r="B563" s="18" t="s">
        <v>14</v>
      </c>
      <c r="C563" s="18" t="s">
        <v>14</v>
      </c>
      <c r="D563" s="21" t="s">
        <v>14</v>
      </c>
      <c r="E563" s="5" t="s">
        <v>310</v>
      </c>
      <c r="F563" s="11">
        <v>4</v>
      </c>
      <c r="G563" s="11" t="s">
        <v>112</v>
      </c>
      <c r="H563" s="13">
        <v>2952000</v>
      </c>
      <c r="I563" s="6"/>
      <c r="J563" s="6"/>
      <c r="K563" s="17">
        <f t="shared" si="30"/>
        <v>11808000</v>
      </c>
      <c r="L563" s="17"/>
      <c r="M563" s="17"/>
    </row>
    <row r="564" spans="1:13" s="2" customFormat="1" ht="12.75" x14ac:dyDescent="0.2">
      <c r="A564" s="11"/>
      <c r="B564" s="18" t="s">
        <v>14</v>
      </c>
      <c r="C564" s="18" t="s">
        <v>14</v>
      </c>
      <c r="D564" s="21" t="s">
        <v>14</v>
      </c>
      <c r="E564" s="6" t="s">
        <v>362</v>
      </c>
      <c r="F564" s="11">
        <v>10</v>
      </c>
      <c r="G564" s="11" t="s">
        <v>112</v>
      </c>
      <c r="H564" s="13">
        <v>2088000</v>
      </c>
      <c r="I564" s="6"/>
      <c r="J564" s="6"/>
      <c r="K564" s="17">
        <f t="shared" si="30"/>
        <v>20880000</v>
      </c>
      <c r="L564" s="17"/>
      <c r="M564" s="17"/>
    </row>
    <row r="565" spans="1:13" s="2" customFormat="1" ht="12.75" x14ac:dyDescent="0.2">
      <c r="A565" s="11"/>
      <c r="B565" s="18" t="s">
        <v>14</v>
      </c>
      <c r="C565" s="18" t="s">
        <v>14</v>
      </c>
      <c r="D565" s="21" t="s">
        <v>14</v>
      </c>
      <c r="E565" s="6" t="s">
        <v>363</v>
      </c>
      <c r="F565" s="11">
        <v>2</v>
      </c>
      <c r="G565" s="11" t="s">
        <v>112</v>
      </c>
      <c r="H565" s="13">
        <v>1944000</v>
      </c>
      <c r="I565" s="6"/>
      <c r="J565" s="6"/>
      <c r="K565" s="17">
        <f t="shared" ref="K565:K638" si="31">F565*(H565-(H565*I565)-((H565-(H565*I565))*J565))</f>
        <v>3888000</v>
      </c>
      <c r="L565" s="17"/>
      <c r="M565" s="17"/>
    </row>
    <row r="566" spans="1:13" s="2" customFormat="1" ht="12.75" x14ac:dyDescent="0.2">
      <c r="A566" s="11"/>
      <c r="B566" s="18" t="s">
        <v>14</v>
      </c>
      <c r="C566" s="18" t="s">
        <v>14</v>
      </c>
      <c r="D566" s="21" t="s">
        <v>14</v>
      </c>
      <c r="E566" s="6" t="s">
        <v>365</v>
      </c>
      <c r="F566" s="11">
        <v>1</v>
      </c>
      <c r="G566" s="11" t="s">
        <v>112</v>
      </c>
      <c r="H566" s="13">
        <v>1710000</v>
      </c>
      <c r="I566" s="6"/>
      <c r="J566" s="6"/>
      <c r="K566" s="17">
        <f t="shared" si="31"/>
        <v>1710000</v>
      </c>
      <c r="L566" s="17">
        <f>SUM(K560:K566)*17/100</f>
        <v>11309148</v>
      </c>
      <c r="M566" s="17">
        <f>SUM(K560:K566)-L566</f>
        <v>55215252</v>
      </c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/>
      <c r="L567" s="17"/>
      <c r="M567" s="17"/>
    </row>
    <row r="568" spans="1:13" s="2" customFormat="1" ht="15.75" x14ac:dyDescent="0.25">
      <c r="A568" s="60" t="s">
        <v>730</v>
      </c>
      <c r="B568" s="18"/>
      <c r="C568" s="18"/>
      <c r="D568" s="21"/>
      <c r="E568" s="6"/>
      <c r="F568" s="11"/>
      <c r="G568" s="11"/>
      <c r="H568" s="13"/>
      <c r="I568" s="6"/>
      <c r="J568" s="6"/>
      <c r="K568" s="17"/>
      <c r="L568" s="17"/>
      <c r="M568" s="17"/>
    </row>
    <row r="569" spans="1:13" s="2" customFormat="1" ht="12.75" x14ac:dyDescent="0.2">
      <c r="A569" s="11">
        <v>1</v>
      </c>
      <c r="B569" s="18">
        <v>45045</v>
      </c>
      <c r="C569" s="18">
        <v>45048</v>
      </c>
      <c r="D569" s="21" t="s">
        <v>731</v>
      </c>
      <c r="E569" s="6" t="s">
        <v>72</v>
      </c>
      <c r="F569" s="11">
        <v>50</v>
      </c>
      <c r="G569" s="11" t="s">
        <v>112</v>
      </c>
      <c r="H569" s="13">
        <v>1954800</v>
      </c>
      <c r="I569" s="6"/>
      <c r="J569" s="6"/>
      <c r="K569" s="17">
        <f t="shared" si="31"/>
        <v>97740000</v>
      </c>
      <c r="L569" s="17"/>
      <c r="M569" s="17"/>
    </row>
    <row r="570" spans="1:13" s="2" customFormat="1" ht="12.75" x14ac:dyDescent="0.2">
      <c r="A570" s="11" t="s">
        <v>14</v>
      </c>
      <c r="B570" s="18" t="s">
        <v>14</v>
      </c>
      <c r="C570" s="18" t="s">
        <v>14</v>
      </c>
      <c r="D570" s="21" t="s">
        <v>14</v>
      </c>
      <c r="E570" s="6" t="s">
        <v>275</v>
      </c>
      <c r="F570" s="11">
        <v>1</v>
      </c>
      <c r="G570" s="11" t="s">
        <v>112</v>
      </c>
      <c r="H570" s="13">
        <v>2376000</v>
      </c>
      <c r="I570" s="6"/>
      <c r="J570" s="6"/>
      <c r="K570" s="17">
        <f t="shared" si="31"/>
        <v>2376000</v>
      </c>
      <c r="L570" s="17"/>
      <c r="M570" s="17"/>
    </row>
    <row r="571" spans="1:13" s="2" customFormat="1" ht="12.75" x14ac:dyDescent="0.2">
      <c r="A571" s="11" t="s">
        <v>14</v>
      </c>
      <c r="B571" s="18" t="s">
        <v>14</v>
      </c>
      <c r="C571" s="18" t="s">
        <v>14</v>
      </c>
      <c r="D571" s="21" t="s">
        <v>14</v>
      </c>
      <c r="E571" s="6" t="s">
        <v>308</v>
      </c>
      <c r="F571" s="11">
        <v>1</v>
      </c>
      <c r="G571" s="11" t="s">
        <v>112</v>
      </c>
      <c r="H571" s="13">
        <v>2764800</v>
      </c>
      <c r="I571" s="6"/>
      <c r="J571" s="6"/>
      <c r="K571" s="17">
        <f t="shared" si="31"/>
        <v>2764800</v>
      </c>
      <c r="L571" s="17"/>
      <c r="M571" s="17"/>
    </row>
    <row r="572" spans="1:13" s="2" customFormat="1" ht="12.75" x14ac:dyDescent="0.2">
      <c r="A572" s="11" t="s">
        <v>14</v>
      </c>
      <c r="B572" s="18" t="s">
        <v>14</v>
      </c>
      <c r="C572" s="18" t="s">
        <v>14</v>
      </c>
      <c r="D572" s="21" t="s">
        <v>14</v>
      </c>
      <c r="E572" s="6" t="s">
        <v>47</v>
      </c>
      <c r="F572" s="11">
        <v>4</v>
      </c>
      <c r="G572" s="11" t="s">
        <v>112</v>
      </c>
      <c r="H572" s="13">
        <v>3110400</v>
      </c>
      <c r="I572" s="6"/>
      <c r="J572" s="6"/>
      <c r="K572" s="17">
        <f t="shared" si="31"/>
        <v>12441600</v>
      </c>
      <c r="L572" s="17"/>
      <c r="M572" s="17"/>
    </row>
    <row r="573" spans="1:13" s="2" customFormat="1" ht="12.75" x14ac:dyDescent="0.2">
      <c r="A573" s="11" t="s">
        <v>14</v>
      </c>
      <c r="B573" s="18" t="s">
        <v>14</v>
      </c>
      <c r="C573" s="18" t="s">
        <v>14</v>
      </c>
      <c r="D573" s="21" t="s">
        <v>14</v>
      </c>
      <c r="E573" s="6" t="s">
        <v>717</v>
      </c>
      <c r="F573" s="11">
        <v>3</v>
      </c>
      <c r="G573" s="11" t="s">
        <v>112</v>
      </c>
      <c r="H573" s="13">
        <v>3240000</v>
      </c>
      <c r="I573" s="6"/>
      <c r="J573" s="6"/>
      <c r="K573" s="17">
        <f t="shared" si="31"/>
        <v>9720000</v>
      </c>
      <c r="L573" s="17"/>
      <c r="M573" s="17"/>
    </row>
    <row r="574" spans="1:13" s="2" customFormat="1" ht="12.75" x14ac:dyDescent="0.2">
      <c r="A574" s="11" t="s">
        <v>14</v>
      </c>
      <c r="B574" s="18" t="s">
        <v>14</v>
      </c>
      <c r="C574" s="18" t="s">
        <v>14</v>
      </c>
      <c r="D574" s="21" t="s">
        <v>14</v>
      </c>
      <c r="E574" s="6" t="s">
        <v>45</v>
      </c>
      <c r="F574" s="11">
        <v>1</v>
      </c>
      <c r="G574" s="11" t="s">
        <v>112</v>
      </c>
      <c r="H574" s="13">
        <v>5616000</v>
      </c>
      <c r="I574" s="6"/>
      <c r="J574" s="6"/>
      <c r="K574" s="17">
        <f t="shared" si="31"/>
        <v>5616000</v>
      </c>
      <c r="L574" s="17"/>
      <c r="M574" s="17"/>
    </row>
    <row r="575" spans="1:13" s="2" customFormat="1" ht="12.75" x14ac:dyDescent="0.2">
      <c r="A575" s="11" t="s">
        <v>14</v>
      </c>
      <c r="B575" s="18" t="s">
        <v>14</v>
      </c>
      <c r="C575" s="18" t="s">
        <v>14</v>
      </c>
      <c r="D575" s="21" t="s">
        <v>14</v>
      </c>
      <c r="E575" s="6" t="s">
        <v>45</v>
      </c>
      <c r="F575" s="11">
        <v>1</v>
      </c>
      <c r="G575" s="11" t="s">
        <v>112</v>
      </c>
      <c r="H575" s="13">
        <v>5616000</v>
      </c>
      <c r="I575" s="6"/>
      <c r="J575" s="6"/>
      <c r="K575" s="17">
        <f t="shared" si="31"/>
        <v>5616000</v>
      </c>
      <c r="L575" s="17"/>
      <c r="M575" s="17"/>
    </row>
    <row r="576" spans="1:13" s="2" customFormat="1" ht="12.75" x14ac:dyDescent="0.2">
      <c r="A576" s="11" t="s">
        <v>14</v>
      </c>
      <c r="B576" s="18" t="s">
        <v>14</v>
      </c>
      <c r="C576" s="18" t="s">
        <v>14</v>
      </c>
      <c r="D576" s="21" t="s">
        <v>14</v>
      </c>
      <c r="E576" s="6" t="s">
        <v>717</v>
      </c>
      <c r="F576" s="11">
        <v>3</v>
      </c>
      <c r="G576" s="11" t="s">
        <v>112</v>
      </c>
      <c r="H576" s="13">
        <v>3240000</v>
      </c>
      <c r="I576" s="6"/>
      <c r="J576" s="6"/>
      <c r="K576" s="17">
        <f t="shared" si="31"/>
        <v>9720000</v>
      </c>
      <c r="L576" s="17"/>
      <c r="M576" s="17"/>
    </row>
    <row r="577" spans="1:13" s="2" customFormat="1" ht="12.75" x14ac:dyDescent="0.2">
      <c r="A577" s="11" t="s">
        <v>14</v>
      </c>
      <c r="B577" s="18" t="s">
        <v>14</v>
      </c>
      <c r="C577" s="18" t="s">
        <v>14</v>
      </c>
      <c r="D577" s="21" t="s">
        <v>14</v>
      </c>
      <c r="E577" s="6" t="s">
        <v>721</v>
      </c>
      <c r="F577" s="11">
        <v>1</v>
      </c>
      <c r="G577" s="11" t="s">
        <v>112</v>
      </c>
      <c r="H577" s="13">
        <v>2995200</v>
      </c>
      <c r="I577" s="6"/>
      <c r="J577" s="6"/>
      <c r="K577" s="17">
        <f t="shared" si="31"/>
        <v>2995200</v>
      </c>
      <c r="L577" s="17"/>
      <c r="M577" s="17"/>
    </row>
    <row r="578" spans="1:13" s="2" customFormat="1" ht="12.75" x14ac:dyDescent="0.2">
      <c r="A578" s="11" t="s">
        <v>14</v>
      </c>
      <c r="B578" s="18" t="s">
        <v>14</v>
      </c>
      <c r="C578" s="18" t="s">
        <v>14</v>
      </c>
      <c r="D578" s="21" t="s">
        <v>14</v>
      </c>
      <c r="E578" s="6" t="s">
        <v>732</v>
      </c>
      <c r="F578" s="11">
        <v>1</v>
      </c>
      <c r="G578" s="11" t="s">
        <v>112</v>
      </c>
      <c r="H578" s="13">
        <v>3571200</v>
      </c>
      <c r="I578" s="6"/>
      <c r="J578" s="6"/>
      <c r="K578" s="17">
        <f t="shared" si="31"/>
        <v>3571200</v>
      </c>
      <c r="L578" s="17">
        <f>SUM(K569:K578)*17/100</f>
        <v>25935336</v>
      </c>
      <c r="M578" s="17">
        <f>SUM(K569:K578)-L578</f>
        <v>126625464</v>
      </c>
    </row>
    <row r="579" spans="1:13" s="2" customFormat="1" ht="12.75" x14ac:dyDescent="0.2">
      <c r="A579" s="11">
        <v>2</v>
      </c>
      <c r="B579" s="18">
        <v>45052</v>
      </c>
      <c r="C579" s="18">
        <v>45049</v>
      </c>
      <c r="D579" s="21" t="s">
        <v>733</v>
      </c>
      <c r="E579" s="6" t="s">
        <v>362</v>
      </c>
      <c r="F579" s="11">
        <v>2</v>
      </c>
      <c r="G579" s="11" t="s">
        <v>112</v>
      </c>
      <c r="H579" s="13">
        <v>2088000</v>
      </c>
      <c r="I579" s="6"/>
      <c r="J579" s="6"/>
      <c r="K579" s="17">
        <f t="shared" si="31"/>
        <v>4176000</v>
      </c>
      <c r="L579" s="17"/>
      <c r="M579" s="17"/>
    </row>
    <row r="580" spans="1:13" s="2" customFormat="1" ht="12.75" x14ac:dyDescent="0.2">
      <c r="A580" s="11" t="s">
        <v>14</v>
      </c>
      <c r="B580" s="18" t="s">
        <v>14</v>
      </c>
      <c r="C580" s="18" t="s">
        <v>14</v>
      </c>
      <c r="D580" s="21" t="s">
        <v>14</v>
      </c>
      <c r="E580" s="6" t="s">
        <v>93</v>
      </c>
      <c r="F580" s="11">
        <v>1</v>
      </c>
      <c r="G580" s="11" t="s">
        <v>112</v>
      </c>
      <c r="H580" s="13">
        <v>1188000</v>
      </c>
      <c r="I580" s="6"/>
      <c r="J580" s="6"/>
      <c r="K580" s="17">
        <f t="shared" si="31"/>
        <v>1188000</v>
      </c>
      <c r="L580" s="17"/>
      <c r="M580" s="17"/>
    </row>
    <row r="581" spans="1:13" s="2" customFormat="1" ht="12.75" x14ac:dyDescent="0.2">
      <c r="A581" s="11" t="s">
        <v>14</v>
      </c>
      <c r="B581" s="18" t="s">
        <v>14</v>
      </c>
      <c r="C581" s="18" t="s">
        <v>14</v>
      </c>
      <c r="D581" s="21" t="s">
        <v>14</v>
      </c>
      <c r="E581" s="6" t="s">
        <v>488</v>
      </c>
      <c r="F581" s="11">
        <v>1</v>
      </c>
      <c r="G581" s="11" t="s">
        <v>112</v>
      </c>
      <c r="H581" s="13">
        <v>372000</v>
      </c>
      <c r="I581" s="6"/>
      <c r="J581" s="6"/>
      <c r="K581" s="17">
        <f t="shared" si="31"/>
        <v>372000</v>
      </c>
      <c r="L581" s="17"/>
      <c r="M581" s="17"/>
    </row>
    <row r="582" spans="1:13" s="2" customFormat="1" ht="12.75" x14ac:dyDescent="0.2">
      <c r="A582" s="11" t="s">
        <v>14</v>
      </c>
      <c r="B582" s="18" t="s">
        <v>14</v>
      </c>
      <c r="C582" s="18" t="s">
        <v>14</v>
      </c>
      <c r="D582" s="21" t="s">
        <v>14</v>
      </c>
      <c r="E582" s="6" t="s">
        <v>734</v>
      </c>
      <c r="F582" s="11">
        <v>1</v>
      </c>
      <c r="G582" s="11" t="s">
        <v>112</v>
      </c>
      <c r="H582" s="13">
        <v>342000</v>
      </c>
      <c r="I582" s="6"/>
      <c r="J582" s="6"/>
      <c r="K582" s="17">
        <f t="shared" si="31"/>
        <v>342000</v>
      </c>
      <c r="L582" s="17"/>
      <c r="M582" s="17"/>
    </row>
    <row r="583" spans="1:13" s="2" customFormat="1" ht="12.75" x14ac:dyDescent="0.2">
      <c r="A583" s="11" t="s">
        <v>14</v>
      </c>
      <c r="B583" s="18" t="s">
        <v>14</v>
      </c>
      <c r="C583" s="18" t="s">
        <v>14</v>
      </c>
      <c r="D583" s="21" t="s">
        <v>14</v>
      </c>
      <c r="E583" s="6" t="s">
        <v>735</v>
      </c>
      <c r="F583" s="11">
        <v>1</v>
      </c>
      <c r="G583" s="11" t="s">
        <v>112</v>
      </c>
      <c r="H583" s="13">
        <v>348000</v>
      </c>
      <c r="I583" s="6"/>
      <c r="J583" s="6"/>
      <c r="K583" s="17">
        <f t="shared" si="31"/>
        <v>348000</v>
      </c>
      <c r="L583" s="17"/>
      <c r="M583" s="17"/>
    </row>
    <row r="584" spans="1:13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6" t="s">
        <v>572</v>
      </c>
      <c r="F584" s="11">
        <v>1</v>
      </c>
      <c r="G584" s="11" t="s">
        <v>112</v>
      </c>
      <c r="H584" s="13">
        <v>1440000</v>
      </c>
      <c r="I584" s="6"/>
      <c r="J584" s="6"/>
      <c r="K584" s="17">
        <f t="shared" si="31"/>
        <v>1440000</v>
      </c>
      <c r="L584" s="17"/>
      <c r="M584" s="17"/>
    </row>
    <row r="585" spans="1:13" s="2" customFormat="1" ht="12.75" x14ac:dyDescent="0.2">
      <c r="A585" s="11" t="s">
        <v>14</v>
      </c>
      <c r="B585" s="18" t="s">
        <v>14</v>
      </c>
      <c r="C585" s="18" t="s">
        <v>14</v>
      </c>
      <c r="D585" s="21" t="s">
        <v>14</v>
      </c>
      <c r="E585" s="6" t="s">
        <v>736</v>
      </c>
      <c r="F585" s="11">
        <v>1</v>
      </c>
      <c r="G585" s="11" t="s">
        <v>112</v>
      </c>
      <c r="H585" s="13">
        <v>1536000</v>
      </c>
      <c r="I585" s="6"/>
      <c r="J585" s="6"/>
      <c r="K585" s="17">
        <f t="shared" si="31"/>
        <v>1536000</v>
      </c>
      <c r="L585" s="17"/>
      <c r="M585" s="17"/>
    </row>
    <row r="586" spans="1:13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308</v>
      </c>
      <c r="F586" s="11">
        <v>1</v>
      </c>
      <c r="G586" s="11" t="s">
        <v>112</v>
      </c>
      <c r="H586" s="13">
        <v>2764800</v>
      </c>
      <c r="I586" s="6"/>
      <c r="J586" s="6"/>
      <c r="K586" s="17">
        <f t="shared" si="31"/>
        <v>2764800</v>
      </c>
      <c r="L586" s="17">
        <f>SUM(K579:K586)*17/100</f>
        <v>2068356</v>
      </c>
      <c r="M586" s="17">
        <f>SUM(K579:K586)-L586</f>
        <v>10098444</v>
      </c>
    </row>
    <row r="587" spans="1:13" s="2" customFormat="1" ht="12.75" x14ac:dyDescent="0.2">
      <c r="A587" s="11">
        <v>3</v>
      </c>
      <c r="B587" s="18">
        <v>45052</v>
      </c>
      <c r="C587" s="18">
        <v>45049</v>
      </c>
      <c r="D587" s="21" t="s">
        <v>737</v>
      </c>
      <c r="E587" s="6" t="s">
        <v>362</v>
      </c>
      <c r="F587" s="11">
        <v>2</v>
      </c>
      <c r="G587" s="11" t="s">
        <v>112</v>
      </c>
      <c r="H587" s="13">
        <v>2088000</v>
      </c>
      <c r="I587" s="6"/>
      <c r="J587" s="6"/>
      <c r="K587" s="17">
        <f t="shared" si="31"/>
        <v>4176000</v>
      </c>
      <c r="L587" s="17"/>
      <c r="M587" s="17"/>
    </row>
    <row r="588" spans="1:13" s="2" customFormat="1" ht="12.75" x14ac:dyDescent="0.2">
      <c r="A588" s="11" t="s">
        <v>14</v>
      </c>
      <c r="B588" s="18" t="s">
        <v>14</v>
      </c>
      <c r="C588" s="18" t="s">
        <v>14</v>
      </c>
      <c r="D588" s="21" t="s">
        <v>14</v>
      </c>
      <c r="E588" s="6" t="s">
        <v>51</v>
      </c>
      <c r="F588" s="11">
        <v>8</v>
      </c>
      <c r="G588" s="11" t="s">
        <v>112</v>
      </c>
      <c r="H588" s="13">
        <v>3888000</v>
      </c>
      <c r="I588" s="6"/>
      <c r="J588" s="6"/>
      <c r="K588" s="17">
        <f t="shared" si="31"/>
        <v>31104000</v>
      </c>
      <c r="L588" s="17"/>
      <c r="M588" s="17"/>
    </row>
    <row r="589" spans="1:13" s="2" customFormat="1" ht="12.75" x14ac:dyDescent="0.2">
      <c r="A589" s="11" t="s">
        <v>14</v>
      </c>
      <c r="B589" s="18" t="s">
        <v>14</v>
      </c>
      <c r="C589" s="18" t="s">
        <v>14</v>
      </c>
      <c r="D589" s="21" t="s">
        <v>14</v>
      </c>
      <c r="E589" s="6" t="s">
        <v>359</v>
      </c>
      <c r="F589" s="11">
        <v>5</v>
      </c>
      <c r="G589" s="11" t="s">
        <v>112</v>
      </c>
      <c r="H589" s="13">
        <v>504000</v>
      </c>
      <c r="I589" s="6"/>
      <c r="J589" s="6"/>
      <c r="K589" s="17">
        <f t="shared" si="31"/>
        <v>2520000</v>
      </c>
      <c r="L589" s="17"/>
      <c r="M589" s="17"/>
    </row>
    <row r="590" spans="1:13" s="2" customFormat="1" ht="12.75" x14ac:dyDescent="0.2">
      <c r="A590" s="11" t="s">
        <v>14</v>
      </c>
      <c r="B590" s="18" t="s">
        <v>14</v>
      </c>
      <c r="C590" s="18" t="s">
        <v>14</v>
      </c>
      <c r="D590" s="21" t="s">
        <v>14</v>
      </c>
      <c r="E590" s="6" t="s">
        <v>44</v>
      </c>
      <c r="F590" s="11">
        <v>3</v>
      </c>
      <c r="G590" s="11" t="s">
        <v>112</v>
      </c>
      <c r="H590" s="13">
        <v>2880000</v>
      </c>
      <c r="I590" s="6"/>
      <c r="J590" s="6"/>
      <c r="K590" s="17">
        <f t="shared" si="31"/>
        <v>8640000</v>
      </c>
      <c r="L590" s="17">
        <f>SUM(K587:K590)*17/100</f>
        <v>7894800</v>
      </c>
      <c r="M590" s="17">
        <f>SUM(K587:K590)-L590</f>
        <v>38545200</v>
      </c>
    </row>
    <row r="591" spans="1:13" s="2" customFormat="1" ht="12.75" x14ac:dyDescent="0.2">
      <c r="A591" s="11">
        <v>4</v>
      </c>
      <c r="B591" s="18">
        <v>45055</v>
      </c>
      <c r="C591" s="18">
        <v>45050</v>
      </c>
      <c r="D591" s="21" t="s">
        <v>738</v>
      </c>
      <c r="E591" s="6" t="s">
        <v>275</v>
      </c>
      <c r="F591" s="11">
        <v>1</v>
      </c>
      <c r="G591" s="11" t="s">
        <v>112</v>
      </c>
      <c r="H591" s="13">
        <v>2376000</v>
      </c>
      <c r="I591" s="6"/>
      <c r="J591" s="6"/>
      <c r="K591" s="17">
        <f t="shared" si="31"/>
        <v>2376000</v>
      </c>
      <c r="L591" s="17"/>
      <c r="M591" s="17"/>
    </row>
    <row r="592" spans="1:13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6" t="s">
        <v>32</v>
      </c>
      <c r="F592" s="11">
        <v>1</v>
      </c>
      <c r="G592" s="11" t="s">
        <v>112</v>
      </c>
      <c r="H592" s="13">
        <v>3801600</v>
      </c>
      <c r="I592" s="6"/>
      <c r="J592" s="6"/>
      <c r="K592" s="17">
        <f t="shared" si="31"/>
        <v>3801600</v>
      </c>
      <c r="L592" s="17">
        <f>SUM(K591:K592)*17/100</f>
        <v>1050192</v>
      </c>
      <c r="M592" s="17">
        <f>SUM(K591:K592)-L592</f>
        <v>5127408</v>
      </c>
    </row>
    <row r="593" spans="1:14" s="2" customFormat="1" ht="12.75" x14ac:dyDescent="0.2">
      <c r="A593" s="11">
        <v>5</v>
      </c>
      <c r="B593" s="18">
        <v>45055</v>
      </c>
      <c r="C593" s="18">
        <v>45051</v>
      </c>
      <c r="D593" s="21" t="s">
        <v>739</v>
      </c>
      <c r="E593" s="6" t="s">
        <v>92</v>
      </c>
      <c r="F593" s="11">
        <v>2</v>
      </c>
      <c r="G593" s="11" t="s">
        <v>112</v>
      </c>
      <c r="H593" s="13">
        <v>1995000</v>
      </c>
      <c r="I593" s="6"/>
      <c r="J593" s="6"/>
      <c r="K593" s="17">
        <f t="shared" si="31"/>
        <v>3990000</v>
      </c>
      <c r="L593" s="17"/>
      <c r="M593" s="17"/>
    </row>
    <row r="594" spans="1:14" s="1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385</v>
      </c>
      <c r="F594" s="11">
        <v>1</v>
      </c>
      <c r="G594" s="11" t="s">
        <v>112</v>
      </c>
      <c r="H594" s="13">
        <v>1922400</v>
      </c>
      <c r="I594" s="6"/>
      <c r="J594" s="6"/>
      <c r="K594" s="17">
        <f t="shared" si="31"/>
        <v>1922400</v>
      </c>
      <c r="L594" s="17"/>
      <c r="M594" s="17"/>
    </row>
    <row r="595" spans="1:14" s="2" customFormat="1" ht="12.75" x14ac:dyDescent="0.2">
      <c r="A595" s="11"/>
      <c r="B595" s="18" t="s">
        <v>14</v>
      </c>
      <c r="C595" s="18" t="s">
        <v>14</v>
      </c>
      <c r="D595" s="21" t="s">
        <v>14</v>
      </c>
      <c r="E595" s="6" t="s">
        <v>55</v>
      </c>
      <c r="F595" s="11">
        <v>3</v>
      </c>
      <c r="G595" s="11" t="s">
        <v>112</v>
      </c>
      <c r="H595" s="13">
        <v>2352000</v>
      </c>
      <c r="I595" s="6"/>
      <c r="J595" s="6"/>
      <c r="K595" s="17">
        <f t="shared" si="31"/>
        <v>7056000</v>
      </c>
      <c r="L595" s="17">
        <f>SUM(K593:K595)*17/100</f>
        <v>2204628</v>
      </c>
      <c r="M595" s="17">
        <f>SUM(K593:K595)-L595</f>
        <v>10763772</v>
      </c>
    </row>
    <row r="596" spans="1:14" s="2" customFormat="1" ht="12.75" x14ac:dyDescent="0.2">
      <c r="A596" s="11">
        <f>IF(D596="","",COUNT(A$569:A595)+1)</f>
        <v>6</v>
      </c>
      <c r="B596" s="18">
        <v>45057</v>
      </c>
      <c r="C596" s="18">
        <v>45052</v>
      </c>
      <c r="D596" s="21" t="s">
        <v>760</v>
      </c>
      <c r="E596" s="6" t="s">
        <v>487</v>
      </c>
      <c r="F596" s="11">
        <v>1</v>
      </c>
      <c r="G596" s="11" t="s">
        <v>112</v>
      </c>
      <c r="H596" s="13">
        <v>2592000</v>
      </c>
      <c r="I596" s="6"/>
      <c r="J596" s="6"/>
      <c r="K596" s="17">
        <f t="shared" si="31"/>
        <v>2592000</v>
      </c>
      <c r="L596" s="17"/>
      <c r="M596" s="17"/>
    </row>
    <row r="597" spans="1:14" s="2" customFormat="1" ht="12.75" x14ac:dyDescent="0.2">
      <c r="A597" s="11" t="str">
        <f>IF(D597="","",COUNT(A$569:A596)+1)</f>
        <v/>
      </c>
      <c r="B597" s="18" t="s">
        <v>14</v>
      </c>
      <c r="C597" s="18" t="s">
        <v>14</v>
      </c>
      <c r="D597" s="21" t="s">
        <v>14</v>
      </c>
      <c r="E597" s="6" t="s">
        <v>31</v>
      </c>
      <c r="F597" s="11">
        <v>4</v>
      </c>
      <c r="G597" s="11" t="s">
        <v>112</v>
      </c>
      <c r="H597" s="13">
        <v>1695600</v>
      </c>
      <c r="I597" s="6"/>
      <c r="J597" s="6"/>
      <c r="K597" s="17">
        <f t="shared" si="31"/>
        <v>6782400</v>
      </c>
      <c r="L597" s="17"/>
      <c r="M597" s="17"/>
    </row>
    <row r="598" spans="1:14" s="2" customFormat="1" ht="12.75" x14ac:dyDescent="0.2">
      <c r="A598" s="11" t="str">
        <f>IF(D598="","",COUNT(A$569:A597)+1)</f>
        <v/>
      </c>
      <c r="B598" s="23" t="s">
        <v>14</v>
      </c>
      <c r="C598" s="18" t="s">
        <v>14</v>
      </c>
      <c r="D598" s="19" t="s">
        <v>14</v>
      </c>
      <c r="E598" s="3" t="s">
        <v>349</v>
      </c>
      <c r="F598" s="11">
        <v>2</v>
      </c>
      <c r="G598" s="11" t="s">
        <v>112</v>
      </c>
      <c r="H598" s="13">
        <v>1710000</v>
      </c>
      <c r="I598" s="6"/>
      <c r="J598" s="6"/>
      <c r="K598" s="17">
        <f t="shared" si="31"/>
        <v>3420000</v>
      </c>
      <c r="L598" s="17"/>
      <c r="M598" s="17"/>
    </row>
    <row r="599" spans="1:14" s="2" customFormat="1" ht="12.75" x14ac:dyDescent="0.2">
      <c r="A599" s="11" t="str">
        <f>IF(D599="","",COUNT(A$569:A598)+1)</f>
        <v/>
      </c>
      <c r="B599" s="23" t="s">
        <v>14</v>
      </c>
      <c r="C599" s="18" t="s">
        <v>14</v>
      </c>
      <c r="D599" s="19" t="s">
        <v>14</v>
      </c>
      <c r="E599" s="3" t="s">
        <v>310</v>
      </c>
      <c r="F599" s="11">
        <v>5</v>
      </c>
      <c r="G599" s="11" t="s">
        <v>112</v>
      </c>
      <c r="H599" s="13">
        <v>2952000</v>
      </c>
      <c r="I599" s="6"/>
      <c r="J599" s="6"/>
      <c r="K599" s="17">
        <f t="shared" si="31"/>
        <v>14760000</v>
      </c>
      <c r="L599" s="17">
        <f>SUM(K596:K599)*17/100</f>
        <v>4684248</v>
      </c>
      <c r="M599" s="17">
        <f>SUM(K597:K599)-L599</f>
        <v>20278152</v>
      </c>
      <c r="N599" s="24"/>
    </row>
    <row r="600" spans="1:14" s="2" customFormat="1" ht="12.75" x14ac:dyDescent="0.2">
      <c r="A600" s="11">
        <f>IF(D600="","",COUNT(A$569:A599)+1)</f>
        <v>7</v>
      </c>
      <c r="B600" s="18">
        <v>45057</v>
      </c>
      <c r="C600" s="18">
        <v>45052</v>
      </c>
      <c r="D600" s="19" t="s">
        <v>761</v>
      </c>
      <c r="E600" s="6" t="s">
        <v>440</v>
      </c>
      <c r="F600" s="11">
        <v>10</v>
      </c>
      <c r="G600" s="11" t="s">
        <v>112</v>
      </c>
      <c r="H600" s="13">
        <v>3600000</v>
      </c>
      <c r="I600" s="6"/>
      <c r="J600" s="6"/>
      <c r="K600" s="17">
        <f t="shared" si="31"/>
        <v>36000000</v>
      </c>
      <c r="L600" s="17"/>
      <c r="M600" s="17"/>
    </row>
    <row r="601" spans="1:14" s="2" customFormat="1" ht="12.75" x14ac:dyDescent="0.2">
      <c r="A601" s="11" t="str">
        <f>IF(D601="","",COUNT(A$569:A600)+1)</f>
        <v/>
      </c>
      <c r="B601" s="18" t="s">
        <v>14</v>
      </c>
      <c r="C601" s="18" t="s">
        <v>14</v>
      </c>
      <c r="D601" s="19" t="s">
        <v>14</v>
      </c>
      <c r="E601" s="6" t="s">
        <v>762</v>
      </c>
      <c r="F601" s="11">
        <v>3</v>
      </c>
      <c r="G601" s="11" t="s">
        <v>112</v>
      </c>
      <c r="H601" s="13">
        <v>3528000</v>
      </c>
      <c r="I601" s="6"/>
      <c r="J601" s="6"/>
      <c r="K601" s="17">
        <f t="shared" si="31"/>
        <v>10584000</v>
      </c>
      <c r="L601" s="17">
        <f>SUM(K600:K601)*17/100</f>
        <v>7919280</v>
      </c>
      <c r="M601" s="17">
        <f>SUM(K600:K601)-L601</f>
        <v>38664720</v>
      </c>
    </row>
    <row r="602" spans="1:14" s="2" customFormat="1" ht="12.75" x14ac:dyDescent="0.2">
      <c r="A602" s="11">
        <f>IF(D602="","",COUNT(A$569:A601)+1)</f>
        <v>8</v>
      </c>
      <c r="B602" s="18">
        <v>45059</v>
      </c>
      <c r="C602" s="18">
        <v>45054</v>
      </c>
      <c r="D602" s="19" t="s">
        <v>878</v>
      </c>
      <c r="E602" s="6" t="s">
        <v>359</v>
      </c>
      <c r="F602" s="11">
        <v>1</v>
      </c>
      <c r="G602" s="11" t="s">
        <v>112</v>
      </c>
      <c r="H602" s="13">
        <v>504000</v>
      </c>
      <c r="I602" s="6"/>
      <c r="J602" s="6"/>
      <c r="K602" s="17">
        <f t="shared" si="31"/>
        <v>504000</v>
      </c>
      <c r="L602" s="17"/>
      <c r="M602" s="17"/>
    </row>
    <row r="603" spans="1:14" s="2" customFormat="1" ht="12.75" x14ac:dyDescent="0.2">
      <c r="A603" s="11" t="str">
        <f>IF(D603="","",COUNT(A$569:A602)+1)</f>
        <v/>
      </c>
      <c r="B603" s="18" t="s">
        <v>14</v>
      </c>
      <c r="C603" s="18" t="s">
        <v>14</v>
      </c>
      <c r="D603" s="19" t="s">
        <v>14</v>
      </c>
      <c r="E603" s="6" t="s">
        <v>362</v>
      </c>
      <c r="F603" s="11">
        <v>5</v>
      </c>
      <c r="G603" s="11" t="s">
        <v>112</v>
      </c>
      <c r="H603" s="13">
        <v>2088000</v>
      </c>
      <c r="I603" s="6"/>
      <c r="J603" s="6"/>
      <c r="K603" s="17">
        <f t="shared" si="31"/>
        <v>10440000</v>
      </c>
      <c r="L603" s="17"/>
      <c r="M603" s="17"/>
    </row>
    <row r="604" spans="1:14" s="2" customFormat="1" ht="12.75" x14ac:dyDescent="0.2">
      <c r="A604" s="11" t="str">
        <f>IF(D604="","",COUNT(A$569:A603)+1)</f>
        <v/>
      </c>
      <c r="B604" s="18" t="s">
        <v>14</v>
      </c>
      <c r="C604" s="18" t="s">
        <v>14</v>
      </c>
      <c r="D604" s="19" t="s">
        <v>14</v>
      </c>
      <c r="E604" s="6" t="s">
        <v>218</v>
      </c>
      <c r="F604" s="11">
        <v>3</v>
      </c>
      <c r="G604" s="11" t="s">
        <v>112</v>
      </c>
      <c r="H604" s="13">
        <v>3888000</v>
      </c>
      <c r="I604" s="6"/>
      <c r="J604" s="6"/>
      <c r="K604" s="17">
        <f t="shared" si="31"/>
        <v>11664000</v>
      </c>
      <c r="L604" s="17"/>
      <c r="M604" s="17"/>
    </row>
    <row r="605" spans="1:14" s="2" customFormat="1" ht="12.75" x14ac:dyDescent="0.2">
      <c r="A605" s="11" t="str">
        <f>IF(D605="","",COUNT(A$569:A604)+1)</f>
        <v/>
      </c>
      <c r="B605" s="18" t="s">
        <v>14</v>
      </c>
      <c r="C605" s="18" t="s">
        <v>14</v>
      </c>
      <c r="D605" s="19" t="s">
        <v>14</v>
      </c>
      <c r="E605" s="6" t="s">
        <v>32</v>
      </c>
      <c r="F605" s="11">
        <v>1</v>
      </c>
      <c r="G605" s="11" t="s">
        <v>112</v>
      </c>
      <c r="H605" s="13">
        <v>3801600</v>
      </c>
      <c r="I605" s="6"/>
      <c r="J605" s="6"/>
      <c r="K605" s="17">
        <f t="shared" si="31"/>
        <v>3801600</v>
      </c>
      <c r="L605" s="17"/>
      <c r="M605" s="17"/>
    </row>
    <row r="606" spans="1:14" s="2" customFormat="1" ht="12.75" x14ac:dyDescent="0.2">
      <c r="A606" s="11" t="str">
        <f>IF(D606="","",COUNT(A$569:A605)+1)</f>
        <v/>
      </c>
      <c r="B606" s="18" t="s">
        <v>14</v>
      </c>
      <c r="C606" s="18" t="s">
        <v>14</v>
      </c>
      <c r="D606" s="19" t="s">
        <v>14</v>
      </c>
      <c r="E606" s="6" t="s">
        <v>304</v>
      </c>
      <c r="F606" s="11">
        <v>2</v>
      </c>
      <c r="G606" s="11" t="s">
        <v>112</v>
      </c>
      <c r="H606" s="13">
        <v>1200000</v>
      </c>
      <c r="I606" s="6"/>
      <c r="J606" s="6"/>
      <c r="K606" s="17">
        <f t="shared" si="31"/>
        <v>2400000</v>
      </c>
      <c r="L606" s="17"/>
      <c r="M606" s="17"/>
    </row>
    <row r="607" spans="1:14" s="2" customFormat="1" ht="12.75" x14ac:dyDescent="0.2">
      <c r="A607" s="11" t="str">
        <f>IF(D607="","",COUNT(A$569:A606)+1)</f>
        <v/>
      </c>
      <c r="B607" s="18" t="s">
        <v>14</v>
      </c>
      <c r="C607" s="18" t="s">
        <v>14</v>
      </c>
      <c r="D607" s="19" t="s">
        <v>14</v>
      </c>
      <c r="E607" s="6" t="s">
        <v>74</v>
      </c>
      <c r="F607" s="11">
        <v>2</v>
      </c>
      <c r="G607" s="11" t="s">
        <v>112</v>
      </c>
      <c r="H607" s="13">
        <v>900000</v>
      </c>
      <c r="I607" s="6"/>
      <c r="J607" s="6"/>
      <c r="K607" s="17">
        <f t="shared" si="31"/>
        <v>1800000</v>
      </c>
      <c r="L607" s="17"/>
      <c r="M607" s="17"/>
    </row>
    <row r="608" spans="1:14" s="2" customFormat="1" ht="12.75" x14ac:dyDescent="0.2">
      <c r="A608" s="11" t="str">
        <f>IF(D608="","",COUNT(A$569:A607)+1)</f>
        <v/>
      </c>
      <c r="B608" s="18" t="s">
        <v>14</v>
      </c>
      <c r="C608" s="18" t="s">
        <v>14</v>
      </c>
      <c r="D608" s="19" t="s">
        <v>14</v>
      </c>
      <c r="E608" s="6" t="s">
        <v>275</v>
      </c>
      <c r="F608" s="11">
        <v>2</v>
      </c>
      <c r="G608" s="11" t="s">
        <v>112</v>
      </c>
      <c r="H608" s="13">
        <v>2376000</v>
      </c>
      <c r="I608" s="6"/>
      <c r="J608" s="6"/>
      <c r="K608" s="17">
        <f t="shared" si="31"/>
        <v>4752000</v>
      </c>
      <c r="L608" s="17"/>
      <c r="M608" s="17"/>
    </row>
    <row r="609" spans="1:13" s="2" customFormat="1" ht="12.75" x14ac:dyDescent="0.2">
      <c r="A609" s="11" t="str">
        <f>IF(D609="","",COUNT(A$569:A608)+1)</f>
        <v/>
      </c>
      <c r="B609" s="18" t="s">
        <v>14</v>
      </c>
      <c r="C609" s="18" t="s">
        <v>14</v>
      </c>
      <c r="D609" s="19" t="s">
        <v>14</v>
      </c>
      <c r="E609" s="6" t="s">
        <v>360</v>
      </c>
      <c r="F609" s="11">
        <v>3</v>
      </c>
      <c r="G609" s="11" t="s">
        <v>112</v>
      </c>
      <c r="H609" s="13">
        <v>396000</v>
      </c>
      <c r="I609" s="6"/>
      <c r="J609" s="6"/>
      <c r="K609" s="17">
        <f t="shared" si="31"/>
        <v>1188000</v>
      </c>
      <c r="L609" s="17"/>
      <c r="M609" s="17"/>
    </row>
    <row r="610" spans="1:13" s="2" customFormat="1" ht="12.75" x14ac:dyDescent="0.2">
      <c r="A610" s="11" t="str">
        <f>IF(D610="","",COUNT(A$569:A609)+1)</f>
        <v/>
      </c>
      <c r="B610" s="18" t="s">
        <v>14</v>
      </c>
      <c r="C610" s="18" t="s">
        <v>14</v>
      </c>
      <c r="D610" s="19" t="s">
        <v>14</v>
      </c>
      <c r="E610" s="6" t="s">
        <v>310</v>
      </c>
      <c r="F610" s="11">
        <v>1</v>
      </c>
      <c r="G610" s="11" t="s">
        <v>112</v>
      </c>
      <c r="H610" s="13">
        <v>2952000</v>
      </c>
      <c r="I610" s="6"/>
      <c r="J610" s="6"/>
      <c r="K610" s="17">
        <f t="shared" si="31"/>
        <v>2952000</v>
      </c>
      <c r="L610" s="17"/>
      <c r="M610" s="17"/>
    </row>
    <row r="611" spans="1:13" s="2" customFormat="1" ht="12.75" x14ac:dyDescent="0.2">
      <c r="A611" s="11" t="str">
        <f>IF(D611="","",COUNT(A$569:A610)+1)</f>
        <v/>
      </c>
      <c r="B611" s="18" t="s">
        <v>14</v>
      </c>
      <c r="C611" s="18" t="s">
        <v>14</v>
      </c>
      <c r="D611" s="19" t="s">
        <v>14</v>
      </c>
      <c r="E611" s="6" t="s">
        <v>72</v>
      </c>
      <c r="F611" s="11">
        <v>20</v>
      </c>
      <c r="G611" s="11" t="s">
        <v>112</v>
      </c>
      <c r="H611" s="13">
        <v>1954800</v>
      </c>
      <c r="I611" s="6"/>
      <c r="J611" s="6"/>
      <c r="K611" s="17">
        <f t="shared" si="31"/>
        <v>39096000</v>
      </c>
      <c r="L611" s="17">
        <f>SUM(K602:K611)*17/100</f>
        <v>13361592</v>
      </c>
      <c r="M611" s="17">
        <f>SUM(K602:K611)-L611</f>
        <v>65236008</v>
      </c>
    </row>
    <row r="612" spans="1:13" s="2" customFormat="1" ht="12.75" x14ac:dyDescent="0.2">
      <c r="A612" s="11">
        <f>IF(D612="","",COUNT(A$569:A611)+1)</f>
        <v>9</v>
      </c>
      <c r="B612" s="18">
        <v>45059</v>
      </c>
      <c r="C612" s="18">
        <v>45055</v>
      </c>
      <c r="D612" s="19" t="s">
        <v>879</v>
      </c>
      <c r="E612" s="6" t="s">
        <v>100</v>
      </c>
      <c r="F612" s="11">
        <v>1</v>
      </c>
      <c r="G612" s="11" t="s">
        <v>112</v>
      </c>
      <c r="H612" s="13">
        <v>2052000</v>
      </c>
      <c r="I612" s="6"/>
      <c r="J612" s="6"/>
      <c r="K612" s="17">
        <f t="shared" si="31"/>
        <v>2052000</v>
      </c>
      <c r="L612" s="17"/>
      <c r="M612" s="17"/>
    </row>
    <row r="613" spans="1:13" s="2" customFormat="1" ht="12.75" x14ac:dyDescent="0.2">
      <c r="A613" s="11" t="str">
        <f>IF(D613="","",COUNT(A$569:A612)+1)</f>
        <v/>
      </c>
      <c r="B613" s="18" t="s">
        <v>14</v>
      </c>
      <c r="C613" s="18" t="s">
        <v>14</v>
      </c>
      <c r="D613" s="19" t="s">
        <v>14</v>
      </c>
      <c r="E613" s="6" t="s">
        <v>31</v>
      </c>
      <c r="F613" s="11">
        <v>3</v>
      </c>
      <c r="G613" s="11" t="s">
        <v>112</v>
      </c>
      <c r="H613" s="13">
        <v>1695600</v>
      </c>
      <c r="I613" s="6"/>
      <c r="J613" s="6"/>
      <c r="K613" s="17">
        <f t="shared" si="31"/>
        <v>5086800</v>
      </c>
      <c r="L613" s="17"/>
      <c r="M613" s="17"/>
    </row>
    <row r="614" spans="1:13" s="2" customFormat="1" ht="12.75" x14ac:dyDescent="0.2">
      <c r="A614" s="11" t="str">
        <f>IF(D614="","",COUNT(A$569:A613)+1)</f>
        <v/>
      </c>
      <c r="B614" s="18" t="s">
        <v>14</v>
      </c>
      <c r="C614" s="18" t="s">
        <v>14</v>
      </c>
      <c r="D614" s="19" t="s">
        <v>14</v>
      </c>
      <c r="E614" s="6" t="s">
        <v>72</v>
      </c>
      <c r="F614" s="11">
        <v>10</v>
      </c>
      <c r="G614" s="11" t="s">
        <v>112</v>
      </c>
      <c r="H614" s="13">
        <v>1954800</v>
      </c>
      <c r="I614" s="6"/>
      <c r="J614" s="6"/>
      <c r="K614" s="17">
        <f t="shared" si="31"/>
        <v>19548000</v>
      </c>
      <c r="L614" s="17"/>
      <c r="M614" s="17"/>
    </row>
    <row r="615" spans="1:13" s="2" customFormat="1" ht="12.75" x14ac:dyDescent="0.2">
      <c r="A615" s="11" t="str">
        <f>IF(D615="","",COUNT(A$569:A614)+1)</f>
        <v/>
      </c>
      <c r="B615" s="18" t="s">
        <v>14</v>
      </c>
      <c r="C615" s="18" t="s">
        <v>14</v>
      </c>
      <c r="D615" s="19" t="s">
        <v>14</v>
      </c>
      <c r="E615" s="6" t="s">
        <v>45</v>
      </c>
      <c r="F615" s="11">
        <v>20</v>
      </c>
      <c r="G615" s="11" t="s">
        <v>112</v>
      </c>
      <c r="H615" s="13">
        <v>5616000</v>
      </c>
      <c r="I615" s="6"/>
      <c r="J615" s="6"/>
      <c r="K615" s="17">
        <f t="shared" si="31"/>
        <v>112320000</v>
      </c>
      <c r="L615" s="17"/>
      <c r="M615" s="17"/>
    </row>
    <row r="616" spans="1:13" s="2" customFormat="1" ht="12.75" x14ac:dyDescent="0.2">
      <c r="A616" s="11" t="str">
        <f>IF(D616="","",COUNT(A$569:A615)+1)</f>
        <v/>
      </c>
      <c r="B616" s="18" t="s">
        <v>14</v>
      </c>
      <c r="C616" s="18" t="s">
        <v>14</v>
      </c>
      <c r="D616" s="19" t="s">
        <v>14</v>
      </c>
      <c r="E616" s="6" t="s">
        <v>45</v>
      </c>
      <c r="F616" s="11">
        <v>5</v>
      </c>
      <c r="G616" s="11" t="s">
        <v>112</v>
      </c>
      <c r="H616" s="13">
        <v>5616000</v>
      </c>
      <c r="I616" s="6"/>
      <c r="J616" s="6"/>
      <c r="K616" s="17">
        <f t="shared" si="31"/>
        <v>28080000</v>
      </c>
      <c r="L616" s="17"/>
      <c r="M616" s="17"/>
    </row>
    <row r="617" spans="1:13" s="2" customFormat="1" ht="12.75" x14ac:dyDescent="0.2">
      <c r="A617" s="11" t="str">
        <f>IF(D617="","",COUNT(A$569:A616)+1)</f>
        <v/>
      </c>
      <c r="B617" s="18" t="s">
        <v>14</v>
      </c>
      <c r="C617" s="18" t="s">
        <v>14</v>
      </c>
      <c r="D617" s="19" t="s">
        <v>14</v>
      </c>
      <c r="E617" s="6" t="s">
        <v>357</v>
      </c>
      <c r="F617" s="11">
        <v>1</v>
      </c>
      <c r="G617" s="11" t="s">
        <v>112</v>
      </c>
      <c r="H617" s="13">
        <v>5616000</v>
      </c>
      <c r="I617" s="6"/>
      <c r="J617" s="6"/>
      <c r="K617" s="17">
        <f t="shared" si="31"/>
        <v>5616000</v>
      </c>
      <c r="L617" s="17"/>
      <c r="M617" s="17"/>
    </row>
    <row r="618" spans="1:13" s="2" customFormat="1" ht="12.75" x14ac:dyDescent="0.2">
      <c r="A618" s="11" t="str">
        <f>IF(D618="","",COUNT(A$569:A617)+1)</f>
        <v/>
      </c>
      <c r="B618" s="18" t="s">
        <v>14</v>
      </c>
      <c r="C618" s="18" t="s">
        <v>14</v>
      </c>
      <c r="D618" s="19" t="s">
        <v>14</v>
      </c>
      <c r="E618" s="6" t="s">
        <v>278</v>
      </c>
      <c r="F618" s="11">
        <v>1</v>
      </c>
      <c r="G618" s="11" t="s">
        <v>112</v>
      </c>
      <c r="H618" s="13">
        <v>5702400</v>
      </c>
      <c r="I618" s="6"/>
      <c r="J618" s="6"/>
      <c r="K618" s="17">
        <f t="shared" si="31"/>
        <v>5702400</v>
      </c>
      <c r="L618" s="17"/>
      <c r="M618" s="17"/>
    </row>
    <row r="619" spans="1:13" s="2" customFormat="1" ht="12.75" x14ac:dyDescent="0.2">
      <c r="A619" s="11" t="str">
        <f>IF(D619="","",COUNT(A$569:A618)+1)</f>
        <v/>
      </c>
      <c r="B619" s="18" t="s">
        <v>14</v>
      </c>
      <c r="C619" s="18" t="s">
        <v>14</v>
      </c>
      <c r="D619" s="19" t="s">
        <v>14</v>
      </c>
      <c r="E619" s="6" t="s">
        <v>773</v>
      </c>
      <c r="F619" s="11">
        <v>1</v>
      </c>
      <c r="G619" s="11" t="s">
        <v>112</v>
      </c>
      <c r="H619" s="13">
        <v>4752000</v>
      </c>
      <c r="I619" s="6"/>
      <c r="J619" s="6"/>
      <c r="K619" s="17">
        <f t="shared" si="31"/>
        <v>4752000</v>
      </c>
      <c r="L619" s="17">
        <f>SUM(K612:K619)*17/100</f>
        <v>31136724</v>
      </c>
      <c r="M619" s="17">
        <f>SUM(K612:K619)-L619</f>
        <v>152020476</v>
      </c>
    </row>
    <row r="620" spans="1:13" s="2" customFormat="1" ht="12.75" x14ac:dyDescent="0.2">
      <c r="A620" s="11">
        <f>IF(D620="","",COUNT(A$569:A619)+1)</f>
        <v>10</v>
      </c>
      <c r="B620" s="18">
        <v>45059</v>
      </c>
      <c r="C620" s="18">
        <v>45055</v>
      </c>
      <c r="D620" s="19" t="s">
        <v>880</v>
      </c>
      <c r="E620" s="6" t="s">
        <v>205</v>
      </c>
      <c r="F620" s="11">
        <v>10</v>
      </c>
      <c r="G620" s="11" t="s">
        <v>112</v>
      </c>
      <c r="H620" s="13">
        <v>3758400</v>
      </c>
      <c r="I620" s="14">
        <v>0.05</v>
      </c>
      <c r="J620" s="6"/>
      <c r="K620" s="17">
        <f t="shared" si="31"/>
        <v>35704800</v>
      </c>
      <c r="L620" s="17"/>
      <c r="M620" s="17"/>
    </row>
    <row r="621" spans="1:13" s="2" customFormat="1" ht="12.75" x14ac:dyDescent="0.2">
      <c r="A621" s="11" t="str">
        <f>IF(D621="","",COUNT(A$569:A620)+1)</f>
        <v/>
      </c>
      <c r="B621" s="18" t="s">
        <v>14</v>
      </c>
      <c r="C621" s="18" t="s">
        <v>14</v>
      </c>
      <c r="D621" s="19" t="s">
        <v>14</v>
      </c>
      <c r="E621" s="6" t="s">
        <v>567</v>
      </c>
      <c r="F621" s="11">
        <v>10</v>
      </c>
      <c r="G621" s="11" t="s">
        <v>112</v>
      </c>
      <c r="H621" s="13">
        <v>5702400</v>
      </c>
      <c r="I621" s="14">
        <v>0.05</v>
      </c>
      <c r="J621" s="6"/>
      <c r="K621" s="17">
        <f t="shared" si="31"/>
        <v>54172800</v>
      </c>
      <c r="L621" s="17">
        <f>SUM(K620:K621)*17/100</f>
        <v>15279192</v>
      </c>
      <c r="M621" s="17">
        <f>SUM(K620:K621)-L621</f>
        <v>74598408</v>
      </c>
    </row>
    <row r="622" spans="1:13" s="2" customFormat="1" ht="12.75" x14ac:dyDescent="0.2">
      <c r="A622" s="11">
        <f>IF(D622="","",COUNT(A$569:A621)+1)</f>
        <v>11</v>
      </c>
      <c r="B622" s="18">
        <v>45059</v>
      </c>
      <c r="C622" s="18">
        <v>45055</v>
      </c>
      <c r="D622" s="19">
        <v>23050811</v>
      </c>
      <c r="E622" s="6" t="s">
        <v>74</v>
      </c>
      <c r="F622" s="11">
        <v>5</v>
      </c>
      <c r="G622" s="11" t="s">
        <v>112</v>
      </c>
      <c r="H622" s="13">
        <v>900000</v>
      </c>
      <c r="I622" s="6"/>
      <c r="J622" s="6"/>
      <c r="K622" s="17">
        <f t="shared" si="31"/>
        <v>4500000</v>
      </c>
      <c r="L622" s="17">
        <f>SUM(K622)*17/100</f>
        <v>765000</v>
      </c>
      <c r="M622" s="17">
        <f>SUM(K622)-L622</f>
        <v>3735000</v>
      </c>
    </row>
    <row r="623" spans="1:13" s="2" customFormat="1" ht="12.75" x14ac:dyDescent="0.2">
      <c r="A623" s="11">
        <f>IF(D623="","",COUNT(A$569:A622)+1)</f>
        <v>12</v>
      </c>
      <c r="B623" s="18">
        <v>45059</v>
      </c>
      <c r="C623" s="18">
        <v>45056</v>
      </c>
      <c r="D623" s="19" t="s">
        <v>881</v>
      </c>
      <c r="E623" s="6" t="s">
        <v>882</v>
      </c>
      <c r="F623" s="11">
        <v>5</v>
      </c>
      <c r="G623" s="11" t="s">
        <v>112</v>
      </c>
      <c r="H623" s="13">
        <v>2160000</v>
      </c>
      <c r="I623" s="6"/>
      <c r="J623" s="6"/>
      <c r="K623" s="17">
        <f t="shared" si="31"/>
        <v>10800000</v>
      </c>
      <c r="L623" s="17"/>
      <c r="M623" s="17"/>
    </row>
    <row r="624" spans="1:13" s="2" customFormat="1" ht="12.75" x14ac:dyDescent="0.2">
      <c r="A624" s="11" t="str">
        <f>IF(D624="","",COUNT(A$569:A623)+1)</f>
        <v/>
      </c>
      <c r="B624" s="18" t="s">
        <v>14</v>
      </c>
      <c r="C624" s="18" t="s">
        <v>14</v>
      </c>
      <c r="D624" s="19" t="s">
        <v>14</v>
      </c>
      <c r="E624" s="6" t="s">
        <v>72</v>
      </c>
      <c r="F624" s="11">
        <v>10</v>
      </c>
      <c r="G624" s="11" t="s">
        <v>112</v>
      </c>
      <c r="H624" s="13">
        <v>1954800</v>
      </c>
      <c r="I624" s="6"/>
      <c r="J624" s="6"/>
      <c r="K624" s="17">
        <f t="shared" si="31"/>
        <v>19548000</v>
      </c>
      <c r="L624" s="17"/>
      <c r="M624" s="17"/>
    </row>
    <row r="625" spans="1:13" s="2" customFormat="1" ht="12.75" x14ac:dyDescent="0.2">
      <c r="A625" s="11" t="str">
        <f>IF(D625="","",COUNT(A$569:A624)+1)</f>
        <v/>
      </c>
      <c r="B625" s="18" t="s">
        <v>14</v>
      </c>
      <c r="C625" s="18" t="s">
        <v>14</v>
      </c>
      <c r="D625" s="19" t="s">
        <v>14</v>
      </c>
      <c r="E625" s="6" t="s">
        <v>31</v>
      </c>
      <c r="F625" s="11">
        <v>5</v>
      </c>
      <c r="G625" s="11" t="s">
        <v>112</v>
      </c>
      <c r="H625" s="13">
        <v>1695600</v>
      </c>
      <c r="I625" s="6"/>
      <c r="J625" s="6"/>
      <c r="K625" s="17">
        <f t="shared" si="31"/>
        <v>8478000</v>
      </c>
      <c r="L625" s="17"/>
      <c r="M625" s="17"/>
    </row>
    <row r="626" spans="1:13" s="2" customFormat="1" ht="12.75" x14ac:dyDescent="0.2">
      <c r="A626" s="11" t="str">
        <f>IF(D626="","",COUNT(A$569:A625)+1)</f>
        <v/>
      </c>
      <c r="B626" s="18" t="s">
        <v>14</v>
      </c>
      <c r="C626" s="18" t="s">
        <v>14</v>
      </c>
      <c r="D626" s="19" t="s">
        <v>14</v>
      </c>
      <c r="E626" s="6" t="s">
        <v>349</v>
      </c>
      <c r="F626" s="11">
        <v>4</v>
      </c>
      <c r="G626" s="11" t="s">
        <v>112</v>
      </c>
      <c r="H626" s="13">
        <v>1710000</v>
      </c>
      <c r="I626" s="6"/>
      <c r="J626" s="6"/>
      <c r="K626" s="17">
        <f t="shared" si="31"/>
        <v>6840000</v>
      </c>
      <c r="L626" s="17">
        <f>SUM(K623:K626)*17/100</f>
        <v>7763220</v>
      </c>
      <c r="M626" s="17">
        <f>SUM(K623:K626)-L626</f>
        <v>37902780</v>
      </c>
    </row>
    <row r="627" spans="1:13" s="2" customFormat="1" ht="12.75" x14ac:dyDescent="0.2">
      <c r="A627" s="11">
        <f>IF(D627="","",COUNT(A$569:A626)+1)</f>
        <v>13</v>
      </c>
      <c r="B627" s="18">
        <v>45063</v>
      </c>
      <c r="C627" s="18">
        <v>45047</v>
      </c>
      <c r="D627" s="19" t="s">
        <v>763</v>
      </c>
      <c r="E627" s="6" t="s">
        <v>360</v>
      </c>
      <c r="F627" s="11">
        <v>20</v>
      </c>
      <c r="G627" s="11" t="s">
        <v>112</v>
      </c>
      <c r="H627" s="13">
        <v>396000</v>
      </c>
      <c r="I627" s="6"/>
      <c r="J627" s="6"/>
      <c r="K627" s="17">
        <f t="shared" si="31"/>
        <v>7920000</v>
      </c>
      <c r="L627" s="17"/>
      <c r="M627" s="17"/>
    </row>
    <row r="628" spans="1:13" s="2" customFormat="1" ht="12.75" x14ac:dyDescent="0.2">
      <c r="A628" s="11" t="str">
        <f>IF(D628="","",COUNT(A$569:A627)+1)</f>
        <v/>
      </c>
      <c r="B628" s="18" t="s">
        <v>14</v>
      </c>
      <c r="C628" s="18" t="s">
        <v>14</v>
      </c>
      <c r="D628" s="19" t="s">
        <v>14</v>
      </c>
      <c r="E628" s="6" t="s">
        <v>45</v>
      </c>
      <c r="F628" s="11">
        <v>2</v>
      </c>
      <c r="G628" s="11" t="s">
        <v>112</v>
      </c>
      <c r="H628" s="13">
        <v>5616000</v>
      </c>
      <c r="I628" s="6"/>
      <c r="J628" s="6"/>
      <c r="K628" s="17">
        <f t="shared" si="31"/>
        <v>11232000</v>
      </c>
      <c r="L628" s="17"/>
      <c r="M628" s="17"/>
    </row>
    <row r="629" spans="1:13" s="2" customFormat="1" ht="12.75" x14ac:dyDescent="0.2">
      <c r="A629" s="11" t="str">
        <f>IF(D629="","",COUNT(A$569:A628)+1)</f>
        <v/>
      </c>
      <c r="B629" s="18" t="s">
        <v>14</v>
      </c>
      <c r="C629" s="18" t="s">
        <v>14</v>
      </c>
      <c r="D629" s="19" t="s">
        <v>14</v>
      </c>
      <c r="E629" s="6" t="s">
        <v>34</v>
      </c>
      <c r="F629" s="11">
        <v>2</v>
      </c>
      <c r="G629" s="11" t="s">
        <v>112</v>
      </c>
      <c r="H629" s="13">
        <v>3542400</v>
      </c>
      <c r="I629" s="6"/>
      <c r="J629" s="6"/>
      <c r="K629" s="17">
        <f t="shared" si="31"/>
        <v>7084800</v>
      </c>
      <c r="L629" s="17"/>
      <c r="M629" s="17"/>
    </row>
    <row r="630" spans="1:13" s="2" customFormat="1" ht="12.75" x14ac:dyDescent="0.2">
      <c r="A630" s="11" t="str">
        <f>IF(D630="","",COUNT(A$569:A629)+1)</f>
        <v/>
      </c>
      <c r="B630" s="18" t="s">
        <v>14</v>
      </c>
      <c r="C630" s="18" t="s">
        <v>14</v>
      </c>
      <c r="D630" s="19" t="s">
        <v>14</v>
      </c>
      <c r="E630" s="4" t="s">
        <v>51</v>
      </c>
      <c r="F630" s="11">
        <v>8</v>
      </c>
      <c r="G630" s="11" t="s">
        <v>112</v>
      </c>
      <c r="H630" s="13">
        <v>3888000</v>
      </c>
      <c r="I630" s="6"/>
      <c r="J630" s="6"/>
      <c r="K630" s="17">
        <f t="shared" si="31"/>
        <v>31104000</v>
      </c>
      <c r="L630" s="17">
        <f>SUM(K627:K630)*17/100</f>
        <v>9747936</v>
      </c>
      <c r="M630" s="17">
        <f>SUM(K627:K630)-L630</f>
        <v>47592864</v>
      </c>
    </row>
    <row r="631" spans="1:13" s="2" customFormat="1" ht="12.75" x14ac:dyDescent="0.2">
      <c r="A631" s="11">
        <f>IF(D631="","",COUNT(A$569:A630)+1)</f>
        <v>14</v>
      </c>
      <c r="B631" s="18">
        <v>45063</v>
      </c>
      <c r="C631" s="18">
        <v>45057</v>
      </c>
      <c r="D631" s="19" t="s">
        <v>764</v>
      </c>
      <c r="E631" s="6" t="s">
        <v>362</v>
      </c>
      <c r="F631" s="11">
        <v>3</v>
      </c>
      <c r="G631" s="11" t="s">
        <v>112</v>
      </c>
      <c r="H631" s="13">
        <v>2088000</v>
      </c>
      <c r="I631" s="6"/>
      <c r="J631" s="6"/>
      <c r="K631" s="17">
        <f t="shared" si="31"/>
        <v>6264000</v>
      </c>
      <c r="L631" s="17"/>
      <c r="M631" s="17"/>
    </row>
    <row r="632" spans="1:13" s="2" customFormat="1" ht="12.75" x14ac:dyDescent="0.2">
      <c r="A632" s="11" t="str">
        <f>IF(D632="","",COUNT(A$569:A631)+1)</f>
        <v/>
      </c>
      <c r="B632" s="18" t="s">
        <v>14</v>
      </c>
      <c r="C632" s="18" t="s">
        <v>14</v>
      </c>
      <c r="D632" s="19" t="s">
        <v>14</v>
      </c>
      <c r="E632" s="6" t="s">
        <v>363</v>
      </c>
      <c r="F632" s="11">
        <v>3</v>
      </c>
      <c r="G632" s="11" t="s">
        <v>112</v>
      </c>
      <c r="H632" s="13">
        <v>1944000</v>
      </c>
      <c r="I632" s="6"/>
      <c r="J632" s="6"/>
      <c r="K632" s="17">
        <f t="shared" si="31"/>
        <v>5832000</v>
      </c>
      <c r="L632" s="17"/>
      <c r="M632" s="17"/>
    </row>
    <row r="633" spans="1:13" s="2" customFormat="1" ht="12.75" x14ac:dyDescent="0.2">
      <c r="A633" s="11" t="str">
        <f>IF(D633="","",COUNT(A$569:A632)+1)</f>
        <v/>
      </c>
      <c r="B633" s="18" t="s">
        <v>14</v>
      </c>
      <c r="C633" s="18" t="s">
        <v>14</v>
      </c>
      <c r="D633" s="19" t="s">
        <v>14</v>
      </c>
      <c r="E633" s="6" t="s">
        <v>364</v>
      </c>
      <c r="F633" s="11">
        <v>3</v>
      </c>
      <c r="G633" s="11" t="s">
        <v>112</v>
      </c>
      <c r="H633" s="13">
        <v>1632000</v>
      </c>
      <c r="I633" s="6"/>
      <c r="J633" s="6"/>
      <c r="K633" s="17">
        <f t="shared" si="31"/>
        <v>4896000</v>
      </c>
      <c r="L633" s="17"/>
      <c r="M633" s="17"/>
    </row>
    <row r="634" spans="1:13" s="2" customFormat="1" ht="12.75" x14ac:dyDescent="0.2">
      <c r="A634" s="11" t="str">
        <f>IF(D634="","",COUNT(A$569:A633)+1)</f>
        <v/>
      </c>
      <c r="B634" s="18" t="s">
        <v>14</v>
      </c>
      <c r="C634" s="18" t="s">
        <v>14</v>
      </c>
      <c r="D634" s="19" t="s">
        <v>14</v>
      </c>
      <c r="E634" s="6" t="s">
        <v>365</v>
      </c>
      <c r="F634" s="11">
        <v>2</v>
      </c>
      <c r="G634" s="11" t="s">
        <v>112</v>
      </c>
      <c r="H634" s="13">
        <v>1710000</v>
      </c>
      <c r="I634" s="6"/>
      <c r="J634" s="6"/>
      <c r="K634" s="17">
        <f t="shared" si="31"/>
        <v>3420000</v>
      </c>
      <c r="L634" s="17"/>
      <c r="M634" s="17"/>
    </row>
    <row r="635" spans="1:13" s="2" customFormat="1" ht="12.75" x14ac:dyDescent="0.2">
      <c r="A635" s="11" t="str">
        <f>IF(D635="","",COUNT(A$569:A634)+1)</f>
        <v/>
      </c>
      <c r="B635" s="18" t="s">
        <v>14</v>
      </c>
      <c r="C635" s="18" t="s">
        <v>14</v>
      </c>
      <c r="D635" s="19" t="s">
        <v>14</v>
      </c>
      <c r="E635" s="6" t="s">
        <v>367</v>
      </c>
      <c r="F635" s="11">
        <v>1</v>
      </c>
      <c r="G635" s="11" t="s">
        <v>112</v>
      </c>
      <c r="H635" s="13">
        <v>1824000</v>
      </c>
      <c r="I635" s="6"/>
      <c r="J635" s="6"/>
      <c r="K635" s="17">
        <f t="shared" si="31"/>
        <v>1824000</v>
      </c>
      <c r="L635" s="17"/>
      <c r="M635" s="17"/>
    </row>
    <row r="636" spans="1:13" s="2" customFormat="1" ht="12.75" x14ac:dyDescent="0.2">
      <c r="A636" s="11" t="str">
        <f>IF(D636="","",COUNT(A$569:A635)+1)</f>
        <v/>
      </c>
      <c r="B636" s="18" t="s">
        <v>14</v>
      </c>
      <c r="C636" s="18" t="s">
        <v>14</v>
      </c>
      <c r="D636" s="19" t="s">
        <v>14</v>
      </c>
      <c r="E636" s="6" t="s">
        <v>384</v>
      </c>
      <c r="F636" s="11">
        <v>1</v>
      </c>
      <c r="G636" s="11" t="s">
        <v>112</v>
      </c>
      <c r="H636" s="13">
        <v>850000</v>
      </c>
      <c r="I636" s="6"/>
      <c r="J636" s="6"/>
      <c r="K636" s="17">
        <f t="shared" si="31"/>
        <v>850000</v>
      </c>
      <c r="L636" s="17"/>
      <c r="M636" s="17"/>
    </row>
    <row r="637" spans="1:13" s="2" customFormat="1" ht="12.75" x14ac:dyDescent="0.2">
      <c r="A637" s="11" t="str">
        <f>IF(D637="","",COUNT(A$569:A636)+1)</f>
        <v/>
      </c>
      <c r="B637" s="18" t="s">
        <v>14</v>
      </c>
      <c r="C637" s="18" t="s">
        <v>14</v>
      </c>
      <c r="D637" s="19" t="s">
        <v>14</v>
      </c>
      <c r="E637" s="6" t="s">
        <v>87</v>
      </c>
      <c r="F637" s="11">
        <v>1</v>
      </c>
      <c r="G637" s="11" t="s">
        <v>112</v>
      </c>
      <c r="H637" s="13">
        <v>800000</v>
      </c>
      <c r="I637" s="6"/>
      <c r="J637" s="6"/>
      <c r="K637" s="17">
        <f t="shared" si="31"/>
        <v>800000</v>
      </c>
      <c r="L637" s="17"/>
      <c r="M637" s="17"/>
    </row>
    <row r="638" spans="1:13" s="2" customFormat="1" ht="12.75" x14ac:dyDescent="0.2">
      <c r="A638" s="11" t="str">
        <f>IF(D638="","",COUNT(A$569:A637)+1)</f>
        <v/>
      </c>
      <c r="B638" s="18" t="s">
        <v>14</v>
      </c>
      <c r="C638" s="18" t="s">
        <v>14</v>
      </c>
      <c r="D638" s="19" t="s">
        <v>14</v>
      </c>
      <c r="E638" s="6" t="s">
        <v>88</v>
      </c>
      <c r="F638" s="11">
        <v>1</v>
      </c>
      <c r="G638" s="11" t="s">
        <v>112</v>
      </c>
      <c r="H638" s="13">
        <v>860000</v>
      </c>
      <c r="I638" s="6"/>
      <c r="J638" s="6"/>
      <c r="K638" s="17">
        <f t="shared" si="31"/>
        <v>860000</v>
      </c>
      <c r="L638" s="17"/>
      <c r="M638" s="17"/>
    </row>
    <row r="639" spans="1:13" s="2" customFormat="1" ht="12.75" x14ac:dyDescent="0.2">
      <c r="A639" s="11" t="str">
        <f>IF(D639="","",COUNT(A$569:A638)+1)</f>
        <v/>
      </c>
      <c r="B639" s="18" t="s">
        <v>14</v>
      </c>
      <c r="C639" s="18" t="s">
        <v>14</v>
      </c>
      <c r="D639" s="19" t="s">
        <v>14</v>
      </c>
      <c r="E639" s="6" t="s">
        <v>275</v>
      </c>
      <c r="F639" s="11">
        <v>1</v>
      </c>
      <c r="G639" s="11" t="s">
        <v>112</v>
      </c>
      <c r="H639" s="13">
        <v>2376000</v>
      </c>
      <c r="I639" s="6"/>
      <c r="J639" s="6"/>
      <c r="K639" s="17">
        <f t="shared" ref="K639:K658" si="32">F639*(H639-(H639*I639)-((H639-(H639*I639))*J639))</f>
        <v>2376000</v>
      </c>
      <c r="L639" s="17"/>
      <c r="M639" s="17"/>
    </row>
    <row r="640" spans="1:13" s="2" customFormat="1" ht="12.75" x14ac:dyDescent="0.2">
      <c r="A640" s="11" t="str">
        <f>IF(D640="","",COUNT(A$569:A639)+1)</f>
        <v/>
      </c>
      <c r="B640" s="18" t="s">
        <v>14</v>
      </c>
      <c r="C640" s="18" t="s">
        <v>14</v>
      </c>
      <c r="D640" s="19" t="s">
        <v>14</v>
      </c>
      <c r="E640" s="6" t="s">
        <v>276</v>
      </c>
      <c r="F640" s="11">
        <v>1</v>
      </c>
      <c r="G640" s="11" t="s">
        <v>112</v>
      </c>
      <c r="H640" s="13">
        <v>2592000</v>
      </c>
      <c r="I640" s="6"/>
      <c r="J640" s="6"/>
      <c r="K640" s="17">
        <f t="shared" si="32"/>
        <v>2592000</v>
      </c>
      <c r="L640" s="17">
        <f>SUM(K631:K640)*17/100</f>
        <v>5051380</v>
      </c>
      <c r="M640" s="17">
        <f>SUM(K631:K640)-L640</f>
        <v>24662620</v>
      </c>
    </row>
    <row r="641" spans="1:13" s="2" customFormat="1" ht="12.75" x14ac:dyDescent="0.2">
      <c r="A641" s="11">
        <f>IF(D641="","",COUNT(A$569:A640)+1)</f>
        <v>15</v>
      </c>
      <c r="B641" s="18">
        <v>45063</v>
      </c>
      <c r="C641" s="18">
        <v>45057</v>
      </c>
      <c r="D641" s="19" t="s">
        <v>765</v>
      </c>
      <c r="E641" s="6" t="s">
        <v>92</v>
      </c>
      <c r="F641" s="11">
        <v>1</v>
      </c>
      <c r="G641" s="11" t="s">
        <v>112</v>
      </c>
      <c r="H641" s="13">
        <v>1995000</v>
      </c>
      <c r="I641" s="6"/>
      <c r="J641" s="6"/>
      <c r="K641" s="17">
        <f t="shared" si="32"/>
        <v>1995000</v>
      </c>
      <c r="L641" s="17"/>
      <c r="M641" s="17"/>
    </row>
    <row r="642" spans="1:13" s="2" customFormat="1" ht="12.75" x14ac:dyDescent="0.2">
      <c r="A642" s="11" t="str">
        <f>IF(D642="","",COUNT(A$569:A641)+1)</f>
        <v/>
      </c>
      <c r="B642" s="18" t="s">
        <v>14</v>
      </c>
      <c r="C642" s="18" t="s">
        <v>14</v>
      </c>
      <c r="D642" s="19" t="s">
        <v>14</v>
      </c>
      <c r="E642" s="3" t="s">
        <v>109</v>
      </c>
      <c r="F642" s="11">
        <v>1</v>
      </c>
      <c r="G642" s="11" t="s">
        <v>112</v>
      </c>
      <c r="H642" s="13">
        <v>732000</v>
      </c>
      <c r="I642" s="6"/>
      <c r="J642" s="6"/>
      <c r="K642" s="17">
        <f t="shared" si="32"/>
        <v>732000</v>
      </c>
      <c r="L642" s="17"/>
      <c r="M642" s="17"/>
    </row>
    <row r="643" spans="1:13" s="2" customFormat="1" ht="12.75" x14ac:dyDescent="0.2">
      <c r="A643" s="11" t="str">
        <f>IF(D643="","",COUNT(A$569:A642)+1)</f>
        <v/>
      </c>
      <c r="B643" s="18" t="s">
        <v>14</v>
      </c>
      <c r="C643" s="18" t="s">
        <v>14</v>
      </c>
      <c r="D643" s="19" t="s">
        <v>14</v>
      </c>
      <c r="E643" s="6" t="s">
        <v>766</v>
      </c>
      <c r="F643" s="11">
        <v>2</v>
      </c>
      <c r="G643" s="11" t="s">
        <v>112</v>
      </c>
      <c r="H643" s="13">
        <v>3888000</v>
      </c>
      <c r="I643" s="6"/>
      <c r="J643" s="6"/>
      <c r="K643" s="17">
        <f t="shared" si="32"/>
        <v>7776000</v>
      </c>
      <c r="L643" s="17"/>
      <c r="M643" s="17"/>
    </row>
    <row r="644" spans="1:13" s="2" customFormat="1" ht="12.75" x14ac:dyDescent="0.2">
      <c r="A644" s="11" t="str">
        <f>IF(D644="","",COUNT(A$569:A643)+1)</f>
        <v/>
      </c>
      <c r="B644" s="18" t="s">
        <v>14</v>
      </c>
      <c r="C644" s="18" t="s">
        <v>14</v>
      </c>
      <c r="D644" s="19" t="s">
        <v>14</v>
      </c>
      <c r="E644" s="6" t="s">
        <v>370</v>
      </c>
      <c r="F644" s="11">
        <v>1</v>
      </c>
      <c r="G644" s="11" t="s">
        <v>112</v>
      </c>
      <c r="H644" s="13">
        <v>1150000</v>
      </c>
      <c r="I644" s="6"/>
      <c r="J644" s="6"/>
      <c r="K644" s="17">
        <f t="shared" si="32"/>
        <v>1150000</v>
      </c>
      <c r="L644" s="17"/>
      <c r="M644" s="17"/>
    </row>
    <row r="645" spans="1:13" s="2" customFormat="1" ht="12.75" x14ac:dyDescent="0.2">
      <c r="A645" s="11" t="str">
        <f>IF(D645="","",COUNT(A$569:A644)+1)</f>
        <v/>
      </c>
      <c r="B645" s="18" t="s">
        <v>14</v>
      </c>
      <c r="C645" s="18" t="s">
        <v>14</v>
      </c>
      <c r="D645" s="19" t="s">
        <v>14</v>
      </c>
      <c r="E645" s="6" t="s">
        <v>93</v>
      </c>
      <c r="F645" s="11">
        <v>1</v>
      </c>
      <c r="G645" s="11" t="s">
        <v>112</v>
      </c>
      <c r="H645" s="13">
        <v>1188000</v>
      </c>
      <c r="I645" s="6"/>
      <c r="J645" s="6"/>
      <c r="K645" s="17">
        <f t="shared" si="32"/>
        <v>1188000</v>
      </c>
      <c r="L645" s="17"/>
      <c r="M645" s="17"/>
    </row>
    <row r="646" spans="1:13" s="2" customFormat="1" ht="12.75" x14ac:dyDescent="0.2">
      <c r="A646" s="11" t="str">
        <f>IF(D646="","",COUNT(A$569:A645)+1)</f>
        <v/>
      </c>
      <c r="B646" s="18" t="s">
        <v>14</v>
      </c>
      <c r="C646" s="18" t="s">
        <v>14</v>
      </c>
      <c r="D646" s="19" t="s">
        <v>14</v>
      </c>
      <c r="E646" s="6" t="s">
        <v>71</v>
      </c>
      <c r="F646" s="11">
        <v>1</v>
      </c>
      <c r="G646" s="11" t="s">
        <v>112</v>
      </c>
      <c r="H646" s="13">
        <v>3240000</v>
      </c>
      <c r="I646" s="6"/>
      <c r="J646" s="6"/>
      <c r="K646" s="17">
        <f t="shared" si="32"/>
        <v>3240000</v>
      </c>
      <c r="L646" s="17"/>
      <c r="M646" s="17"/>
    </row>
    <row r="647" spans="1:13" s="2" customFormat="1" ht="12.75" x14ac:dyDescent="0.2">
      <c r="A647" s="11" t="str">
        <f>IF(D647="","",COUNT(A$569:A646)+1)</f>
        <v/>
      </c>
      <c r="B647" s="18" t="s">
        <v>14</v>
      </c>
      <c r="C647" s="18" t="s">
        <v>14</v>
      </c>
      <c r="D647" s="19" t="s">
        <v>14</v>
      </c>
      <c r="E647" s="6" t="s">
        <v>89</v>
      </c>
      <c r="F647" s="11">
        <v>1</v>
      </c>
      <c r="G647" s="11" t="s">
        <v>112</v>
      </c>
      <c r="H647" s="13">
        <v>1566000</v>
      </c>
      <c r="I647" s="6"/>
      <c r="J647" s="6"/>
      <c r="K647" s="17">
        <f t="shared" si="32"/>
        <v>1566000</v>
      </c>
      <c r="L647" s="17"/>
      <c r="M647" s="17"/>
    </row>
    <row r="648" spans="1:13" s="2" customFormat="1" ht="12.75" x14ac:dyDescent="0.2">
      <c r="A648" s="11" t="str">
        <f>IF(D648="","",COUNT(A$569:A647)+1)</f>
        <v/>
      </c>
      <c r="B648" s="18" t="s">
        <v>14</v>
      </c>
      <c r="C648" s="18" t="s">
        <v>14</v>
      </c>
      <c r="D648" s="19" t="s">
        <v>14</v>
      </c>
      <c r="E648" s="6" t="s">
        <v>107</v>
      </c>
      <c r="F648" s="11">
        <v>2</v>
      </c>
      <c r="G648" s="11" t="s">
        <v>112</v>
      </c>
      <c r="H648" s="13">
        <v>2008800</v>
      </c>
      <c r="I648" s="6"/>
      <c r="J648" s="6"/>
      <c r="K648" s="17">
        <f t="shared" si="32"/>
        <v>4017600</v>
      </c>
      <c r="L648" s="17"/>
      <c r="M648" s="17"/>
    </row>
    <row r="649" spans="1:13" s="2" customFormat="1" ht="12.75" x14ac:dyDescent="0.2">
      <c r="A649" s="11" t="str">
        <f>IF(D649="","",COUNT(A$569:A648)+1)</f>
        <v/>
      </c>
      <c r="B649" s="18" t="s">
        <v>14</v>
      </c>
      <c r="C649" s="18" t="s">
        <v>14</v>
      </c>
      <c r="D649" s="19" t="s">
        <v>14</v>
      </c>
      <c r="E649" s="6" t="s">
        <v>572</v>
      </c>
      <c r="F649" s="11">
        <v>1</v>
      </c>
      <c r="G649" s="11" t="s">
        <v>112</v>
      </c>
      <c r="H649" s="13">
        <v>1440000</v>
      </c>
      <c r="I649" s="6"/>
      <c r="J649" s="6"/>
      <c r="K649" s="17">
        <f t="shared" si="32"/>
        <v>1440000</v>
      </c>
      <c r="L649" s="17"/>
      <c r="M649" s="17"/>
    </row>
    <row r="650" spans="1:13" s="2" customFormat="1" ht="12.75" x14ac:dyDescent="0.2">
      <c r="A650" s="11" t="str">
        <f>IF(D650="","",COUNT(A$569:A649)+1)</f>
        <v/>
      </c>
      <c r="B650" s="18" t="s">
        <v>14</v>
      </c>
      <c r="C650" s="18" t="s">
        <v>14</v>
      </c>
      <c r="D650" s="19" t="s">
        <v>14</v>
      </c>
      <c r="E650" s="6" t="s">
        <v>74</v>
      </c>
      <c r="F650" s="11">
        <v>1</v>
      </c>
      <c r="G650" s="11" t="s">
        <v>112</v>
      </c>
      <c r="H650" s="13">
        <v>900000</v>
      </c>
      <c r="I650" s="6"/>
      <c r="J650" s="6"/>
      <c r="K650" s="17">
        <f t="shared" si="32"/>
        <v>900000</v>
      </c>
      <c r="L650" s="17">
        <f>SUM(K641:K650)*17/100</f>
        <v>4080782</v>
      </c>
      <c r="M650" s="17">
        <f>SUM(K641:K650)-L650</f>
        <v>19923818</v>
      </c>
    </row>
    <row r="651" spans="1:13" s="2" customFormat="1" ht="12.75" x14ac:dyDescent="0.2">
      <c r="A651" s="11">
        <f>IF(D651="","",COUNT(A$569:A650)+1)</f>
        <v>16</v>
      </c>
      <c r="B651" s="18">
        <v>45063</v>
      </c>
      <c r="C651" s="18">
        <v>45059</v>
      </c>
      <c r="D651" s="19" t="s">
        <v>767</v>
      </c>
      <c r="E651" s="6" t="s">
        <v>31</v>
      </c>
      <c r="F651" s="11">
        <v>5</v>
      </c>
      <c r="G651" s="11" t="s">
        <v>112</v>
      </c>
      <c r="H651" s="13">
        <v>1695600</v>
      </c>
      <c r="I651" s="6"/>
      <c r="J651" s="6"/>
      <c r="K651" s="17">
        <f t="shared" si="32"/>
        <v>8478000</v>
      </c>
      <c r="L651" s="17"/>
      <c r="M651" s="17"/>
    </row>
    <row r="652" spans="1:13" s="2" customFormat="1" ht="12.75" x14ac:dyDescent="0.2">
      <c r="A652" s="11" t="str">
        <f>IF(D652="","",COUNT(A$569:A651)+1)</f>
        <v/>
      </c>
      <c r="B652" s="18" t="s">
        <v>14</v>
      </c>
      <c r="C652" s="18" t="s">
        <v>14</v>
      </c>
      <c r="D652" s="19" t="s">
        <v>14</v>
      </c>
      <c r="E652" s="6" t="s">
        <v>105</v>
      </c>
      <c r="F652" s="11">
        <v>1</v>
      </c>
      <c r="G652" s="11" t="s">
        <v>112</v>
      </c>
      <c r="H652" s="13">
        <v>844800</v>
      </c>
      <c r="I652" s="6"/>
      <c r="J652" s="6"/>
      <c r="K652" s="17">
        <f t="shared" si="32"/>
        <v>844800</v>
      </c>
      <c r="L652" s="17"/>
      <c r="M652" s="17"/>
    </row>
    <row r="653" spans="1:13" s="2" customFormat="1" ht="12.75" x14ac:dyDescent="0.2">
      <c r="A653" s="11" t="str">
        <f>IF(D653="","",COUNT(A$569:A652)+1)</f>
        <v/>
      </c>
      <c r="B653" s="18" t="s">
        <v>14</v>
      </c>
      <c r="C653" s="18" t="s">
        <v>14</v>
      </c>
      <c r="D653" s="19" t="s">
        <v>14</v>
      </c>
      <c r="E653" s="6" t="s">
        <v>307</v>
      </c>
      <c r="F653" s="11">
        <v>1</v>
      </c>
      <c r="G653" s="11" t="s">
        <v>112</v>
      </c>
      <c r="H653" s="13">
        <v>801600</v>
      </c>
      <c r="I653" s="6"/>
      <c r="J653" s="6"/>
      <c r="K653" s="17">
        <f t="shared" si="32"/>
        <v>801600</v>
      </c>
      <c r="L653" s="17"/>
      <c r="M653" s="17"/>
    </row>
    <row r="654" spans="1:13" s="2" customFormat="1" ht="12.75" x14ac:dyDescent="0.2">
      <c r="A654" s="11" t="str">
        <f>IF(D654="","",COUNT(A$569:A653)+1)</f>
        <v/>
      </c>
      <c r="B654" s="18" t="s">
        <v>14</v>
      </c>
      <c r="C654" s="18" t="s">
        <v>14</v>
      </c>
      <c r="D654" s="19" t="s">
        <v>14</v>
      </c>
      <c r="E654" s="6" t="s">
        <v>106</v>
      </c>
      <c r="F654" s="11">
        <v>1</v>
      </c>
      <c r="G654" s="11" t="s">
        <v>112</v>
      </c>
      <c r="H654" s="13">
        <v>1040000</v>
      </c>
      <c r="I654" s="6"/>
      <c r="J654" s="6"/>
      <c r="K654" s="17">
        <f t="shared" si="32"/>
        <v>1040000</v>
      </c>
      <c r="L654" s="17"/>
      <c r="M654" s="17"/>
    </row>
    <row r="655" spans="1:13" s="2" customFormat="1" ht="12.75" x14ac:dyDescent="0.2">
      <c r="A655" s="11" t="str">
        <f>IF(D655="","",COUNT(A$569:A654)+1)</f>
        <v/>
      </c>
      <c r="B655" s="18" t="s">
        <v>14</v>
      </c>
      <c r="C655" s="18" t="s">
        <v>14</v>
      </c>
      <c r="D655" s="19" t="s">
        <v>14</v>
      </c>
      <c r="E655" s="6" t="s">
        <v>218</v>
      </c>
      <c r="F655" s="11">
        <v>3</v>
      </c>
      <c r="G655" s="11" t="s">
        <v>112</v>
      </c>
      <c r="H655" s="13">
        <v>3888000</v>
      </c>
      <c r="I655" s="6"/>
      <c r="J655" s="6"/>
      <c r="K655" s="17">
        <f t="shared" si="32"/>
        <v>11664000</v>
      </c>
      <c r="L655" s="17"/>
      <c r="M655" s="17"/>
    </row>
    <row r="656" spans="1:13" s="2" customFormat="1" ht="12.75" x14ac:dyDescent="0.2">
      <c r="A656" s="11" t="str">
        <f>IF(D656="","",COUNT(A$569:A655)+1)</f>
        <v/>
      </c>
      <c r="B656" s="18" t="s">
        <v>14</v>
      </c>
      <c r="C656" s="18" t="s">
        <v>14</v>
      </c>
      <c r="D656" s="19" t="s">
        <v>14</v>
      </c>
      <c r="E656" s="6" t="s">
        <v>74</v>
      </c>
      <c r="F656" s="11">
        <v>2</v>
      </c>
      <c r="G656" s="11" t="s">
        <v>112</v>
      </c>
      <c r="H656" s="13">
        <v>900000</v>
      </c>
      <c r="I656" s="6"/>
      <c r="J656" s="6"/>
      <c r="K656" s="17">
        <f t="shared" si="32"/>
        <v>1800000</v>
      </c>
      <c r="L656" s="17"/>
      <c r="M656" s="17"/>
    </row>
    <row r="657" spans="1:13" s="2" customFormat="1" ht="12.75" x14ac:dyDescent="0.2">
      <c r="A657" s="11" t="str">
        <f>IF(D657="","",COUNT(A$569:A656)+1)</f>
        <v/>
      </c>
      <c r="B657" s="18" t="s">
        <v>14</v>
      </c>
      <c r="C657" s="18" t="s">
        <v>14</v>
      </c>
      <c r="D657" s="19" t="s">
        <v>14</v>
      </c>
      <c r="E657" s="6" t="s">
        <v>84</v>
      </c>
      <c r="F657" s="11">
        <v>1</v>
      </c>
      <c r="G657" s="11" t="s">
        <v>112</v>
      </c>
      <c r="H657" s="13">
        <v>1584000</v>
      </c>
      <c r="I657" s="6"/>
      <c r="J657" s="6"/>
      <c r="K657" s="17">
        <f t="shared" si="32"/>
        <v>1584000</v>
      </c>
      <c r="L657" s="17"/>
      <c r="M657" s="17"/>
    </row>
    <row r="658" spans="1:13" s="2" customFormat="1" ht="12.75" x14ac:dyDescent="0.2">
      <c r="A658" s="11" t="str">
        <f>IF(D658="","",COUNT(A$569:A657)+1)</f>
        <v/>
      </c>
      <c r="B658" s="18" t="s">
        <v>14</v>
      </c>
      <c r="C658" s="18" t="s">
        <v>14</v>
      </c>
      <c r="D658" s="19" t="s">
        <v>14</v>
      </c>
      <c r="E658" s="6" t="s">
        <v>83</v>
      </c>
      <c r="F658" s="11">
        <v>1</v>
      </c>
      <c r="G658" s="11" t="s">
        <v>112</v>
      </c>
      <c r="H658" s="13">
        <v>1987200</v>
      </c>
      <c r="I658" s="6"/>
      <c r="J658" s="6"/>
      <c r="K658" s="17">
        <f t="shared" si="32"/>
        <v>1987200</v>
      </c>
      <c r="L658" s="17"/>
      <c r="M658" s="17"/>
    </row>
    <row r="659" spans="1:13" s="2" customFormat="1" ht="12.75" x14ac:dyDescent="0.2">
      <c r="A659" s="11" t="str">
        <f>IF(D659="","",COUNT(A$569:A658)+1)</f>
        <v/>
      </c>
      <c r="B659" s="18" t="s">
        <v>14</v>
      </c>
      <c r="C659" s="18" t="s">
        <v>14</v>
      </c>
      <c r="D659" s="19" t="s">
        <v>14</v>
      </c>
      <c r="E659" s="6" t="s">
        <v>275</v>
      </c>
      <c r="F659" s="11">
        <v>2</v>
      </c>
      <c r="G659" s="11" t="s">
        <v>112</v>
      </c>
      <c r="H659" s="13">
        <v>2376000</v>
      </c>
      <c r="I659" s="6"/>
      <c r="J659" s="6"/>
      <c r="K659" s="17">
        <f t="shared" ref="K659:K699" si="33">F659*(H659-(H659*I659)-((H659-(H659*I659))*J659))</f>
        <v>4752000</v>
      </c>
      <c r="L659" s="17"/>
      <c r="M659" s="17"/>
    </row>
    <row r="660" spans="1:13" s="2" customFormat="1" ht="12.75" x14ac:dyDescent="0.2">
      <c r="A660" s="11" t="str">
        <f>IF(D660="","",COUNT(A$569:A659)+1)</f>
        <v/>
      </c>
      <c r="B660" s="18" t="s">
        <v>14</v>
      </c>
      <c r="C660" s="18" t="s">
        <v>14</v>
      </c>
      <c r="D660" s="19" t="s">
        <v>14</v>
      </c>
      <c r="E660" s="6" t="s">
        <v>276</v>
      </c>
      <c r="F660" s="11">
        <v>2</v>
      </c>
      <c r="G660" s="11" t="s">
        <v>112</v>
      </c>
      <c r="H660" s="13">
        <v>2592000</v>
      </c>
      <c r="I660" s="6"/>
      <c r="J660" s="6"/>
      <c r="K660" s="17">
        <f t="shared" si="33"/>
        <v>5184000</v>
      </c>
      <c r="L660" s="17">
        <f>SUM(K651:K660)*17/100</f>
        <v>6483052</v>
      </c>
      <c r="M660" s="17">
        <f>SUM(K651:K660)-L660</f>
        <v>31652548</v>
      </c>
    </row>
    <row r="661" spans="1:13" s="2" customFormat="1" ht="12.75" x14ac:dyDescent="0.2">
      <c r="A661" s="11">
        <f>IF(D661="","",COUNT(A$569:A660)+1)</f>
        <v>17</v>
      </c>
      <c r="B661" s="18">
        <v>45063</v>
      </c>
      <c r="C661" s="18">
        <v>45059</v>
      </c>
      <c r="D661" s="19" t="s">
        <v>768</v>
      </c>
      <c r="E661" s="6" t="s">
        <v>72</v>
      </c>
      <c r="F661" s="11">
        <v>20</v>
      </c>
      <c r="G661" s="11" t="s">
        <v>112</v>
      </c>
      <c r="H661" s="13">
        <v>1954800</v>
      </c>
      <c r="I661" s="6"/>
      <c r="J661" s="6"/>
      <c r="K661" s="17">
        <f t="shared" si="33"/>
        <v>39096000</v>
      </c>
      <c r="L661" s="17"/>
      <c r="M661" s="17"/>
    </row>
    <row r="662" spans="1:13" s="2" customFormat="1" ht="12.75" x14ac:dyDescent="0.2">
      <c r="A662" s="11" t="str">
        <f>IF(D662="","",COUNT(A$569:A661)+1)</f>
        <v/>
      </c>
      <c r="B662" s="18" t="s">
        <v>14</v>
      </c>
      <c r="C662" s="18" t="s">
        <v>14</v>
      </c>
      <c r="D662" s="19" t="s">
        <v>14</v>
      </c>
      <c r="E662" s="6" t="s">
        <v>384</v>
      </c>
      <c r="F662" s="11">
        <v>3</v>
      </c>
      <c r="G662" s="11" t="s">
        <v>112</v>
      </c>
      <c r="H662" s="13">
        <v>850000</v>
      </c>
      <c r="I662" s="6"/>
      <c r="J662" s="6"/>
      <c r="K662" s="17">
        <f t="shared" si="33"/>
        <v>2550000</v>
      </c>
      <c r="L662" s="17"/>
      <c r="M662" s="17"/>
    </row>
    <row r="663" spans="1:13" s="2" customFormat="1" ht="12.75" x14ac:dyDescent="0.2">
      <c r="A663" s="11" t="str">
        <f>IF(D663="","",COUNT(A$569:A662)+1)</f>
        <v/>
      </c>
      <c r="B663" s="18" t="s">
        <v>14</v>
      </c>
      <c r="C663" s="18" t="s">
        <v>14</v>
      </c>
      <c r="D663" s="19" t="s">
        <v>14</v>
      </c>
      <c r="E663" s="6" t="s">
        <v>87</v>
      </c>
      <c r="F663" s="11">
        <v>3</v>
      </c>
      <c r="G663" s="11" t="s">
        <v>112</v>
      </c>
      <c r="H663" s="13">
        <v>800000</v>
      </c>
      <c r="I663" s="6"/>
      <c r="J663" s="6"/>
      <c r="K663" s="17">
        <f t="shared" si="33"/>
        <v>2400000</v>
      </c>
      <c r="L663" s="17"/>
      <c r="M663" s="17"/>
    </row>
    <row r="664" spans="1:13" s="2" customFormat="1" ht="12.75" x14ac:dyDescent="0.2">
      <c r="A664" s="11" t="str">
        <f>IF(D664="","",COUNT(A$569:A663)+1)</f>
        <v/>
      </c>
      <c r="B664" s="18" t="s">
        <v>14</v>
      </c>
      <c r="C664" s="18" t="s">
        <v>14</v>
      </c>
      <c r="D664" s="19" t="s">
        <v>14</v>
      </c>
      <c r="E664" s="6" t="s">
        <v>88</v>
      </c>
      <c r="F664" s="11">
        <v>3</v>
      </c>
      <c r="G664" s="11" t="s">
        <v>112</v>
      </c>
      <c r="H664" s="13">
        <v>860000</v>
      </c>
      <c r="I664" s="6"/>
      <c r="J664" s="6"/>
      <c r="K664" s="17">
        <f t="shared" si="33"/>
        <v>2580000</v>
      </c>
      <c r="L664" s="17"/>
      <c r="M664" s="17"/>
    </row>
    <row r="665" spans="1:13" s="2" customFormat="1" ht="12.75" x14ac:dyDescent="0.2">
      <c r="A665" s="11" t="str">
        <f>IF(D665="","",COUNT(A$569:A664)+1)</f>
        <v/>
      </c>
      <c r="B665" s="18" t="s">
        <v>14</v>
      </c>
      <c r="C665" s="18" t="s">
        <v>14</v>
      </c>
      <c r="D665" s="19" t="s">
        <v>14</v>
      </c>
      <c r="E665" s="6" t="s">
        <v>81</v>
      </c>
      <c r="F665" s="11">
        <v>1</v>
      </c>
      <c r="G665" s="11" t="s">
        <v>112</v>
      </c>
      <c r="H665" s="13">
        <v>1500000</v>
      </c>
      <c r="I665" s="6"/>
      <c r="J665" s="6"/>
      <c r="K665" s="17">
        <f t="shared" si="33"/>
        <v>1500000</v>
      </c>
      <c r="L665" s="17"/>
      <c r="M665" s="17"/>
    </row>
    <row r="666" spans="1:13" s="2" customFormat="1" ht="12.75" x14ac:dyDescent="0.2">
      <c r="A666" s="11" t="str">
        <f>IF(D666="","",COUNT(A$569:A665)+1)</f>
        <v/>
      </c>
      <c r="B666" s="18" t="s">
        <v>14</v>
      </c>
      <c r="C666" s="18" t="s">
        <v>14</v>
      </c>
      <c r="D666" s="19" t="s">
        <v>14</v>
      </c>
      <c r="E666" s="6" t="s">
        <v>54</v>
      </c>
      <c r="F666" s="11">
        <v>2</v>
      </c>
      <c r="G666" s="11" t="s">
        <v>112</v>
      </c>
      <c r="H666" s="13">
        <v>1375000</v>
      </c>
      <c r="I666" s="6"/>
      <c r="J666" s="6"/>
      <c r="K666" s="17">
        <f t="shared" si="33"/>
        <v>2750000</v>
      </c>
      <c r="L666" s="17"/>
      <c r="M666" s="17"/>
    </row>
    <row r="667" spans="1:13" s="2" customFormat="1" ht="12.75" x14ac:dyDescent="0.2">
      <c r="A667" s="11" t="str">
        <f>IF(D667="","",COUNT(A$569:A666)+1)</f>
        <v/>
      </c>
      <c r="B667" s="18" t="s">
        <v>14</v>
      </c>
      <c r="C667" s="18" t="s">
        <v>14</v>
      </c>
      <c r="D667" s="19" t="s">
        <v>14</v>
      </c>
      <c r="E667" s="6" t="s">
        <v>769</v>
      </c>
      <c r="F667" s="11">
        <v>1</v>
      </c>
      <c r="G667" s="11" t="s">
        <v>112</v>
      </c>
      <c r="H667" s="13">
        <v>2160000</v>
      </c>
      <c r="I667" s="6"/>
      <c r="J667" s="6"/>
      <c r="K667" s="17">
        <f t="shared" si="33"/>
        <v>2160000</v>
      </c>
      <c r="L667" s="17"/>
      <c r="M667" s="17"/>
    </row>
    <row r="668" spans="1:13" s="2" customFormat="1" ht="12.75" x14ac:dyDescent="0.2">
      <c r="A668" s="11" t="str">
        <f>IF(D668="","",COUNT(A$569:A667)+1)</f>
        <v/>
      </c>
      <c r="B668" s="18" t="s">
        <v>14</v>
      </c>
      <c r="C668" s="18" t="s">
        <v>14</v>
      </c>
      <c r="D668" s="19" t="s">
        <v>14</v>
      </c>
      <c r="E668" s="6" t="s">
        <v>770</v>
      </c>
      <c r="F668" s="11">
        <v>1</v>
      </c>
      <c r="G668" s="11" t="s">
        <v>112</v>
      </c>
      <c r="H668" s="13">
        <v>2160000</v>
      </c>
      <c r="I668" s="6"/>
      <c r="J668" s="6"/>
      <c r="K668" s="17">
        <f t="shared" si="33"/>
        <v>2160000</v>
      </c>
      <c r="L668" s="17"/>
      <c r="M668" s="17"/>
    </row>
    <row r="669" spans="1:13" s="2" customFormat="1" ht="12.75" x14ac:dyDescent="0.2">
      <c r="A669" s="11" t="str">
        <f>IF(D669="","",COUNT(A$569:A668)+1)</f>
        <v/>
      </c>
      <c r="B669" s="18" t="s">
        <v>14</v>
      </c>
      <c r="C669" s="18" t="s">
        <v>14</v>
      </c>
      <c r="D669" s="19" t="s">
        <v>14</v>
      </c>
      <c r="E669" s="6" t="s">
        <v>771</v>
      </c>
      <c r="F669" s="11">
        <v>1</v>
      </c>
      <c r="G669" s="11" t="s">
        <v>112</v>
      </c>
      <c r="H669" s="13">
        <v>2160000</v>
      </c>
      <c r="I669" s="6"/>
      <c r="J669" s="6"/>
      <c r="K669" s="17">
        <f t="shared" si="33"/>
        <v>2160000</v>
      </c>
      <c r="L669" s="17"/>
      <c r="M669" s="17"/>
    </row>
    <row r="670" spans="1:13" s="2" customFormat="1" ht="12.75" x14ac:dyDescent="0.2">
      <c r="A670" s="11" t="str">
        <f>IF(D670="","",COUNT(A$569:A669)+1)</f>
        <v/>
      </c>
      <c r="B670" s="18" t="s">
        <v>14</v>
      </c>
      <c r="C670" s="18" t="s">
        <v>14</v>
      </c>
      <c r="D670" s="19" t="s">
        <v>14</v>
      </c>
      <c r="E670" s="6" t="s">
        <v>51</v>
      </c>
      <c r="F670" s="11">
        <v>2</v>
      </c>
      <c r="G670" s="11" t="s">
        <v>112</v>
      </c>
      <c r="H670" s="13">
        <v>3888000</v>
      </c>
      <c r="I670" s="6"/>
      <c r="J670" s="6"/>
      <c r="K670" s="17">
        <f t="shared" si="33"/>
        <v>7776000</v>
      </c>
      <c r="L670" s="17">
        <f>SUM(K661:K670)*17/100</f>
        <v>11072440</v>
      </c>
      <c r="M670" s="17">
        <f>SUM(K661:K670)-L670</f>
        <v>54059560</v>
      </c>
    </row>
    <row r="671" spans="1:13" s="2" customFormat="1" ht="12.75" x14ac:dyDescent="0.2">
      <c r="A671" s="11">
        <f>IF(D671="","",COUNT(A$569:A670)+1)</f>
        <v>18</v>
      </c>
      <c r="B671" s="18">
        <v>45063</v>
      </c>
      <c r="C671" s="18">
        <v>45058</v>
      </c>
      <c r="D671" s="19" t="s">
        <v>772</v>
      </c>
      <c r="E671" s="6" t="s">
        <v>773</v>
      </c>
      <c r="F671" s="11">
        <v>1</v>
      </c>
      <c r="G671" s="11" t="s">
        <v>112</v>
      </c>
      <c r="H671" s="13">
        <v>4752000</v>
      </c>
      <c r="I671" s="6"/>
      <c r="J671" s="6"/>
      <c r="K671" s="17">
        <f t="shared" si="33"/>
        <v>4752000</v>
      </c>
      <c r="L671" s="17"/>
      <c r="M671" s="17"/>
    </row>
    <row r="672" spans="1:13" s="2" customFormat="1" ht="12.75" x14ac:dyDescent="0.2">
      <c r="A672" s="11" t="str">
        <f>IF(D672="","",COUNT(A$569:A671)+1)</f>
        <v/>
      </c>
      <c r="B672" s="18" t="s">
        <v>14</v>
      </c>
      <c r="C672" s="18" t="s">
        <v>14</v>
      </c>
      <c r="D672" s="19" t="s">
        <v>14</v>
      </c>
      <c r="E672" s="6" t="s">
        <v>357</v>
      </c>
      <c r="F672" s="11">
        <v>1</v>
      </c>
      <c r="G672" s="11" t="s">
        <v>112</v>
      </c>
      <c r="H672" s="13">
        <v>5616000</v>
      </c>
      <c r="I672" s="6"/>
      <c r="J672" s="6"/>
      <c r="K672" s="17">
        <f t="shared" si="33"/>
        <v>5616000</v>
      </c>
      <c r="L672" s="17"/>
      <c r="M672" s="17"/>
    </row>
    <row r="673" spans="1:13" s="2" customFormat="1" ht="12.75" x14ac:dyDescent="0.2">
      <c r="A673" s="11" t="str">
        <f>IF(D673="","",COUNT(A$569:A672)+1)</f>
        <v/>
      </c>
      <c r="B673" s="18" t="s">
        <v>14</v>
      </c>
      <c r="C673" s="18" t="s">
        <v>14</v>
      </c>
      <c r="D673" s="19" t="s">
        <v>14</v>
      </c>
      <c r="E673" s="6" t="s">
        <v>31</v>
      </c>
      <c r="F673" s="11">
        <v>5</v>
      </c>
      <c r="G673" s="11" t="s">
        <v>112</v>
      </c>
      <c r="H673" s="13">
        <v>1695600</v>
      </c>
      <c r="I673" s="6"/>
      <c r="J673" s="6"/>
      <c r="K673" s="17">
        <f t="shared" si="33"/>
        <v>8478000</v>
      </c>
      <c r="L673" s="17"/>
      <c r="M673" s="17"/>
    </row>
    <row r="674" spans="1:13" s="2" customFormat="1" ht="12.75" x14ac:dyDescent="0.2">
      <c r="A674" s="11" t="str">
        <f>IF(D674="","",COUNT(A$569:A673)+1)</f>
        <v/>
      </c>
      <c r="B674" s="18" t="s">
        <v>14</v>
      </c>
      <c r="C674" s="18" t="s">
        <v>14</v>
      </c>
      <c r="D674" s="19" t="s">
        <v>14</v>
      </c>
      <c r="E674" s="6" t="s">
        <v>402</v>
      </c>
      <c r="F674" s="11">
        <v>1</v>
      </c>
      <c r="G674" s="11" t="s">
        <v>112</v>
      </c>
      <c r="H674" s="13">
        <v>810000</v>
      </c>
      <c r="I674" s="6"/>
      <c r="J674" s="6"/>
      <c r="K674" s="17">
        <f t="shared" si="33"/>
        <v>810000</v>
      </c>
      <c r="L674" s="17"/>
      <c r="M674" s="17"/>
    </row>
    <row r="675" spans="1:13" s="2" customFormat="1" ht="12.75" x14ac:dyDescent="0.2">
      <c r="A675" s="11" t="str">
        <f>IF(D675="","",COUNT(A$569:A674)+1)</f>
        <v/>
      </c>
      <c r="B675" s="18" t="s">
        <v>14</v>
      </c>
      <c r="C675" s="18" t="s">
        <v>14</v>
      </c>
      <c r="D675" s="19" t="s">
        <v>14</v>
      </c>
      <c r="E675" s="6" t="s">
        <v>83</v>
      </c>
      <c r="F675" s="11">
        <v>1</v>
      </c>
      <c r="G675" s="11" t="s">
        <v>112</v>
      </c>
      <c r="H675" s="13">
        <v>1987200</v>
      </c>
      <c r="I675" s="6"/>
      <c r="J675" s="6"/>
      <c r="K675" s="17">
        <f t="shared" si="33"/>
        <v>1987200</v>
      </c>
      <c r="L675" s="17"/>
      <c r="M675" s="17"/>
    </row>
    <row r="676" spans="1:13" s="2" customFormat="1" ht="12.75" x14ac:dyDescent="0.2">
      <c r="A676" s="11" t="str">
        <f>IF(D676="","",COUNT(A$569:A675)+1)</f>
        <v/>
      </c>
      <c r="B676" s="18" t="s">
        <v>14</v>
      </c>
      <c r="C676" s="18" t="s">
        <v>14</v>
      </c>
      <c r="D676" s="19" t="s">
        <v>14</v>
      </c>
      <c r="E676" s="6" t="s">
        <v>55</v>
      </c>
      <c r="F676" s="11">
        <v>3</v>
      </c>
      <c r="G676" s="11" t="s">
        <v>112</v>
      </c>
      <c r="H676" s="13">
        <v>2352000</v>
      </c>
      <c r="I676" s="6"/>
      <c r="J676" s="6"/>
      <c r="K676" s="17">
        <f t="shared" si="33"/>
        <v>7056000</v>
      </c>
      <c r="L676" s="17"/>
      <c r="M676" s="17"/>
    </row>
    <row r="677" spans="1:13" s="2" customFormat="1" ht="12.75" x14ac:dyDescent="0.2">
      <c r="A677" s="11" t="str">
        <f>IF(D677="","",COUNT(A$569:A676)+1)</f>
        <v/>
      </c>
      <c r="B677" s="18" t="s">
        <v>14</v>
      </c>
      <c r="C677" s="18" t="s">
        <v>14</v>
      </c>
      <c r="D677" s="19" t="s">
        <v>14</v>
      </c>
      <c r="E677" s="6" t="s">
        <v>80</v>
      </c>
      <c r="F677" s="11">
        <v>1</v>
      </c>
      <c r="G677" s="11" t="s">
        <v>112</v>
      </c>
      <c r="H677" s="13">
        <v>2750000</v>
      </c>
      <c r="I677" s="6"/>
      <c r="J677" s="6"/>
      <c r="K677" s="17">
        <f t="shared" si="33"/>
        <v>2750000</v>
      </c>
      <c r="L677" s="17"/>
      <c r="M677" s="17"/>
    </row>
    <row r="678" spans="1:13" s="2" customFormat="1" ht="12.75" x14ac:dyDescent="0.2">
      <c r="A678" s="11" t="str">
        <f>IF(D678="","",COUNT(A$569:A677)+1)</f>
        <v/>
      </c>
      <c r="B678" s="18" t="s">
        <v>14</v>
      </c>
      <c r="C678" s="18" t="s">
        <v>14</v>
      </c>
      <c r="D678" s="19" t="s">
        <v>14</v>
      </c>
      <c r="E678" s="6" t="s">
        <v>94</v>
      </c>
      <c r="F678" s="11">
        <v>1</v>
      </c>
      <c r="G678" s="11" t="s">
        <v>112</v>
      </c>
      <c r="H678" s="13">
        <v>504000</v>
      </c>
      <c r="I678" s="6"/>
      <c r="J678" s="6"/>
      <c r="K678" s="17">
        <f t="shared" si="33"/>
        <v>504000</v>
      </c>
      <c r="L678" s="17"/>
      <c r="M678" s="17"/>
    </row>
    <row r="679" spans="1:13" s="2" customFormat="1" ht="12.75" x14ac:dyDescent="0.2">
      <c r="A679" s="11" t="str">
        <f>IF(D679="","",COUNT(A$569:A678)+1)</f>
        <v/>
      </c>
      <c r="B679" s="18" t="s">
        <v>14</v>
      </c>
      <c r="C679" s="18" t="s">
        <v>14</v>
      </c>
      <c r="D679" s="19" t="s">
        <v>14</v>
      </c>
      <c r="E679" s="6" t="s">
        <v>74</v>
      </c>
      <c r="F679" s="11">
        <v>2</v>
      </c>
      <c r="G679" s="11" t="s">
        <v>112</v>
      </c>
      <c r="H679" s="13">
        <v>900000</v>
      </c>
      <c r="I679" s="6"/>
      <c r="J679" s="6"/>
      <c r="K679" s="17">
        <f t="shared" si="33"/>
        <v>1800000</v>
      </c>
      <c r="L679" s="17"/>
      <c r="M679" s="17"/>
    </row>
    <row r="680" spans="1:13" s="2" customFormat="1" ht="12.75" x14ac:dyDescent="0.2">
      <c r="A680" s="11" t="str">
        <f>IF(D680="","",COUNT(A$569:A679)+1)</f>
        <v/>
      </c>
      <c r="B680" s="18" t="s">
        <v>14</v>
      </c>
      <c r="C680" s="18" t="s">
        <v>14</v>
      </c>
      <c r="D680" s="19" t="s">
        <v>14</v>
      </c>
      <c r="E680" s="6" t="s">
        <v>53</v>
      </c>
      <c r="F680" s="11">
        <v>2</v>
      </c>
      <c r="G680" s="11" t="s">
        <v>112</v>
      </c>
      <c r="H680" s="13">
        <v>1069200</v>
      </c>
      <c r="I680" s="6"/>
      <c r="J680" s="6"/>
      <c r="K680" s="17">
        <f t="shared" si="33"/>
        <v>2138400</v>
      </c>
      <c r="L680" s="17">
        <f>SUM(K671:K680)*17/100</f>
        <v>6101572</v>
      </c>
      <c r="M680" s="17">
        <f>SUM(K671:K680)-L680</f>
        <v>29790028</v>
      </c>
    </row>
    <row r="681" spans="1:13" s="2" customFormat="1" ht="12.75" x14ac:dyDescent="0.2">
      <c r="A681" s="11">
        <f>IF(D681="","",COUNT(A$569:A680)+1)</f>
        <v>19</v>
      </c>
      <c r="B681" s="18">
        <v>45063</v>
      </c>
      <c r="C681" s="18">
        <v>45058</v>
      </c>
      <c r="D681" s="19" t="s">
        <v>774</v>
      </c>
      <c r="E681" s="6" t="s">
        <v>307</v>
      </c>
      <c r="F681" s="11">
        <v>2</v>
      </c>
      <c r="G681" s="11" t="s">
        <v>112</v>
      </c>
      <c r="H681" s="13">
        <v>801600</v>
      </c>
      <c r="I681" s="6"/>
      <c r="J681" s="6"/>
      <c r="K681" s="17">
        <f t="shared" si="33"/>
        <v>1603200</v>
      </c>
      <c r="L681" s="17"/>
      <c r="M681" s="17"/>
    </row>
    <row r="682" spans="1:13" s="2" customFormat="1" ht="12.75" x14ac:dyDescent="0.2">
      <c r="A682" s="11" t="str">
        <f>IF(D682="","",COUNT(A$569:A681)+1)</f>
        <v/>
      </c>
      <c r="B682" s="18" t="s">
        <v>14</v>
      </c>
      <c r="C682" s="18" t="s">
        <v>14</v>
      </c>
      <c r="D682" s="19" t="s">
        <v>14</v>
      </c>
      <c r="E682" s="6" t="s">
        <v>72</v>
      </c>
      <c r="F682" s="11">
        <v>5</v>
      </c>
      <c r="G682" s="11" t="s">
        <v>112</v>
      </c>
      <c r="H682" s="13">
        <v>1954800</v>
      </c>
      <c r="I682" s="6"/>
      <c r="J682" s="6"/>
      <c r="K682" s="17">
        <f t="shared" si="33"/>
        <v>9774000</v>
      </c>
      <c r="L682" s="17"/>
      <c r="M682" s="17"/>
    </row>
    <row r="683" spans="1:13" s="2" customFormat="1" ht="12.75" x14ac:dyDescent="0.2">
      <c r="A683" s="11" t="str">
        <f>IF(D683="","",COUNT(A$569:A682)+1)</f>
        <v/>
      </c>
      <c r="B683" s="18" t="s">
        <v>14</v>
      </c>
      <c r="C683" s="18" t="s">
        <v>14</v>
      </c>
      <c r="D683" s="19" t="s">
        <v>14</v>
      </c>
      <c r="E683" s="6" t="s">
        <v>536</v>
      </c>
      <c r="F683" s="11">
        <v>1</v>
      </c>
      <c r="G683" s="11" t="s">
        <v>112</v>
      </c>
      <c r="H683" s="13">
        <v>1310400</v>
      </c>
      <c r="I683" s="6"/>
      <c r="J683" s="6"/>
      <c r="K683" s="17">
        <f t="shared" si="33"/>
        <v>1310400</v>
      </c>
      <c r="L683" s="17"/>
      <c r="M683" s="17"/>
    </row>
    <row r="684" spans="1:13" s="2" customFormat="1" ht="12.75" x14ac:dyDescent="0.2">
      <c r="A684" s="11" t="str">
        <f>IF(D684="","",COUNT(A$569:A683)+1)</f>
        <v/>
      </c>
      <c r="B684" s="18" t="s">
        <v>14</v>
      </c>
      <c r="C684" s="18" t="s">
        <v>14</v>
      </c>
      <c r="D684" s="19" t="s">
        <v>14</v>
      </c>
      <c r="E684" s="6" t="s">
        <v>537</v>
      </c>
      <c r="F684" s="11">
        <v>2</v>
      </c>
      <c r="G684" s="11" t="s">
        <v>112</v>
      </c>
      <c r="H684" s="13">
        <v>1310400</v>
      </c>
      <c r="I684" s="6"/>
      <c r="J684" s="6"/>
      <c r="K684" s="17">
        <f t="shared" si="33"/>
        <v>2620800</v>
      </c>
      <c r="L684" s="17"/>
      <c r="M684" s="17"/>
    </row>
    <row r="685" spans="1:13" s="2" customFormat="1" ht="12.75" x14ac:dyDescent="0.2">
      <c r="A685" s="11" t="str">
        <f>IF(D685="","",COUNT(A$569:A684)+1)</f>
        <v/>
      </c>
      <c r="B685" s="18" t="s">
        <v>14</v>
      </c>
      <c r="C685" s="18" t="s">
        <v>14</v>
      </c>
      <c r="D685" s="19" t="s">
        <v>14</v>
      </c>
      <c r="E685" s="6" t="s">
        <v>275</v>
      </c>
      <c r="F685" s="11">
        <v>2</v>
      </c>
      <c r="G685" s="11" t="s">
        <v>112</v>
      </c>
      <c r="H685" s="13">
        <v>2376000</v>
      </c>
      <c r="I685" s="6"/>
      <c r="J685" s="6"/>
      <c r="K685" s="17">
        <f t="shared" si="33"/>
        <v>4752000</v>
      </c>
      <c r="L685" s="17"/>
      <c r="M685" s="17"/>
    </row>
    <row r="686" spans="1:13" s="2" customFormat="1" ht="12.75" x14ac:dyDescent="0.2">
      <c r="A686" s="11" t="str">
        <f>IF(D686="","",COUNT(A$569:A685)+1)</f>
        <v/>
      </c>
      <c r="B686" s="18" t="s">
        <v>14</v>
      </c>
      <c r="C686" s="18" t="s">
        <v>14</v>
      </c>
      <c r="D686" s="19" t="s">
        <v>14</v>
      </c>
      <c r="E686" s="6" t="s">
        <v>205</v>
      </c>
      <c r="F686" s="11">
        <v>10</v>
      </c>
      <c r="G686" s="11" t="s">
        <v>112</v>
      </c>
      <c r="H686" s="13">
        <v>3758400</v>
      </c>
      <c r="I686" s="6"/>
      <c r="J686" s="6"/>
      <c r="K686" s="17">
        <f t="shared" si="33"/>
        <v>37584000</v>
      </c>
      <c r="L686" s="17"/>
      <c r="M686" s="17"/>
    </row>
    <row r="687" spans="1:13" s="2" customFormat="1" ht="12.75" x14ac:dyDescent="0.2">
      <c r="A687" s="11" t="str">
        <f>IF(D687="","",COUNT(A$569:A686)+1)</f>
        <v/>
      </c>
      <c r="B687" s="18" t="s">
        <v>14</v>
      </c>
      <c r="C687" s="18" t="s">
        <v>14</v>
      </c>
      <c r="D687" s="19" t="s">
        <v>14</v>
      </c>
      <c r="E687" s="6" t="s">
        <v>45</v>
      </c>
      <c r="F687" s="11">
        <v>3</v>
      </c>
      <c r="G687" s="11" t="s">
        <v>112</v>
      </c>
      <c r="H687" s="13">
        <v>5616000</v>
      </c>
      <c r="I687" s="6"/>
      <c r="J687" s="6"/>
      <c r="K687" s="17">
        <f t="shared" si="33"/>
        <v>16848000</v>
      </c>
      <c r="L687" s="17">
        <f>SUM(K681:K687)*17/100</f>
        <v>12663708</v>
      </c>
      <c r="M687" s="17">
        <f>SUM(K681:K687)-L687</f>
        <v>61828692</v>
      </c>
    </row>
    <row r="688" spans="1:13" s="2" customFormat="1" ht="12.75" x14ac:dyDescent="0.2">
      <c r="A688" s="11">
        <f>IF(D688="","",COUNT(A$569:A687)+1)</f>
        <v>20</v>
      </c>
      <c r="B688" s="18">
        <v>45066</v>
      </c>
      <c r="C688" s="18">
        <v>45062</v>
      </c>
      <c r="D688" s="19" t="s">
        <v>775</v>
      </c>
      <c r="E688" s="6" t="s">
        <v>776</v>
      </c>
      <c r="F688" s="11">
        <v>1</v>
      </c>
      <c r="G688" s="11" t="s">
        <v>112</v>
      </c>
      <c r="H688" s="13">
        <v>1274400</v>
      </c>
      <c r="I688" s="6"/>
      <c r="J688" s="6"/>
      <c r="K688" s="17">
        <f t="shared" si="33"/>
        <v>1274400</v>
      </c>
      <c r="L688" s="17"/>
      <c r="M688" s="17"/>
    </row>
    <row r="689" spans="1:13" s="2" customFormat="1" ht="12.75" x14ac:dyDescent="0.2">
      <c r="A689" s="11" t="str">
        <f>IF(D689="","",COUNT(A$569:A688)+1)</f>
        <v/>
      </c>
      <c r="B689" s="18" t="s">
        <v>14</v>
      </c>
      <c r="C689" s="18" t="s">
        <v>14</v>
      </c>
      <c r="D689" s="19" t="s">
        <v>14</v>
      </c>
      <c r="E689" s="6" t="s">
        <v>310</v>
      </c>
      <c r="F689" s="11">
        <v>2</v>
      </c>
      <c r="G689" s="11" t="s">
        <v>112</v>
      </c>
      <c r="H689" s="13">
        <v>2952000</v>
      </c>
      <c r="I689" s="6"/>
      <c r="J689" s="6"/>
      <c r="K689" s="17">
        <f t="shared" si="33"/>
        <v>5904000</v>
      </c>
      <c r="L689" s="17"/>
      <c r="M689" s="17"/>
    </row>
    <row r="690" spans="1:13" s="2" customFormat="1" ht="12.75" x14ac:dyDescent="0.2">
      <c r="A690" s="11" t="str">
        <f>IF(D690="","",COUNT(A$569:A689)+1)</f>
        <v/>
      </c>
      <c r="B690" s="18" t="s">
        <v>14</v>
      </c>
      <c r="C690" s="18" t="s">
        <v>14</v>
      </c>
      <c r="D690" s="19" t="s">
        <v>14</v>
      </c>
      <c r="E690" s="6" t="s">
        <v>309</v>
      </c>
      <c r="F690" s="11">
        <v>1</v>
      </c>
      <c r="G690" s="11" t="s">
        <v>112</v>
      </c>
      <c r="H690" s="13">
        <v>1590000</v>
      </c>
      <c r="I690" s="6"/>
      <c r="J690" s="6"/>
      <c r="K690" s="17">
        <f t="shared" si="33"/>
        <v>1590000</v>
      </c>
      <c r="L690" s="17"/>
      <c r="M690" s="17"/>
    </row>
    <row r="691" spans="1:13" s="2" customFormat="1" ht="12.75" x14ac:dyDescent="0.2">
      <c r="A691" s="11" t="str">
        <f>IF(D691="","",COUNT(A$569:A690)+1)</f>
        <v/>
      </c>
      <c r="B691" s="18" t="s">
        <v>14</v>
      </c>
      <c r="C691" s="18" t="s">
        <v>14</v>
      </c>
      <c r="D691" s="19" t="s">
        <v>14</v>
      </c>
      <c r="E691" s="6" t="s">
        <v>96</v>
      </c>
      <c r="F691" s="11">
        <v>3</v>
      </c>
      <c r="G691" s="11" t="s">
        <v>112</v>
      </c>
      <c r="H691" s="13">
        <v>1476000</v>
      </c>
      <c r="I691" s="6"/>
      <c r="J691" s="6"/>
      <c r="K691" s="17">
        <f t="shared" si="33"/>
        <v>4428000</v>
      </c>
      <c r="L691" s="17"/>
      <c r="M691" s="17"/>
    </row>
    <row r="692" spans="1:13" s="2" customFormat="1" ht="12.75" x14ac:dyDescent="0.2">
      <c r="A692" s="11" t="str">
        <f>IF(D692="","",COUNT(A$569:A691)+1)</f>
        <v/>
      </c>
      <c r="B692" s="18" t="s">
        <v>14</v>
      </c>
      <c r="C692" s="18" t="s">
        <v>14</v>
      </c>
      <c r="D692" s="19" t="s">
        <v>14</v>
      </c>
      <c r="E692" s="6" t="s">
        <v>303</v>
      </c>
      <c r="F692" s="11">
        <v>5</v>
      </c>
      <c r="G692" s="11" t="s">
        <v>112</v>
      </c>
      <c r="H692" s="13">
        <v>1380000</v>
      </c>
      <c r="I692" s="6"/>
      <c r="J692" s="6"/>
      <c r="K692" s="17">
        <f t="shared" si="33"/>
        <v>6900000</v>
      </c>
      <c r="L692" s="17">
        <f>SUM(K688:K692)*17/100</f>
        <v>3416388</v>
      </c>
      <c r="M692" s="17">
        <f>SUM(K688:K692)-L692</f>
        <v>16680012</v>
      </c>
    </row>
    <row r="693" spans="1:13" s="2" customFormat="1" ht="12.75" x14ac:dyDescent="0.2">
      <c r="A693" s="11">
        <f>IF(D693="","",COUNT(A$569:A692)+1)</f>
        <v>21</v>
      </c>
      <c r="B693" s="18">
        <v>45069</v>
      </c>
      <c r="C693" s="18">
        <v>45063</v>
      </c>
      <c r="D693" s="19" t="s">
        <v>777</v>
      </c>
      <c r="E693" s="6" t="s">
        <v>92</v>
      </c>
      <c r="F693" s="11">
        <v>2</v>
      </c>
      <c r="G693" s="11" t="s">
        <v>112</v>
      </c>
      <c r="H693" s="13">
        <v>1995000</v>
      </c>
      <c r="I693" s="6"/>
      <c r="J693" s="6"/>
      <c r="K693" s="17">
        <f t="shared" si="33"/>
        <v>3990000</v>
      </c>
      <c r="L693" s="17"/>
      <c r="M693" s="17"/>
    </row>
    <row r="694" spans="1:13" s="2" customFormat="1" ht="12.75" x14ac:dyDescent="0.2">
      <c r="A694" s="11" t="str">
        <f>IF(D694="","",COUNT(A$569:A693)+1)</f>
        <v/>
      </c>
      <c r="B694" s="18" t="s">
        <v>14</v>
      </c>
      <c r="C694" s="18" t="s">
        <v>14</v>
      </c>
      <c r="D694" s="19" t="s">
        <v>14</v>
      </c>
      <c r="E694" s="6" t="s">
        <v>218</v>
      </c>
      <c r="F694" s="11">
        <v>2</v>
      </c>
      <c r="G694" s="11" t="s">
        <v>112</v>
      </c>
      <c r="H694" s="13">
        <v>3888000</v>
      </c>
      <c r="I694" s="6"/>
      <c r="J694" s="6"/>
      <c r="K694" s="17">
        <f t="shared" si="33"/>
        <v>7776000</v>
      </c>
      <c r="L694" s="17"/>
      <c r="M694" s="17"/>
    </row>
    <row r="695" spans="1:13" s="2" customFormat="1" ht="12.75" x14ac:dyDescent="0.2">
      <c r="A695" s="11" t="str">
        <f>IF(D695="","",COUNT(A$569:A694)+1)</f>
        <v/>
      </c>
      <c r="B695" s="18" t="s">
        <v>14</v>
      </c>
      <c r="C695" s="18" t="s">
        <v>14</v>
      </c>
      <c r="D695" s="19" t="s">
        <v>14</v>
      </c>
      <c r="E695" s="6" t="s">
        <v>771</v>
      </c>
      <c r="F695" s="11">
        <v>1</v>
      </c>
      <c r="G695" s="11" t="s">
        <v>112</v>
      </c>
      <c r="H695" s="13">
        <v>2160000</v>
      </c>
      <c r="I695" s="6"/>
      <c r="J695" s="6"/>
      <c r="K695" s="17">
        <f t="shared" si="33"/>
        <v>2160000</v>
      </c>
      <c r="L695" s="17"/>
      <c r="M695" s="17"/>
    </row>
    <row r="696" spans="1:13" s="2" customFormat="1" ht="12.75" x14ac:dyDescent="0.2">
      <c r="A696" s="11" t="str">
        <f>IF(D696="","",COUNT(A$569:A695)+1)</f>
        <v/>
      </c>
      <c r="B696" s="18" t="s">
        <v>14</v>
      </c>
      <c r="C696" s="18" t="s">
        <v>14</v>
      </c>
      <c r="D696" s="19" t="s">
        <v>14</v>
      </c>
      <c r="E696" s="6" t="s">
        <v>770</v>
      </c>
      <c r="F696" s="11">
        <v>1</v>
      </c>
      <c r="G696" s="11" t="s">
        <v>112</v>
      </c>
      <c r="H696" s="13">
        <v>2160000</v>
      </c>
      <c r="I696" s="6"/>
      <c r="J696" s="6"/>
      <c r="K696" s="17">
        <f t="shared" si="33"/>
        <v>2160000</v>
      </c>
      <c r="L696" s="17"/>
      <c r="M696" s="17"/>
    </row>
    <row r="697" spans="1:13" s="2" customFormat="1" ht="12.75" x14ac:dyDescent="0.2">
      <c r="A697" s="11" t="str">
        <f>IF(D697="","",COUNT(A$569:A696)+1)</f>
        <v/>
      </c>
      <c r="B697" s="18" t="s">
        <v>14</v>
      </c>
      <c r="C697" s="18" t="s">
        <v>14</v>
      </c>
      <c r="D697" s="19" t="s">
        <v>14</v>
      </c>
      <c r="E697" s="6" t="s">
        <v>769</v>
      </c>
      <c r="F697" s="11">
        <v>2</v>
      </c>
      <c r="G697" s="11" t="s">
        <v>112</v>
      </c>
      <c r="H697" s="13">
        <v>2160000</v>
      </c>
      <c r="I697" s="6"/>
      <c r="J697" s="6"/>
      <c r="K697" s="17">
        <f t="shared" si="33"/>
        <v>4320000</v>
      </c>
      <c r="L697" s="17"/>
      <c r="M697" s="17"/>
    </row>
    <row r="698" spans="1:13" s="2" customFormat="1" ht="12.75" x14ac:dyDescent="0.2">
      <c r="A698" s="11" t="str">
        <f>IF(D698="","",COUNT(A$569:A697)+1)</f>
        <v/>
      </c>
      <c r="B698" s="18" t="s">
        <v>14</v>
      </c>
      <c r="C698" s="18" t="s">
        <v>14</v>
      </c>
      <c r="D698" s="19" t="s">
        <v>14</v>
      </c>
      <c r="E698" s="6" t="s">
        <v>778</v>
      </c>
      <c r="F698" s="11">
        <v>1</v>
      </c>
      <c r="G698" s="11" t="s">
        <v>112</v>
      </c>
      <c r="H698" s="13">
        <v>2592000</v>
      </c>
      <c r="I698" s="6"/>
      <c r="J698" s="6"/>
      <c r="K698" s="17">
        <f t="shared" si="33"/>
        <v>2592000</v>
      </c>
      <c r="L698" s="17"/>
      <c r="M698" s="17"/>
    </row>
    <row r="699" spans="1:13" s="2" customFormat="1" ht="12.75" x14ac:dyDescent="0.2">
      <c r="A699" s="11" t="str">
        <f>IF(D699="","",COUNT(A$569:A698)+1)</f>
        <v/>
      </c>
      <c r="B699" s="18" t="s">
        <v>14</v>
      </c>
      <c r="C699" s="18" t="s">
        <v>14</v>
      </c>
      <c r="D699" s="19" t="s">
        <v>14</v>
      </c>
      <c r="E699" s="6" t="s">
        <v>44</v>
      </c>
      <c r="F699" s="11">
        <v>2</v>
      </c>
      <c r="G699" s="11" t="s">
        <v>112</v>
      </c>
      <c r="H699" s="13">
        <v>2880000</v>
      </c>
      <c r="I699" s="6"/>
      <c r="J699" s="6"/>
      <c r="K699" s="17">
        <f t="shared" si="33"/>
        <v>5760000</v>
      </c>
      <c r="L699" s="17"/>
      <c r="M699" s="17"/>
    </row>
    <row r="700" spans="1:13" s="2" customFormat="1" ht="12.75" x14ac:dyDescent="0.2">
      <c r="A700" s="11" t="str">
        <f>IF(D700="","",COUNT(A$569:A699)+1)</f>
        <v/>
      </c>
      <c r="B700" s="18" t="s">
        <v>14</v>
      </c>
      <c r="C700" s="18" t="s">
        <v>14</v>
      </c>
      <c r="D700" s="19" t="s">
        <v>14</v>
      </c>
      <c r="E700" s="6" t="s">
        <v>779</v>
      </c>
      <c r="F700" s="11">
        <v>1</v>
      </c>
      <c r="G700" s="11" t="s">
        <v>112</v>
      </c>
      <c r="H700" s="13">
        <v>2880000</v>
      </c>
      <c r="I700" s="6"/>
      <c r="J700" s="6"/>
      <c r="K700" s="17">
        <f t="shared" ref="K700:K747" si="34">F700*(H700-(H700*I700)-((H700-(H700*I700))*J700))</f>
        <v>2880000</v>
      </c>
      <c r="L700" s="17"/>
      <c r="M700" s="17"/>
    </row>
    <row r="701" spans="1:13" s="2" customFormat="1" ht="12.75" x14ac:dyDescent="0.2">
      <c r="A701" s="11" t="str">
        <f>IF(D701="","",COUNT(A$569:A700)+1)</f>
        <v/>
      </c>
      <c r="B701" s="18" t="s">
        <v>14</v>
      </c>
      <c r="C701" s="18" t="s">
        <v>14</v>
      </c>
      <c r="D701" s="19" t="s">
        <v>14</v>
      </c>
      <c r="E701" s="6" t="s">
        <v>60</v>
      </c>
      <c r="F701" s="11">
        <v>1</v>
      </c>
      <c r="G701" s="11" t="s">
        <v>112</v>
      </c>
      <c r="H701" s="13">
        <v>2995200</v>
      </c>
      <c r="I701" s="6"/>
      <c r="J701" s="6"/>
      <c r="K701" s="17">
        <f t="shared" si="34"/>
        <v>2995200</v>
      </c>
      <c r="L701" s="17">
        <f>SUM(K693:K701)*17/100</f>
        <v>5887644</v>
      </c>
      <c r="M701" s="17">
        <f>SUM(K693:K701)-L701</f>
        <v>28745556</v>
      </c>
    </row>
    <row r="702" spans="1:13" s="2" customFormat="1" ht="12.75" x14ac:dyDescent="0.2">
      <c r="A702" s="11">
        <f>IF(D702="","",COUNT(A$569:A701)+1)</f>
        <v>22</v>
      </c>
      <c r="B702" s="18">
        <v>45069</v>
      </c>
      <c r="C702" s="18">
        <v>45065</v>
      </c>
      <c r="D702" s="19" t="s">
        <v>780</v>
      </c>
      <c r="E702" s="6" t="s">
        <v>88</v>
      </c>
      <c r="F702" s="11">
        <v>1</v>
      </c>
      <c r="G702" s="11" t="s">
        <v>112</v>
      </c>
      <c r="H702" s="13">
        <v>860000</v>
      </c>
      <c r="I702" s="6"/>
      <c r="J702" s="6"/>
      <c r="K702" s="17">
        <f t="shared" si="34"/>
        <v>860000</v>
      </c>
      <c r="L702" s="17"/>
      <c r="M702" s="17"/>
    </row>
    <row r="703" spans="1:13" s="2" customFormat="1" ht="12.75" x14ac:dyDescent="0.2">
      <c r="A703" s="11" t="str">
        <f>IF(D703="","",COUNT(A$569:A702)+1)</f>
        <v/>
      </c>
      <c r="B703" s="18" t="s">
        <v>14</v>
      </c>
      <c r="C703" s="18" t="s">
        <v>14</v>
      </c>
      <c r="D703" s="19" t="s">
        <v>14</v>
      </c>
      <c r="E703" s="6" t="s">
        <v>312</v>
      </c>
      <c r="F703" s="11">
        <v>1</v>
      </c>
      <c r="G703" s="11" t="s">
        <v>112</v>
      </c>
      <c r="H703" s="13">
        <v>1440000</v>
      </c>
      <c r="I703" s="6"/>
      <c r="J703" s="6"/>
      <c r="K703" s="17">
        <f t="shared" si="34"/>
        <v>1440000</v>
      </c>
      <c r="L703" s="17"/>
      <c r="M703" s="17"/>
    </row>
    <row r="704" spans="1:13" s="2" customFormat="1" ht="12.75" x14ac:dyDescent="0.2">
      <c r="A704" s="11" t="str">
        <f>IF(D704="","",COUNT(A$569:A703)+1)</f>
        <v/>
      </c>
      <c r="B704" s="18" t="s">
        <v>14</v>
      </c>
      <c r="C704" s="18" t="s">
        <v>14</v>
      </c>
      <c r="D704" s="19" t="s">
        <v>14</v>
      </c>
      <c r="E704" s="6" t="s">
        <v>303</v>
      </c>
      <c r="F704" s="11">
        <v>2</v>
      </c>
      <c r="G704" s="11" t="s">
        <v>112</v>
      </c>
      <c r="H704" s="13">
        <v>1380000</v>
      </c>
      <c r="I704" s="6"/>
      <c r="J704" s="6"/>
      <c r="K704" s="17">
        <f t="shared" si="34"/>
        <v>2760000</v>
      </c>
      <c r="L704" s="17"/>
      <c r="M704" s="17"/>
    </row>
    <row r="705" spans="1:14" s="2" customFormat="1" ht="12.75" x14ac:dyDescent="0.2">
      <c r="A705" s="11" t="str">
        <f>IF(D705="","",COUNT(A$569:A704)+1)</f>
        <v/>
      </c>
      <c r="B705" s="18" t="s">
        <v>14</v>
      </c>
      <c r="C705" s="18" t="s">
        <v>14</v>
      </c>
      <c r="D705" s="19" t="s">
        <v>14</v>
      </c>
      <c r="E705" s="6" t="s">
        <v>304</v>
      </c>
      <c r="F705" s="11">
        <v>2</v>
      </c>
      <c r="G705" s="11" t="s">
        <v>112</v>
      </c>
      <c r="H705" s="13">
        <v>1200000</v>
      </c>
      <c r="I705" s="6"/>
      <c r="J705" s="6"/>
      <c r="K705" s="17">
        <f t="shared" si="34"/>
        <v>2400000</v>
      </c>
      <c r="L705" s="17"/>
      <c r="M705" s="17"/>
    </row>
    <row r="706" spans="1:14" s="2" customFormat="1" ht="12.75" x14ac:dyDescent="0.2">
      <c r="A706" s="11" t="str">
        <f>IF(D706="","",COUNT(A$569:A705)+1)</f>
        <v/>
      </c>
      <c r="B706" s="18" t="s">
        <v>14</v>
      </c>
      <c r="C706" s="18" t="s">
        <v>14</v>
      </c>
      <c r="D706" s="19" t="s">
        <v>14</v>
      </c>
      <c r="E706" s="6" t="s">
        <v>74</v>
      </c>
      <c r="F706" s="11">
        <v>2</v>
      </c>
      <c r="G706" s="11" t="s">
        <v>112</v>
      </c>
      <c r="H706" s="13">
        <v>900000</v>
      </c>
      <c r="I706" s="6"/>
      <c r="J706" s="6"/>
      <c r="K706" s="17">
        <f t="shared" si="34"/>
        <v>1800000</v>
      </c>
      <c r="L706" s="17"/>
      <c r="M706" s="17"/>
    </row>
    <row r="707" spans="1:14" s="2" customFormat="1" ht="12.75" x14ac:dyDescent="0.2">
      <c r="A707" s="11" t="str">
        <f>IF(D707="","",COUNT(A$569:A706)+1)</f>
        <v/>
      </c>
      <c r="B707" s="18" t="s">
        <v>14</v>
      </c>
      <c r="C707" s="18" t="s">
        <v>14</v>
      </c>
      <c r="D707" s="19" t="s">
        <v>14</v>
      </c>
      <c r="E707" s="6" t="s">
        <v>71</v>
      </c>
      <c r="F707" s="11">
        <v>1</v>
      </c>
      <c r="G707" s="11" t="s">
        <v>112</v>
      </c>
      <c r="H707" s="13">
        <v>3240000</v>
      </c>
      <c r="I707" s="6"/>
      <c r="J707" s="6"/>
      <c r="K707" s="17">
        <f t="shared" si="34"/>
        <v>3240000</v>
      </c>
      <c r="L707" s="17">
        <f>SUM(K702:K707)*17/100</f>
        <v>2125000</v>
      </c>
      <c r="M707" s="17">
        <f>SUM(K702:K707)-L707</f>
        <v>10375000</v>
      </c>
      <c r="N707" s="80"/>
    </row>
    <row r="708" spans="1:14" s="2" customFormat="1" ht="12.75" x14ac:dyDescent="0.2">
      <c r="A708" s="11">
        <f>IF(D708="","",COUNT(A$569:A707)+1)</f>
        <v>23</v>
      </c>
      <c r="B708" s="18">
        <v>45069</v>
      </c>
      <c r="C708" s="18">
        <v>45065</v>
      </c>
      <c r="D708" s="19" t="s">
        <v>781</v>
      </c>
      <c r="E708" s="6" t="s">
        <v>782</v>
      </c>
      <c r="F708" s="11">
        <v>1</v>
      </c>
      <c r="G708" s="11" t="s">
        <v>112</v>
      </c>
      <c r="H708" s="13">
        <v>6739200</v>
      </c>
      <c r="I708" s="6"/>
      <c r="J708" s="6"/>
      <c r="K708" s="17">
        <f t="shared" si="34"/>
        <v>6739200</v>
      </c>
      <c r="L708" s="17">
        <f>SUM(K708)*17/100</f>
        <v>1145664</v>
      </c>
      <c r="M708" s="17">
        <f>SUM(K708)-L708</f>
        <v>5593536</v>
      </c>
    </row>
    <row r="709" spans="1:14" s="2" customFormat="1" ht="12.75" x14ac:dyDescent="0.2">
      <c r="A709" s="11">
        <f>IF(D709="","",COUNT(A$569:A708)+1)</f>
        <v>24</v>
      </c>
      <c r="B709" s="18">
        <v>45069</v>
      </c>
      <c r="C709" s="18">
        <v>45066</v>
      </c>
      <c r="D709" s="19" t="s">
        <v>783</v>
      </c>
      <c r="E709" s="6" t="s">
        <v>312</v>
      </c>
      <c r="F709" s="11">
        <v>1</v>
      </c>
      <c r="G709" s="11" t="s">
        <v>112</v>
      </c>
      <c r="H709" s="13">
        <v>1440000</v>
      </c>
      <c r="I709" s="6"/>
      <c r="J709" s="6"/>
      <c r="K709" s="17">
        <f t="shared" si="34"/>
        <v>1440000</v>
      </c>
      <c r="L709" s="17"/>
      <c r="M709" s="17"/>
    </row>
    <row r="710" spans="1:14" s="2" customFormat="1" ht="12.75" x14ac:dyDescent="0.2">
      <c r="A710" s="11" t="str">
        <f>IF(D710="","",COUNT(A$569:A709)+1)</f>
        <v/>
      </c>
      <c r="B710" s="18" t="s">
        <v>14</v>
      </c>
      <c r="C710" s="18" t="s">
        <v>14</v>
      </c>
      <c r="D710" s="19" t="s">
        <v>14</v>
      </c>
      <c r="E710" s="6" t="s">
        <v>349</v>
      </c>
      <c r="F710" s="11">
        <v>5</v>
      </c>
      <c r="G710" s="11" t="s">
        <v>112</v>
      </c>
      <c r="H710" s="13">
        <v>1710000</v>
      </c>
      <c r="I710" s="6"/>
      <c r="J710" s="6"/>
      <c r="K710" s="17">
        <f t="shared" si="34"/>
        <v>8550000</v>
      </c>
      <c r="L710" s="17"/>
      <c r="M710" s="17"/>
    </row>
    <row r="711" spans="1:14" s="2" customFormat="1" ht="12.75" x14ac:dyDescent="0.2">
      <c r="A711" s="11" t="str">
        <f>IF(D711="","",COUNT(A$569:A710)+1)</f>
        <v/>
      </c>
      <c r="B711" s="18" t="s">
        <v>14</v>
      </c>
      <c r="C711" s="18" t="s">
        <v>14</v>
      </c>
      <c r="D711" s="19" t="s">
        <v>14</v>
      </c>
      <c r="E711" s="6" t="s">
        <v>310</v>
      </c>
      <c r="F711" s="11">
        <v>2</v>
      </c>
      <c r="G711" s="11" t="s">
        <v>112</v>
      </c>
      <c r="H711" s="13">
        <v>2952000</v>
      </c>
      <c r="I711" s="6"/>
      <c r="J711" s="6"/>
      <c r="K711" s="17">
        <f t="shared" si="34"/>
        <v>5904000</v>
      </c>
      <c r="L711" s="17"/>
      <c r="M711" s="17"/>
    </row>
    <row r="712" spans="1:14" s="2" customFormat="1" ht="12.75" x14ac:dyDescent="0.2">
      <c r="A712" s="11" t="str">
        <f>IF(D712="","",COUNT(A$569:A711)+1)</f>
        <v/>
      </c>
      <c r="B712" s="18" t="s">
        <v>14</v>
      </c>
      <c r="C712" s="18" t="s">
        <v>14</v>
      </c>
      <c r="D712" s="19" t="s">
        <v>14</v>
      </c>
      <c r="E712" s="6" t="s">
        <v>358</v>
      </c>
      <c r="F712" s="11">
        <v>1</v>
      </c>
      <c r="G712" s="11" t="s">
        <v>112</v>
      </c>
      <c r="H712" s="13">
        <v>3758400</v>
      </c>
      <c r="I712" s="6"/>
      <c r="J712" s="6"/>
      <c r="K712" s="17">
        <f t="shared" si="34"/>
        <v>3758400</v>
      </c>
      <c r="L712" s="17">
        <f>SUM(K709:K712)*17/100</f>
        <v>3340908</v>
      </c>
      <c r="M712" s="17">
        <f>SUM(K709:K712)-L712</f>
        <v>16311492</v>
      </c>
    </row>
    <row r="713" spans="1:14" s="2" customFormat="1" ht="12.75" x14ac:dyDescent="0.2">
      <c r="A713" s="11">
        <f>IF(D713="","",COUNT(A$569:A712)+1)</f>
        <v>25</v>
      </c>
      <c r="B713" s="18">
        <v>45070</v>
      </c>
      <c r="C713" s="18">
        <v>45068</v>
      </c>
      <c r="D713" s="19" t="s">
        <v>784</v>
      </c>
      <c r="E713" s="6" t="s">
        <v>44</v>
      </c>
      <c r="F713" s="11">
        <v>1</v>
      </c>
      <c r="G713" s="11" t="s">
        <v>112</v>
      </c>
      <c r="H713" s="13">
        <v>2880000</v>
      </c>
      <c r="I713" s="6"/>
      <c r="J713" s="6"/>
      <c r="K713" s="17">
        <f t="shared" si="34"/>
        <v>2880000</v>
      </c>
      <c r="L713" s="17"/>
      <c r="M713" s="17"/>
    </row>
    <row r="714" spans="1:14" s="2" customFormat="1" ht="12.75" x14ac:dyDescent="0.2">
      <c r="A714" s="11" t="str">
        <f>IF(D714="","",COUNT(A$569:A713)+1)</f>
        <v/>
      </c>
      <c r="B714" s="18" t="s">
        <v>14</v>
      </c>
      <c r="C714" s="18" t="s">
        <v>14</v>
      </c>
      <c r="D714" s="19" t="s">
        <v>14</v>
      </c>
      <c r="E714" s="6" t="s">
        <v>60</v>
      </c>
      <c r="F714" s="11">
        <v>2</v>
      </c>
      <c r="G714" s="11" t="s">
        <v>112</v>
      </c>
      <c r="H714" s="13">
        <v>2995200</v>
      </c>
      <c r="I714" s="6"/>
      <c r="J714" s="6"/>
      <c r="K714" s="17">
        <f t="shared" si="34"/>
        <v>5990400</v>
      </c>
      <c r="L714" s="17">
        <f>SUM(K713:K714)*17/100</f>
        <v>1507968</v>
      </c>
      <c r="M714" s="17">
        <f>SUM(K713:K714)-L714</f>
        <v>7362432</v>
      </c>
    </row>
    <row r="715" spans="1:14" s="2" customFormat="1" ht="12.75" x14ac:dyDescent="0.2">
      <c r="A715" s="11">
        <f>IF(D715="","",COUNT(A$569:A714)+1)</f>
        <v>26</v>
      </c>
      <c r="B715" s="18">
        <v>45072</v>
      </c>
      <c r="C715" s="18">
        <v>45069</v>
      </c>
      <c r="D715" s="19" t="s">
        <v>785</v>
      </c>
      <c r="E715" s="6" t="s">
        <v>51</v>
      </c>
      <c r="F715" s="11">
        <v>5</v>
      </c>
      <c r="G715" s="11" t="s">
        <v>112</v>
      </c>
      <c r="H715" s="13">
        <v>3888000</v>
      </c>
      <c r="I715" s="6"/>
      <c r="J715" s="6"/>
      <c r="K715" s="17">
        <f t="shared" si="34"/>
        <v>19440000</v>
      </c>
      <c r="L715" s="17"/>
      <c r="M715" s="17"/>
    </row>
    <row r="716" spans="1:14" s="2" customFormat="1" ht="12.75" x14ac:dyDescent="0.2">
      <c r="A716" s="11" t="str">
        <f>IF(D716="","",COUNT(A$569:A715)+1)</f>
        <v/>
      </c>
      <c r="B716" s="18" t="s">
        <v>14</v>
      </c>
      <c r="C716" s="18" t="s">
        <v>14</v>
      </c>
      <c r="D716" s="19" t="s">
        <v>14</v>
      </c>
      <c r="E716" s="6" t="s">
        <v>732</v>
      </c>
      <c r="F716" s="11">
        <v>2</v>
      </c>
      <c r="G716" s="11" t="s">
        <v>112</v>
      </c>
      <c r="H716" s="13">
        <v>3571200</v>
      </c>
      <c r="I716" s="6"/>
      <c r="J716" s="6"/>
      <c r="K716" s="17">
        <f t="shared" si="34"/>
        <v>7142400</v>
      </c>
      <c r="L716" s="17"/>
      <c r="M716" s="17"/>
    </row>
    <row r="717" spans="1:14" s="2" customFormat="1" ht="12.75" x14ac:dyDescent="0.2">
      <c r="A717" s="11" t="str">
        <f>IF(D717="","",COUNT(A$569:A716)+1)</f>
        <v/>
      </c>
      <c r="B717" s="18" t="s">
        <v>14</v>
      </c>
      <c r="C717" s="18" t="s">
        <v>14</v>
      </c>
      <c r="D717" s="19" t="s">
        <v>14</v>
      </c>
      <c r="E717" s="6" t="s">
        <v>489</v>
      </c>
      <c r="F717" s="11">
        <v>1</v>
      </c>
      <c r="G717" s="11" t="s">
        <v>112</v>
      </c>
      <c r="H717" s="13">
        <v>3648000</v>
      </c>
      <c r="I717" s="6"/>
      <c r="J717" s="6"/>
      <c r="K717" s="17">
        <f t="shared" si="34"/>
        <v>3648000</v>
      </c>
      <c r="L717" s="17">
        <f>SUM(K715:K717)*17/100</f>
        <v>5139168</v>
      </c>
      <c r="M717" s="17">
        <f>SUM(K715:K717)-L717</f>
        <v>25091232</v>
      </c>
    </row>
    <row r="718" spans="1:14" s="2" customFormat="1" ht="12.75" x14ac:dyDescent="0.2">
      <c r="A718" s="11">
        <f>IF(D718="","",COUNT(A$569:A717)+1)</f>
        <v>27</v>
      </c>
      <c r="B718" s="18">
        <v>45072</v>
      </c>
      <c r="C718" s="18">
        <v>45070</v>
      </c>
      <c r="D718" s="19" t="s">
        <v>786</v>
      </c>
      <c r="E718" s="6" t="s">
        <v>370</v>
      </c>
      <c r="F718" s="11">
        <v>2</v>
      </c>
      <c r="G718" s="11" t="s">
        <v>112</v>
      </c>
      <c r="H718" s="13">
        <v>1150000</v>
      </c>
      <c r="I718" s="6"/>
      <c r="J718" s="6"/>
      <c r="K718" s="17">
        <f t="shared" si="34"/>
        <v>2300000</v>
      </c>
      <c r="L718" s="17"/>
      <c r="M718" s="17"/>
    </row>
    <row r="719" spans="1:14" s="2" customFormat="1" ht="12.75" x14ac:dyDescent="0.2">
      <c r="A719" s="11" t="str">
        <f>IF(D719="","",COUNT(A$569:A718)+1)</f>
        <v/>
      </c>
      <c r="B719" s="18" t="s">
        <v>14</v>
      </c>
      <c r="C719" s="18" t="s">
        <v>14</v>
      </c>
      <c r="D719" s="19" t="s">
        <v>14</v>
      </c>
      <c r="E719" s="6" t="s">
        <v>787</v>
      </c>
      <c r="F719" s="11">
        <v>1</v>
      </c>
      <c r="G719" s="11" t="s">
        <v>112</v>
      </c>
      <c r="H719" s="13">
        <v>5616000</v>
      </c>
      <c r="I719" s="6"/>
      <c r="J719" s="6"/>
      <c r="K719" s="17">
        <f t="shared" si="34"/>
        <v>5616000</v>
      </c>
      <c r="L719" s="17"/>
      <c r="M719" s="17"/>
    </row>
    <row r="720" spans="1:14" s="2" customFormat="1" ht="12.75" x14ac:dyDescent="0.2">
      <c r="A720" s="11" t="str">
        <f>IF(D720="","",COUNT(A$569:A719)+1)</f>
        <v/>
      </c>
      <c r="B720" s="18" t="s">
        <v>14</v>
      </c>
      <c r="C720" s="18" t="s">
        <v>14</v>
      </c>
      <c r="D720" s="19" t="s">
        <v>14</v>
      </c>
      <c r="E720" s="6" t="s">
        <v>370</v>
      </c>
      <c r="F720" s="11">
        <v>1</v>
      </c>
      <c r="G720" s="11" t="s">
        <v>112</v>
      </c>
      <c r="H720" s="13">
        <v>1150000</v>
      </c>
      <c r="I720" s="6"/>
      <c r="J720" s="6"/>
      <c r="K720" s="17">
        <f t="shared" si="34"/>
        <v>1150000</v>
      </c>
      <c r="L720" s="17">
        <f>SUM(K718:K720)*17/100</f>
        <v>1541220</v>
      </c>
      <c r="M720" s="17">
        <f>SUM(K718:K720)-L720</f>
        <v>7524780</v>
      </c>
    </row>
    <row r="721" spans="1:13" s="2" customFormat="1" ht="12.75" x14ac:dyDescent="0.2">
      <c r="A721" s="11">
        <f>IF(D721="","",COUNT(A$569:A720)+1)</f>
        <v>28</v>
      </c>
      <c r="B721" s="18">
        <v>45073</v>
      </c>
      <c r="C721" s="18">
        <v>45071</v>
      </c>
      <c r="D721" s="19" t="s">
        <v>870</v>
      </c>
      <c r="E721" s="6" t="s">
        <v>100</v>
      </c>
      <c r="F721" s="11">
        <v>2</v>
      </c>
      <c r="G721" s="11" t="s">
        <v>112</v>
      </c>
      <c r="H721" s="13">
        <v>2052000</v>
      </c>
      <c r="I721" s="14"/>
      <c r="J721" s="6"/>
      <c r="K721" s="17">
        <f t="shared" si="34"/>
        <v>4104000</v>
      </c>
      <c r="L721" s="17"/>
      <c r="M721" s="17"/>
    </row>
    <row r="722" spans="1:13" s="2" customFormat="1" ht="12.75" x14ac:dyDescent="0.2">
      <c r="A722" s="11" t="str">
        <f>IF(D722="","",COUNT(A$569:A721)+1)</f>
        <v/>
      </c>
      <c r="B722" s="18" t="s">
        <v>14</v>
      </c>
      <c r="C722" s="18" t="s">
        <v>14</v>
      </c>
      <c r="D722" s="19" t="s">
        <v>14</v>
      </c>
      <c r="E722" s="6" t="s">
        <v>628</v>
      </c>
      <c r="F722" s="11">
        <v>2</v>
      </c>
      <c r="G722" s="11" t="s">
        <v>112</v>
      </c>
      <c r="H722" s="13">
        <v>1020000</v>
      </c>
      <c r="I722" s="14"/>
      <c r="J722" s="6"/>
      <c r="K722" s="17">
        <f t="shared" si="34"/>
        <v>2040000</v>
      </c>
      <c r="L722" s="17"/>
      <c r="M722" s="17"/>
    </row>
    <row r="723" spans="1:13" s="2" customFormat="1" ht="12.75" x14ac:dyDescent="0.2">
      <c r="A723" s="11" t="str">
        <f>IF(D723="","",COUNT(A$569:A722)+1)</f>
        <v/>
      </c>
      <c r="B723" s="18" t="s">
        <v>14</v>
      </c>
      <c r="C723" s="18" t="s">
        <v>14</v>
      </c>
      <c r="D723" s="19" t="s">
        <v>14</v>
      </c>
      <c r="E723" s="6" t="s">
        <v>566</v>
      </c>
      <c r="F723" s="11">
        <v>2</v>
      </c>
      <c r="G723" s="11" t="s">
        <v>112</v>
      </c>
      <c r="H723" s="13">
        <v>930000</v>
      </c>
      <c r="I723" s="6"/>
      <c r="J723" s="6"/>
      <c r="K723" s="17">
        <f t="shared" si="34"/>
        <v>1860000</v>
      </c>
      <c r="L723" s="17"/>
      <c r="M723" s="17"/>
    </row>
    <row r="724" spans="1:13" s="2" customFormat="1" ht="12.75" x14ac:dyDescent="0.2">
      <c r="A724" s="11" t="str">
        <f>IF(D724="","",COUNT(A$569:A723)+1)</f>
        <v/>
      </c>
      <c r="B724" s="18" t="s">
        <v>14</v>
      </c>
      <c r="C724" s="18" t="s">
        <v>14</v>
      </c>
      <c r="D724" s="19" t="s">
        <v>14</v>
      </c>
      <c r="E724" s="6" t="s">
        <v>310</v>
      </c>
      <c r="F724" s="11">
        <v>2</v>
      </c>
      <c r="G724" s="11" t="s">
        <v>112</v>
      </c>
      <c r="H724" s="13">
        <v>2952000</v>
      </c>
      <c r="I724" s="6"/>
      <c r="J724" s="6"/>
      <c r="K724" s="17">
        <f t="shared" si="34"/>
        <v>5904000</v>
      </c>
      <c r="L724" s="17"/>
      <c r="M724" s="17"/>
    </row>
    <row r="725" spans="1:13" s="2" customFormat="1" ht="12.75" x14ac:dyDescent="0.2">
      <c r="A725" s="11" t="str">
        <f>IF(D725="","",COUNT(A$569:A724)+1)</f>
        <v/>
      </c>
      <c r="B725" s="18" t="s">
        <v>14</v>
      </c>
      <c r="C725" s="18" t="s">
        <v>14</v>
      </c>
      <c r="D725" s="19" t="s">
        <v>14</v>
      </c>
      <c r="E725" s="6" t="s">
        <v>304</v>
      </c>
      <c r="F725" s="11">
        <v>2</v>
      </c>
      <c r="G725" s="11" t="s">
        <v>112</v>
      </c>
      <c r="H725" s="13">
        <v>1200000</v>
      </c>
      <c r="I725" s="6"/>
      <c r="J725" s="6"/>
      <c r="K725" s="17">
        <f t="shared" si="34"/>
        <v>2400000</v>
      </c>
      <c r="L725" s="17"/>
      <c r="M725" s="17"/>
    </row>
    <row r="726" spans="1:13" s="2" customFormat="1" ht="12.75" x14ac:dyDescent="0.2">
      <c r="A726" s="11" t="str">
        <f>IF(D726="","",COUNT(A$569:A725)+1)</f>
        <v/>
      </c>
      <c r="B726" s="18" t="s">
        <v>14</v>
      </c>
      <c r="C726" s="18" t="s">
        <v>14</v>
      </c>
      <c r="D726" s="19" t="s">
        <v>14</v>
      </c>
      <c r="E726" s="6" t="s">
        <v>349</v>
      </c>
      <c r="F726" s="11">
        <v>2</v>
      </c>
      <c r="G726" s="11" t="s">
        <v>112</v>
      </c>
      <c r="H726" s="13">
        <v>1710000</v>
      </c>
      <c r="I726" s="6"/>
      <c r="J726" s="6"/>
      <c r="K726" s="17">
        <f t="shared" si="34"/>
        <v>3420000</v>
      </c>
      <c r="L726" s="17"/>
      <c r="M726" s="17"/>
    </row>
    <row r="727" spans="1:13" s="2" customFormat="1" ht="12.75" x14ac:dyDescent="0.2">
      <c r="A727" s="11" t="str">
        <f>IF(D727="","",COUNT(A$569:A726)+1)</f>
        <v/>
      </c>
      <c r="B727" s="18" t="s">
        <v>14</v>
      </c>
      <c r="C727" s="18" t="s">
        <v>14</v>
      </c>
      <c r="D727" s="19" t="s">
        <v>14</v>
      </c>
      <c r="E727" s="6" t="s">
        <v>218</v>
      </c>
      <c r="F727" s="11">
        <v>2</v>
      </c>
      <c r="G727" s="11" t="s">
        <v>112</v>
      </c>
      <c r="H727" s="13">
        <v>3888000</v>
      </c>
      <c r="I727" s="6"/>
      <c r="J727" s="6"/>
      <c r="K727" s="17">
        <f t="shared" si="34"/>
        <v>7776000</v>
      </c>
      <c r="L727" s="17"/>
      <c r="M727" s="17"/>
    </row>
    <row r="728" spans="1:13" s="2" customFormat="1" ht="12.75" x14ac:dyDescent="0.2">
      <c r="A728" s="11" t="str">
        <f>IF(D728="","",COUNT(A$569:A727)+1)</f>
        <v/>
      </c>
      <c r="B728" s="18" t="s">
        <v>14</v>
      </c>
      <c r="C728" s="18" t="s">
        <v>14</v>
      </c>
      <c r="D728" s="19" t="s">
        <v>14</v>
      </c>
      <c r="E728" s="6" t="s">
        <v>92</v>
      </c>
      <c r="F728" s="11">
        <v>1</v>
      </c>
      <c r="G728" s="11" t="s">
        <v>112</v>
      </c>
      <c r="H728" s="13">
        <v>1995000</v>
      </c>
      <c r="I728" s="6"/>
      <c r="J728" s="6"/>
      <c r="K728" s="17">
        <f t="shared" si="34"/>
        <v>1995000</v>
      </c>
      <c r="L728" s="17"/>
      <c r="M728" s="17"/>
    </row>
    <row r="729" spans="1:13" s="2" customFormat="1" ht="12.75" x14ac:dyDescent="0.2">
      <c r="A729" s="11" t="str">
        <f>IF(D729="","",COUNT(A$569:A728)+1)</f>
        <v/>
      </c>
      <c r="B729" s="18" t="s">
        <v>14</v>
      </c>
      <c r="C729" s="18" t="s">
        <v>14</v>
      </c>
      <c r="D729" s="19" t="s">
        <v>14</v>
      </c>
      <c r="E729" s="6" t="s">
        <v>871</v>
      </c>
      <c r="F729" s="11">
        <v>1</v>
      </c>
      <c r="G729" s="11" t="s">
        <v>112</v>
      </c>
      <c r="H729" s="13">
        <v>2160000</v>
      </c>
      <c r="I729" s="6"/>
      <c r="J729" s="6"/>
      <c r="K729" s="17">
        <f t="shared" si="34"/>
        <v>2160000</v>
      </c>
      <c r="L729" s="17"/>
      <c r="M729" s="17"/>
    </row>
    <row r="730" spans="1:13" s="2" customFormat="1" ht="12.75" x14ac:dyDescent="0.2">
      <c r="A730" s="11" t="str">
        <f>IF(D730="","",COUNT(A$569:A729)+1)</f>
        <v/>
      </c>
      <c r="B730" s="18" t="s">
        <v>14</v>
      </c>
      <c r="C730" s="18" t="s">
        <v>14</v>
      </c>
      <c r="D730" s="19" t="s">
        <v>14</v>
      </c>
      <c r="E730" s="6" t="s">
        <v>307</v>
      </c>
      <c r="F730" s="11">
        <v>2</v>
      </c>
      <c r="G730" s="11" t="s">
        <v>112</v>
      </c>
      <c r="H730" s="13">
        <v>801600</v>
      </c>
      <c r="I730" s="6"/>
      <c r="J730" s="6"/>
      <c r="K730" s="17">
        <f t="shared" si="34"/>
        <v>1603200</v>
      </c>
      <c r="L730" s="17">
        <f>SUM(K721:K730)*17/100</f>
        <v>5654574</v>
      </c>
      <c r="M730" s="17">
        <f>SUM(K721:K730)-L730</f>
        <v>27607626</v>
      </c>
    </row>
    <row r="731" spans="1:13" s="2" customFormat="1" ht="12.75" x14ac:dyDescent="0.2">
      <c r="A731" s="11">
        <f>IF(D731="","",COUNT(A$569:A730)+1)</f>
        <v>29</v>
      </c>
      <c r="B731" s="18">
        <v>45075</v>
      </c>
      <c r="C731" s="18">
        <v>45072</v>
      </c>
      <c r="D731" s="19" t="s">
        <v>872</v>
      </c>
      <c r="E731" s="6" t="s">
        <v>645</v>
      </c>
      <c r="F731" s="11">
        <v>1</v>
      </c>
      <c r="G731" s="11" t="s">
        <v>112</v>
      </c>
      <c r="H731" s="13">
        <v>1497600</v>
      </c>
      <c r="I731" s="6"/>
      <c r="J731" s="6"/>
      <c r="K731" s="17">
        <f t="shared" si="34"/>
        <v>1497600</v>
      </c>
      <c r="L731" s="17"/>
      <c r="M731" s="17"/>
    </row>
    <row r="732" spans="1:13" s="2" customFormat="1" ht="12.75" x14ac:dyDescent="0.2">
      <c r="A732" s="11" t="str">
        <f>IF(D732="","",COUNT(A$569:A731)+1)</f>
        <v/>
      </c>
      <c r="B732" s="18" t="s">
        <v>14</v>
      </c>
      <c r="C732" s="18" t="s">
        <v>14</v>
      </c>
      <c r="D732" s="19" t="s">
        <v>14</v>
      </c>
      <c r="E732" s="6" t="s">
        <v>307</v>
      </c>
      <c r="F732" s="11">
        <v>1</v>
      </c>
      <c r="G732" s="11" t="s">
        <v>112</v>
      </c>
      <c r="H732" s="13">
        <v>801600</v>
      </c>
      <c r="I732" s="6"/>
      <c r="J732" s="6"/>
      <c r="K732" s="17">
        <f t="shared" si="34"/>
        <v>801600</v>
      </c>
      <c r="L732" s="17"/>
      <c r="M732" s="17"/>
    </row>
    <row r="733" spans="1:13" s="2" customFormat="1" ht="12.75" x14ac:dyDescent="0.2">
      <c r="A733" s="11" t="str">
        <f>IF(D733="","",COUNT(A$569:A732)+1)</f>
        <v/>
      </c>
      <c r="B733" s="18" t="s">
        <v>14</v>
      </c>
      <c r="C733" s="18" t="s">
        <v>14</v>
      </c>
      <c r="D733" s="19" t="s">
        <v>14</v>
      </c>
      <c r="E733" s="6" t="s">
        <v>873</v>
      </c>
      <c r="F733" s="11">
        <v>1</v>
      </c>
      <c r="G733" s="11" t="s">
        <v>112</v>
      </c>
      <c r="H733" s="13">
        <v>420000</v>
      </c>
      <c r="I733" s="6"/>
      <c r="J733" s="6"/>
      <c r="K733" s="17">
        <f t="shared" si="34"/>
        <v>420000</v>
      </c>
      <c r="L733" s="17"/>
      <c r="M733" s="17"/>
    </row>
    <row r="734" spans="1:13" s="2" customFormat="1" ht="12.75" x14ac:dyDescent="0.2">
      <c r="A734" s="11" t="str">
        <f>IF(D734="","",COUNT(A$569:A733)+1)</f>
        <v/>
      </c>
      <c r="B734" s="18" t="s">
        <v>14</v>
      </c>
      <c r="C734" s="18" t="s">
        <v>14</v>
      </c>
      <c r="D734" s="19" t="s">
        <v>14</v>
      </c>
      <c r="E734" s="6" t="s">
        <v>362</v>
      </c>
      <c r="F734" s="11">
        <v>2</v>
      </c>
      <c r="G734" s="11" t="s">
        <v>112</v>
      </c>
      <c r="H734" s="13">
        <v>2088000</v>
      </c>
      <c r="I734" s="6"/>
      <c r="J734" s="6"/>
      <c r="K734" s="17">
        <f t="shared" si="34"/>
        <v>4176000</v>
      </c>
      <c r="L734" s="17"/>
      <c r="M734" s="17"/>
    </row>
    <row r="735" spans="1:13" s="2" customFormat="1" ht="12.75" x14ac:dyDescent="0.2">
      <c r="A735" s="11" t="str">
        <f>IF(D735="","",COUNT(A$569:A734)+1)</f>
        <v/>
      </c>
      <c r="B735" s="18" t="s">
        <v>14</v>
      </c>
      <c r="C735" s="18" t="s">
        <v>14</v>
      </c>
      <c r="D735" s="19" t="s">
        <v>14</v>
      </c>
      <c r="E735" s="6" t="s">
        <v>363</v>
      </c>
      <c r="F735" s="11">
        <v>2</v>
      </c>
      <c r="G735" s="11" t="s">
        <v>112</v>
      </c>
      <c r="H735" s="13">
        <v>1944000</v>
      </c>
      <c r="I735" s="6"/>
      <c r="J735" s="6"/>
      <c r="K735" s="17">
        <f t="shared" si="34"/>
        <v>3888000</v>
      </c>
      <c r="L735" s="17"/>
      <c r="M735" s="17"/>
    </row>
    <row r="736" spans="1:13" s="2" customFormat="1" ht="12.75" x14ac:dyDescent="0.2">
      <c r="A736" s="11" t="str">
        <f>IF(D736="","",COUNT(A$569:A735)+1)</f>
        <v/>
      </c>
      <c r="B736" s="18" t="s">
        <v>14</v>
      </c>
      <c r="C736" s="18" t="s">
        <v>14</v>
      </c>
      <c r="D736" s="19" t="s">
        <v>14</v>
      </c>
      <c r="E736" s="6" t="s">
        <v>364</v>
      </c>
      <c r="F736" s="11">
        <v>2</v>
      </c>
      <c r="G736" s="11" t="s">
        <v>112</v>
      </c>
      <c r="H736" s="13">
        <v>1632000</v>
      </c>
      <c r="I736" s="6"/>
      <c r="J736" s="6"/>
      <c r="K736" s="17">
        <f t="shared" si="34"/>
        <v>3264000</v>
      </c>
      <c r="L736" s="17"/>
      <c r="M736" s="17"/>
    </row>
    <row r="737" spans="1:13" s="2" customFormat="1" ht="12.75" x14ac:dyDescent="0.2">
      <c r="A737" s="11" t="str">
        <f>IF(D737="","",COUNT(A$569:A736)+1)</f>
        <v/>
      </c>
      <c r="B737" s="18" t="s">
        <v>14</v>
      </c>
      <c r="C737" s="18" t="s">
        <v>14</v>
      </c>
      <c r="D737" s="19" t="s">
        <v>14</v>
      </c>
      <c r="E737" s="6" t="s">
        <v>365</v>
      </c>
      <c r="F737" s="11">
        <v>2</v>
      </c>
      <c r="G737" s="11" t="s">
        <v>112</v>
      </c>
      <c r="H737" s="13">
        <v>1710000</v>
      </c>
      <c r="I737" s="6"/>
      <c r="J737" s="6"/>
      <c r="K737" s="17">
        <f t="shared" si="34"/>
        <v>3420000</v>
      </c>
      <c r="L737" s="17"/>
      <c r="M737" s="17"/>
    </row>
    <row r="738" spans="1:13" s="2" customFormat="1" ht="12.75" x14ac:dyDescent="0.2">
      <c r="A738" s="11" t="str">
        <f>IF(D738="","",COUNT(A$569:A737)+1)</f>
        <v/>
      </c>
      <c r="B738" s="18" t="s">
        <v>14</v>
      </c>
      <c r="C738" s="18" t="s">
        <v>14</v>
      </c>
      <c r="D738" s="19" t="s">
        <v>14</v>
      </c>
      <c r="E738" s="6" t="s">
        <v>366</v>
      </c>
      <c r="F738" s="11">
        <v>1</v>
      </c>
      <c r="G738" s="11" t="s">
        <v>112</v>
      </c>
      <c r="H738" s="13">
        <v>1656000</v>
      </c>
      <c r="I738" s="6"/>
      <c r="J738" s="6"/>
      <c r="K738" s="17">
        <f t="shared" si="34"/>
        <v>1656000</v>
      </c>
      <c r="L738" s="17"/>
      <c r="M738" s="17"/>
    </row>
    <row r="739" spans="1:13" s="2" customFormat="1" ht="12.75" x14ac:dyDescent="0.2">
      <c r="A739" s="11" t="str">
        <f>IF(D739="","",COUNT(A$569:A738)+1)</f>
        <v/>
      </c>
      <c r="B739" s="18" t="s">
        <v>14</v>
      </c>
      <c r="C739" s="18" t="s">
        <v>14</v>
      </c>
      <c r="D739" s="19" t="s">
        <v>14</v>
      </c>
      <c r="E739" s="6" t="s">
        <v>367</v>
      </c>
      <c r="F739" s="11">
        <v>1</v>
      </c>
      <c r="G739" s="11" t="s">
        <v>112</v>
      </c>
      <c r="H739" s="13">
        <v>1824000</v>
      </c>
      <c r="I739" s="6"/>
      <c r="J739" s="6"/>
      <c r="K739" s="17">
        <f t="shared" si="34"/>
        <v>1824000</v>
      </c>
      <c r="L739" s="17">
        <f>SUM(K731:K739)*17/100</f>
        <v>3561024</v>
      </c>
      <c r="M739" s="17">
        <f>SUM(K731:K739)-L739</f>
        <v>17386176</v>
      </c>
    </row>
    <row r="740" spans="1:13" s="2" customFormat="1" ht="12.75" x14ac:dyDescent="0.2">
      <c r="A740" s="11">
        <f>IF(D740="","",COUNT(A$569:A739)+1)</f>
        <v>30</v>
      </c>
      <c r="B740" s="18">
        <v>45075</v>
      </c>
      <c r="C740" s="18">
        <v>45072</v>
      </c>
      <c r="D740" s="19" t="s">
        <v>874</v>
      </c>
      <c r="E740" s="6" t="s">
        <v>47</v>
      </c>
      <c r="F740" s="11">
        <v>2</v>
      </c>
      <c r="G740" s="11" t="s">
        <v>112</v>
      </c>
      <c r="H740" s="13">
        <v>3110400</v>
      </c>
      <c r="I740" s="6"/>
      <c r="J740" s="6"/>
      <c r="K740" s="17">
        <f t="shared" si="34"/>
        <v>6220800</v>
      </c>
      <c r="L740" s="17"/>
      <c r="M740" s="17"/>
    </row>
    <row r="741" spans="1:13" s="2" customFormat="1" ht="12.75" x14ac:dyDescent="0.2">
      <c r="A741" s="11" t="str">
        <f>IF(D741="","",COUNT(A$569:A740)+1)</f>
        <v/>
      </c>
      <c r="B741" s="18" t="s">
        <v>14</v>
      </c>
      <c r="C741" s="18" t="s">
        <v>14</v>
      </c>
      <c r="D741" s="19" t="s">
        <v>14</v>
      </c>
      <c r="E741" s="6" t="s">
        <v>45</v>
      </c>
      <c r="F741" s="11">
        <v>4</v>
      </c>
      <c r="G741" s="11" t="s">
        <v>112</v>
      </c>
      <c r="H741" s="13">
        <v>5616000</v>
      </c>
      <c r="I741" s="6"/>
      <c r="J741" s="6"/>
      <c r="K741" s="17">
        <f t="shared" si="34"/>
        <v>22464000</v>
      </c>
      <c r="L741" s="17"/>
      <c r="M741" s="17"/>
    </row>
    <row r="742" spans="1:13" s="2" customFormat="1" ht="12.75" x14ac:dyDescent="0.2">
      <c r="A742" s="11" t="str">
        <f>IF(D742="","",COUNT(A$569:A741)+1)</f>
        <v/>
      </c>
      <c r="B742" s="18" t="s">
        <v>14</v>
      </c>
      <c r="C742" s="18" t="s">
        <v>14</v>
      </c>
      <c r="D742" s="19" t="s">
        <v>14</v>
      </c>
      <c r="E742" s="6" t="s">
        <v>356</v>
      </c>
      <c r="F742" s="11">
        <v>4</v>
      </c>
      <c r="G742" s="11" t="s">
        <v>112</v>
      </c>
      <c r="H742" s="13">
        <v>5616000</v>
      </c>
      <c r="I742" s="6"/>
      <c r="J742" s="6"/>
      <c r="K742" s="17">
        <f t="shared" si="34"/>
        <v>22464000</v>
      </c>
      <c r="L742" s="17"/>
      <c r="M742" s="17"/>
    </row>
    <row r="743" spans="1:13" s="2" customFormat="1" ht="12.75" x14ac:dyDescent="0.2">
      <c r="A743" s="11" t="str">
        <f>IF(D743="","",COUNT(A$569:A742)+1)</f>
        <v/>
      </c>
      <c r="B743" s="18" t="s">
        <v>14</v>
      </c>
      <c r="C743" s="18" t="s">
        <v>14</v>
      </c>
      <c r="D743" s="19" t="s">
        <v>14</v>
      </c>
      <c r="E743" s="6" t="s">
        <v>312</v>
      </c>
      <c r="F743" s="11">
        <v>2</v>
      </c>
      <c r="G743" s="11" t="s">
        <v>112</v>
      </c>
      <c r="H743" s="13">
        <v>1440000</v>
      </c>
      <c r="I743" s="6"/>
      <c r="J743" s="6"/>
      <c r="K743" s="17">
        <f t="shared" si="34"/>
        <v>2880000</v>
      </c>
      <c r="L743" s="17"/>
      <c r="M743" s="17"/>
    </row>
    <row r="744" spans="1:13" s="2" customFormat="1" ht="12.75" x14ac:dyDescent="0.2">
      <c r="A744" s="11" t="str">
        <f>IF(D744="","",COUNT(A$569:A743)+1)</f>
        <v/>
      </c>
      <c r="B744" s="18" t="s">
        <v>14</v>
      </c>
      <c r="C744" s="18" t="s">
        <v>14</v>
      </c>
      <c r="D744" s="19" t="s">
        <v>14</v>
      </c>
      <c r="E744" s="6" t="s">
        <v>309</v>
      </c>
      <c r="F744" s="11">
        <v>1</v>
      </c>
      <c r="G744" s="11" t="s">
        <v>112</v>
      </c>
      <c r="H744" s="13">
        <v>1590000</v>
      </c>
      <c r="I744" s="6"/>
      <c r="J744" s="6"/>
      <c r="K744" s="17">
        <f t="shared" si="34"/>
        <v>1590000</v>
      </c>
      <c r="L744" s="17"/>
      <c r="M744" s="17"/>
    </row>
    <row r="745" spans="1:13" s="2" customFormat="1" ht="12.75" x14ac:dyDescent="0.2">
      <c r="A745" s="11" t="str">
        <f>IF(D745="","",COUNT(A$569:A744)+1)</f>
        <v/>
      </c>
      <c r="B745" s="18" t="s">
        <v>14</v>
      </c>
      <c r="C745" s="18" t="s">
        <v>14</v>
      </c>
      <c r="D745" s="19" t="s">
        <v>14</v>
      </c>
      <c r="E745" s="6" t="s">
        <v>96</v>
      </c>
      <c r="F745" s="11">
        <v>1</v>
      </c>
      <c r="G745" s="11" t="s">
        <v>112</v>
      </c>
      <c r="H745" s="13">
        <v>1476000</v>
      </c>
      <c r="I745" s="6"/>
      <c r="J745" s="6"/>
      <c r="K745" s="17">
        <f t="shared" si="34"/>
        <v>1476000</v>
      </c>
      <c r="L745" s="17"/>
      <c r="M745" s="17"/>
    </row>
    <row r="746" spans="1:13" s="2" customFormat="1" ht="12.75" x14ac:dyDescent="0.2">
      <c r="A746" s="11" t="str">
        <f>IF(D746="","",COUNT(A$569:A745)+1)</f>
        <v/>
      </c>
      <c r="B746" s="18" t="s">
        <v>14</v>
      </c>
      <c r="C746" s="18" t="s">
        <v>14</v>
      </c>
      <c r="D746" s="19" t="s">
        <v>14</v>
      </c>
      <c r="E746" s="6" t="s">
        <v>220</v>
      </c>
      <c r="F746" s="11">
        <v>3</v>
      </c>
      <c r="G746" s="11" t="s">
        <v>112</v>
      </c>
      <c r="H746" s="13">
        <v>2880000</v>
      </c>
      <c r="I746" s="6"/>
      <c r="J746" s="6"/>
      <c r="K746" s="17">
        <f t="shared" si="34"/>
        <v>8640000</v>
      </c>
      <c r="L746" s="17">
        <f>SUM(K740:K746)*17/100</f>
        <v>11174916</v>
      </c>
      <c r="M746" s="17">
        <f>SUM(K740:K746)-L746</f>
        <v>54559884</v>
      </c>
    </row>
    <row r="747" spans="1:13" s="2" customFormat="1" ht="12.75" x14ac:dyDescent="0.2">
      <c r="A747" s="11">
        <f>IF(D747="","",COUNT(A$569:A746)+1)</f>
        <v>31</v>
      </c>
      <c r="B747" s="18">
        <v>45077</v>
      </c>
      <c r="C747" s="18">
        <v>45075</v>
      </c>
      <c r="D747" s="19" t="s">
        <v>883</v>
      </c>
      <c r="E747" s="6" t="s">
        <v>100</v>
      </c>
      <c r="F747" s="11">
        <v>2</v>
      </c>
      <c r="G747" s="11" t="s">
        <v>112</v>
      </c>
      <c r="H747" s="13">
        <v>2052000</v>
      </c>
      <c r="I747" s="6"/>
      <c r="J747" s="6"/>
      <c r="K747" s="17">
        <f t="shared" si="34"/>
        <v>4104000</v>
      </c>
      <c r="L747" s="17"/>
      <c r="M747" s="17"/>
    </row>
    <row r="748" spans="1:13" s="2" customFormat="1" ht="12.75" x14ac:dyDescent="0.2">
      <c r="A748" s="11" t="str">
        <f>IF(D748="","",COUNT(A$569:A747)+1)</f>
        <v/>
      </c>
      <c r="B748" s="18" t="s">
        <v>14</v>
      </c>
      <c r="C748" s="18" t="s">
        <v>14</v>
      </c>
      <c r="D748" s="19" t="s">
        <v>14</v>
      </c>
      <c r="E748" s="6" t="s">
        <v>566</v>
      </c>
      <c r="F748" s="11">
        <v>1</v>
      </c>
      <c r="G748" s="11" t="s">
        <v>112</v>
      </c>
      <c r="H748" s="13">
        <v>930000</v>
      </c>
      <c r="I748" s="6"/>
      <c r="J748" s="6"/>
      <c r="K748" s="17">
        <f t="shared" ref="K748:K768" si="35">F748*(H748-(H748*I748)-((H748-(H748*I748))*J748))</f>
        <v>930000</v>
      </c>
      <c r="L748" s="17"/>
      <c r="M748" s="17"/>
    </row>
    <row r="749" spans="1:13" s="2" customFormat="1" ht="12.75" x14ac:dyDescent="0.2">
      <c r="A749" s="11" t="str">
        <f>IF(D749="","",COUNT(A$569:A748)+1)</f>
        <v/>
      </c>
      <c r="B749" s="18" t="s">
        <v>14</v>
      </c>
      <c r="C749" s="18" t="s">
        <v>14</v>
      </c>
      <c r="D749" s="19" t="s">
        <v>14</v>
      </c>
      <c r="E749" s="6" t="s">
        <v>884</v>
      </c>
      <c r="F749" s="11">
        <v>3</v>
      </c>
      <c r="G749" s="11" t="s">
        <v>112</v>
      </c>
      <c r="H749" s="13">
        <v>2059200</v>
      </c>
      <c r="I749" s="6"/>
      <c r="J749" s="6"/>
      <c r="K749" s="17">
        <f t="shared" si="35"/>
        <v>6177600</v>
      </c>
      <c r="L749" s="17">
        <f>SUM(K747:K749)*17/100</f>
        <v>1905972</v>
      </c>
      <c r="M749" s="17">
        <f>SUM(K747:K749)-L749</f>
        <v>9305628</v>
      </c>
    </row>
    <row r="750" spans="1:13" s="2" customFormat="1" ht="15.75" x14ac:dyDescent="0.25">
      <c r="A750" s="83" t="s">
        <v>919</v>
      </c>
      <c r="B750" s="18"/>
      <c r="C750" s="18"/>
      <c r="D750" s="19"/>
      <c r="E750" s="6"/>
      <c r="F750" s="11"/>
      <c r="G750" s="11"/>
      <c r="H750" s="13"/>
      <c r="I750" s="14"/>
      <c r="J750" s="6"/>
      <c r="K750" s="17"/>
      <c r="L750" s="17"/>
      <c r="M750" s="17"/>
    </row>
    <row r="751" spans="1:13" s="2" customFormat="1" ht="12.75" x14ac:dyDescent="0.2">
      <c r="A751" s="11">
        <v>1</v>
      </c>
      <c r="B751" s="18">
        <v>45079</v>
      </c>
      <c r="C751" s="18">
        <v>45079</v>
      </c>
      <c r="D751" s="19" t="s">
        <v>920</v>
      </c>
      <c r="E751" s="6" t="s">
        <v>50</v>
      </c>
      <c r="F751" s="11">
        <v>1</v>
      </c>
      <c r="G751" s="11" t="s">
        <v>112</v>
      </c>
      <c r="H751" s="13">
        <v>5616000</v>
      </c>
      <c r="I751" s="14"/>
      <c r="J751" s="6"/>
      <c r="K751" s="17">
        <f t="shared" si="35"/>
        <v>5616000</v>
      </c>
      <c r="L751" s="17"/>
      <c r="M751" s="17"/>
    </row>
    <row r="752" spans="1:13" s="2" customFormat="1" ht="12.75" x14ac:dyDescent="0.2">
      <c r="A752" s="11" t="s">
        <v>14</v>
      </c>
      <c r="B752" s="18" t="s">
        <v>14</v>
      </c>
      <c r="C752" s="18" t="s">
        <v>14</v>
      </c>
      <c r="D752" s="19" t="s">
        <v>14</v>
      </c>
      <c r="E752" s="6" t="s">
        <v>365</v>
      </c>
      <c r="F752" s="11">
        <v>1</v>
      </c>
      <c r="G752" s="11" t="s">
        <v>112</v>
      </c>
      <c r="H752" s="13">
        <v>1710000</v>
      </c>
      <c r="I752" s="14"/>
      <c r="J752" s="6"/>
      <c r="K752" s="17">
        <f t="shared" si="35"/>
        <v>1710000</v>
      </c>
      <c r="L752" s="17">
        <f>SUM(K751:K752)*17/100</f>
        <v>1245420</v>
      </c>
      <c r="M752" s="17">
        <f>SUM(K751:K752)-L752</f>
        <v>6080580</v>
      </c>
    </row>
    <row r="753" spans="1:13" s="2" customFormat="1" ht="12.75" x14ac:dyDescent="0.2">
      <c r="A753" s="11">
        <v>2</v>
      </c>
      <c r="B753" s="18">
        <v>45079</v>
      </c>
      <c r="C753" s="18">
        <v>45079</v>
      </c>
      <c r="D753" s="19" t="s">
        <v>921</v>
      </c>
      <c r="E753" s="6" t="s">
        <v>96</v>
      </c>
      <c r="F753" s="11">
        <v>2</v>
      </c>
      <c r="G753" s="11" t="s">
        <v>112</v>
      </c>
      <c r="H753" s="13">
        <v>1476000</v>
      </c>
      <c r="I753" s="14"/>
      <c r="J753" s="6"/>
      <c r="K753" s="17">
        <f t="shared" si="35"/>
        <v>2952000</v>
      </c>
      <c r="L753" s="17"/>
      <c r="M753" s="17"/>
    </row>
    <row r="754" spans="1:13" s="2" customFormat="1" ht="12.75" x14ac:dyDescent="0.2">
      <c r="A754" s="11" t="s">
        <v>14</v>
      </c>
      <c r="B754" s="18" t="s">
        <v>14</v>
      </c>
      <c r="C754" s="18" t="s">
        <v>14</v>
      </c>
      <c r="D754" s="19" t="s">
        <v>14</v>
      </c>
      <c r="E754" s="6" t="s">
        <v>50</v>
      </c>
      <c r="F754" s="11">
        <v>3</v>
      </c>
      <c r="G754" s="11" t="s">
        <v>112</v>
      </c>
      <c r="H754" s="13">
        <v>5616000</v>
      </c>
      <c r="I754" s="14"/>
      <c r="J754" s="6"/>
      <c r="K754" s="17">
        <f t="shared" si="35"/>
        <v>16848000</v>
      </c>
      <c r="L754" s="17"/>
      <c r="M754" s="17"/>
    </row>
    <row r="755" spans="1:13" s="2" customFormat="1" ht="12.75" x14ac:dyDescent="0.2">
      <c r="A755" s="11" t="s">
        <v>14</v>
      </c>
      <c r="B755" s="18" t="s">
        <v>14</v>
      </c>
      <c r="C755" s="18" t="s">
        <v>14</v>
      </c>
      <c r="D755" s="19" t="s">
        <v>14</v>
      </c>
      <c r="E755" s="6" t="s">
        <v>81</v>
      </c>
      <c r="F755" s="11">
        <v>2</v>
      </c>
      <c r="G755" s="11" t="s">
        <v>112</v>
      </c>
      <c r="H755" s="13">
        <v>1500000</v>
      </c>
      <c r="I755" s="14"/>
      <c r="J755" s="6"/>
      <c r="K755" s="17">
        <f t="shared" si="35"/>
        <v>3000000</v>
      </c>
      <c r="L755" s="17"/>
      <c r="M755" s="17"/>
    </row>
    <row r="756" spans="1:13" s="2" customFormat="1" ht="12.75" x14ac:dyDescent="0.2">
      <c r="A756" s="11" t="s">
        <v>14</v>
      </c>
      <c r="B756" s="18" t="s">
        <v>14</v>
      </c>
      <c r="C756" s="18" t="s">
        <v>14</v>
      </c>
      <c r="D756" s="19" t="s">
        <v>14</v>
      </c>
      <c r="E756" s="6" t="s">
        <v>54</v>
      </c>
      <c r="F756" s="11">
        <v>2</v>
      </c>
      <c r="G756" s="11" t="s">
        <v>112</v>
      </c>
      <c r="H756" s="13">
        <v>1375000</v>
      </c>
      <c r="I756" s="14"/>
      <c r="J756" s="6"/>
      <c r="K756" s="17">
        <f t="shared" si="35"/>
        <v>2750000</v>
      </c>
      <c r="L756" s="17"/>
      <c r="M756" s="17"/>
    </row>
    <row r="757" spans="1:13" s="2" customFormat="1" ht="12.75" x14ac:dyDescent="0.2">
      <c r="A757" s="11" t="s">
        <v>14</v>
      </c>
      <c r="B757" s="18" t="s">
        <v>14</v>
      </c>
      <c r="C757" s="18" t="s">
        <v>14</v>
      </c>
      <c r="D757" s="19" t="s">
        <v>14</v>
      </c>
      <c r="E757" s="6" t="s">
        <v>398</v>
      </c>
      <c r="F757" s="11">
        <v>1</v>
      </c>
      <c r="G757" s="11" t="s">
        <v>112</v>
      </c>
      <c r="H757" s="13">
        <v>2208000</v>
      </c>
      <c r="I757" s="14"/>
      <c r="J757" s="6"/>
      <c r="K757" s="17">
        <f t="shared" si="35"/>
        <v>2208000</v>
      </c>
      <c r="L757" s="17"/>
      <c r="M757" s="17"/>
    </row>
    <row r="758" spans="1:13" s="2" customFormat="1" ht="12.75" x14ac:dyDescent="0.2">
      <c r="A758" s="11" t="s">
        <v>14</v>
      </c>
      <c r="B758" s="18" t="s">
        <v>14</v>
      </c>
      <c r="C758" s="18" t="s">
        <v>14</v>
      </c>
      <c r="D758" s="19" t="s">
        <v>14</v>
      </c>
      <c r="E758" s="6" t="s">
        <v>59</v>
      </c>
      <c r="F758" s="11">
        <v>1</v>
      </c>
      <c r="G758" s="11" t="s">
        <v>112</v>
      </c>
      <c r="H758" s="13">
        <v>2208000</v>
      </c>
      <c r="I758" s="14"/>
      <c r="J758" s="6"/>
      <c r="K758" s="17">
        <f t="shared" si="35"/>
        <v>2208000</v>
      </c>
      <c r="L758" s="17"/>
      <c r="M758" s="17"/>
    </row>
    <row r="759" spans="1:13" s="2" customFormat="1" ht="12.75" x14ac:dyDescent="0.2">
      <c r="A759" s="11" t="s">
        <v>14</v>
      </c>
      <c r="B759" s="18" t="s">
        <v>14</v>
      </c>
      <c r="C759" s="18" t="s">
        <v>14</v>
      </c>
      <c r="D759" s="19" t="s">
        <v>14</v>
      </c>
      <c r="E759" s="6" t="s">
        <v>107</v>
      </c>
      <c r="F759" s="11">
        <v>2</v>
      </c>
      <c r="G759" s="11" t="s">
        <v>112</v>
      </c>
      <c r="H759" s="13">
        <v>2008800</v>
      </c>
      <c r="I759" s="14"/>
      <c r="J759" s="6"/>
      <c r="K759" s="17">
        <f t="shared" si="35"/>
        <v>4017600</v>
      </c>
      <c r="L759" s="17"/>
      <c r="M759" s="17"/>
    </row>
    <row r="760" spans="1:13" s="2" customFormat="1" ht="12.75" x14ac:dyDescent="0.2">
      <c r="A760" s="11" t="s">
        <v>14</v>
      </c>
      <c r="B760" s="18" t="s">
        <v>14</v>
      </c>
      <c r="C760" s="18" t="s">
        <v>14</v>
      </c>
      <c r="D760" s="19" t="s">
        <v>14</v>
      </c>
      <c r="E760" s="6" t="s">
        <v>31</v>
      </c>
      <c r="F760" s="11">
        <v>2</v>
      </c>
      <c r="G760" s="11" t="s">
        <v>112</v>
      </c>
      <c r="H760" s="13">
        <v>1695600</v>
      </c>
      <c r="I760" s="14"/>
      <c r="J760" s="6"/>
      <c r="K760" s="17">
        <f t="shared" si="35"/>
        <v>3391200</v>
      </c>
      <c r="L760" s="17"/>
      <c r="M760" s="17"/>
    </row>
    <row r="761" spans="1:13" s="2" customFormat="1" ht="12.75" x14ac:dyDescent="0.2">
      <c r="A761" s="11" t="s">
        <v>14</v>
      </c>
      <c r="B761" s="18" t="s">
        <v>14</v>
      </c>
      <c r="C761" s="18" t="s">
        <v>14</v>
      </c>
      <c r="D761" s="19" t="s">
        <v>14</v>
      </c>
      <c r="E761" s="6" t="s">
        <v>100</v>
      </c>
      <c r="F761" s="11">
        <v>2</v>
      </c>
      <c r="G761" s="11" t="s">
        <v>112</v>
      </c>
      <c r="H761" s="13">
        <v>2052000</v>
      </c>
      <c r="I761" s="14"/>
      <c r="J761" s="6"/>
      <c r="K761" s="17">
        <f t="shared" si="35"/>
        <v>4104000</v>
      </c>
      <c r="L761" s="17"/>
      <c r="M761" s="17"/>
    </row>
    <row r="762" spans="1:13" s="2" customFormat="1" ht="12.75" x14ac:dyDescent="0.2">
      <c r="A762" s="11" t="s">
        <v>14</v>
      </c>
      <c r="B762" s="18" t="s">
        <v>14</v>
      </c>
      <c r="C762" s="18" t="s">
        <v>14</v>
      </c>
      <c r="D762" s="19" t="s">
        <v>14</v>
      </c>
      <c r="E762" s="6" t="s">
        <v>384</v>
      </c>
      <c r="F762" s="11">
        <v>1</v>
      </c>
      <c r="G762" s="11" t="s">
        <v>112</v>
      </c>
      <c r="H762" s="13">
        <v>850000</v>
      </c>
      <c r="I762" s="14"/>
      <c r="J762" s="6"/>
      <c r="K762" s="17">
        <f t="shared" si="35"/>
        <v>850000</v>
      </c>
      <c r="L762" s="17"/>
      <c r="M762" s="17"/>
    </row>
    <row r="763" spans="1:13" s="2" customFormat="1" ht="12.75" x14ac:dyDescent="0.2">
      <c r="A763" s="11" t="s">
        <v>14</v>
      </c>
      <c r="B763" s="18" t="s">
        <v>14</v>
      </c>
      <c r="C763" s="18" t="s">
        <v>14</v>
      </c>
      <c r="D763" s="19" t="s">
        <v>14</v>
      </c>
      <c r="E763" s="6" t="s">
        <v>922</v>
      </c>
      <c r="F763" s="11">
        <v>1</v>
      </c>
      <c r="G763" s="11" t="s">
        <v>112</v>
      </c>
      <c r="H763" s="13">
        <v>2256000</v>
      </c>
      <c r="I763" s="14"/>
      <c r="J763" s="6"/>
      <c r="K763" s="17">
        <f t="shared" si="35"/>
        <v>2256000</v>
      </c>
      <c r="L763" s="17">
        <f>SUM(K753:K763)*17/100</f>
        <v>7579416</v>
      </c>
      <c r="M763" s="17">
        <f>SUM(K753:K763)-L763</f>
        <v>37005384</v>
      </c>
    </row>
    <row r="764" spans="1:13" s="2" customFormat="1" ht="12.75" x14ac:dyDescent="0.2">
      <c r="A764" s="11">
        <v>3</v>
      </c>
      <c r="B764" s="18">
        <v>45082</v>
      </c>
      <c r="C764" s="18">
        <v>45079</v>
      </c>
      <c r="D764" s="19" t="s">
        <v>923</v>
      </c>
      <c r="E764" s="6" t="s">
        <v>31</v>
      </c>
      <c r="F764" s="11">
        <v>4</v>
      </c>
      <c r="G764" s="11" t="s">
        <v>112</v>
      </c>
      <c r="H764" s="13">
        <v>1695600</v>
      </c>
      <c r="I764" s="14"/>
      <c r="J764" s="6"/>
      <c r="K764" s="17">
        <f t="shared" si="35"/>
        <v>6782400</v>
      </c>
      <c r="L764" s="17"/>
      <c r="M764" s="17"/>
    </row>
    <row r="765" spans="1:13" s="2" customFormat="1" ht="12.75" x14ac:dyDescent="0.2">
      <c r="A765" s="11" t="s">
        <v>14</v>
      </c>
      <c r="B765" s="18" t="s">
        <v>14</v>
      </c>
      <c r="C765" s="18" t="s">
        <v>14</v>
      </c>
      <c r="D765" s="19" t="s">
        <v>14</v>
      </c>
      <c r="E765" s="6" t="s">
        <v>220</v>
      </c>
      <c r="F765" s="11">
        <v>5</v>
      </c>
      <c r="G765" s="11" t="s">
        <v>112</v>
      </c>
      <c r="H765" s="13">
        <v>2880000</v>
      </c>
      <c r="I765" s="14"/>
      <c r="J765" s="6"/>
      <c r="K765" s="17">
        <f t="shared" si="35"/>
        <v>14400000</v>
      </c>
      <c r="L765" s="17"/>
      <c r="M765" s="17"/>
    </row>
    <row r="766" spans="1:13" s="2" customFormat="1" ht="12.75" x14ac:dyDescent="0.2">
      <c r="A766" s="11" t="s">
        <v>14</v>
      </c>
      <c r="B766" s="18" t="s">
        <v>14</v>
      </c>
      <c r="C766" s="18" t="s">
        <v>14</v>
      </c>
      <c r="D766" s="19" t="s">
        <v>14</v>
      </c>
      <c r="E766" s="6" t="s">
        <v>35</v>
      </c>
      <c r="F766" s="11">
        <v>1</v>
      </c>
      <c r="G766" s="11" t="s">
        <v>112</v>
      </c>
      <c r="H766" s="13">
        <v>2112000</v>
      </c>
      <c r="I766" s="14"/>
      <c r="J766" s="6"/>
      <c r="K766" s="17">
        <f t="shared" si="35"/>
        <v>2112000</v>
      </c>
      <c r="L766" s="17"/>
      <c r="M766" s="17"/>
    </row>
    <row r="767" spans="1:13" s="2" customFormat="1" ht="12.75" x14ac:dyDescent="0.2">
      <c r="A767" s="11" t="s">
        <v>14</v>
      </c>
      <c r="B767" s="18" t="s">
        <v>14</v>
      </c>
      <c r="C767" s="18" t="s">
        <v>14</v>
      </c>
      <c r="D767" s="19" t="s">
        <v>14</v>
      </c>
      <c r="E767" s="6" t="s">
        <v>29</v>
      </c>
      <c r="F767" s="11">
        <v>3</v>
      </c>
      <c r="G767" s="11" t="s">
        <v>112</v>
      </c>
      <c r="H767" s="13">
        <v>2304000</v>
      </c>
      <c r="I767" s="14"/>
      <c r="J767" s="6"/>
      <c r="K767" s="17">
        <f t="shared" si="35"/>
        <v>6912000</v>
      </c>
      <c r="L767" s="17"/>
      <c r="M767" s="17"/>
    </row>
    <row r="768" spans="1:13" s="2" customFormat="1" ht="12.75" x14ac:dyDescent="0.2">
      <c r="A768" s="11" t="s">
        <v>14</v>
      </c>
      <c r="B768" s="18" t="s">
        <v>14</v>
      </c>
      <c r="C768" s="18" t="s">
        <v>14</v>
      </c>
      <c r="D768" s="19" t="s">
        <v>14</v>
      </c>
      <c r="E768" s="6" t="s">
        <v>924</v>
      </c>
      <c r="F768" s="11">
        <v>3</v>
      </c>
      <c r="G768" s="11" t="s">
        <v>112</v>
      </c>
      <c r="H768" s="13">
        <v>2016000</v>
      </c>
      <c r="I768" s="14"/>
      <c r="J768" s="6"/>
      <c r="K768" s="17">
        <f t="shared" si="35"/>
        <v>6048000</v>
      </c>
      <c r="L768" s="17"/>
      <c r="M768" s="17"/>
    </row>
    <row r="769" spans="1:13" s="2" customFormat="1" ht="12.75" x14ac:dyDescent="0.2">
      <c r="A769" s="11" t="s">
        <v>14</v>
      </c>
      <c r="B769" s="18" t="s">
        <v>14</v>
      </c>
      <c r="C769" s="18" t="s">
        <v>14</v>
      </c>
      <c r="D769" s="19" t="s">
        <v>14</v>
      </c>
      <c r="E769" s="6" t="s">
        <v>51</v>
      </c>
      <c r="F769" s="11">
        <v>5</v>
      </c>
      <c r="G769" s="11" t="s">
        <v>112</v>
      </c>
      <c r="H769" s="13">
        <v>3888000</v>
      </c>
      <c r="I769" s="14"/>
      <c r="J769" s="6"/>
      <c r="K769" s="17">
        <f t="shared" ref="K769:K833" si="36">F769*(H769-(H769*I769)-((H769-(H769*I769))*J769))</f>
        <v>19440000</v>
      </c>
      <c r="L769" s="17"/>
      <c r="M769" s="17"/>
    </row>
    <row r="770" spans="1:13" s="2" customFormat="1" ht="12.75" x14ac:dyDescent="0.2">
      <c r="A770" s="11" t="s">
        <v>14</v>
      </c>
      <c r="B770" s="18" t="s">
        <v>14</v>
      </c>
      <c r="C770" s="18" t="s">
        <v>14</v>
      </c>
      <c r="D770" s="19" t="s">
        <v>14</v>
      </c>
      <c r="E770" s="6" t="s">
        <v>358</v>
      </c>
      <c r="F770" s="11">
        <v>1</v>
      </c>
      <c r="G770" s="11" t="s">
        <v>112</v>
      </c>
      <c r="H770" s="13">
        <v>3758400</v>
      </c>
      <c r="I770" s="14"/>
      <c r="J770" s="6"/>
      <c r="K770" s="17">
        <f t="shared" si="36"/>
        <v>3758400</v>
      </c>
      <c r="L770" s="17"/>
      <c r="M770" s="17"/>
    </row>
    <row r="771" spans="1:13" s="2" customFormat="1" ht="12.75" x14ac:dyDescent="0.2">
      <c r="A771" s="11" t="s">
        <v>14</v>
      </c>
      <c r="B771" s="18" t="s">
        <v>14</v>
      </c>
      <c r="C771" s="18" t="s">
        <v>14</v>
      </c>
      <c r="D771" s="19" t="s">
        <v>14</v>
      </c>
      <c r="E771" s="6" t="s">
        <v>356</v>
      </c>
      <c r="F771" s="11">
        <v>2</v>
      </c>
      <c r="G771" s="11" t="s">
        <v>112</v>
      </c>
      <c r="H771" s="13">
        <v>5616000</v>
      </c>
      <c r="I771" s="14"/>
      <c r="J771" s="6"/>
      <c r="K771" s="17">
        <f t="shared" si="36"/>
        <v>11232000</v>
      </c>
      <c r="L771" s="17"/>
      <c r="M771" s="17"/>
    </row>
    <row r="772" spans="1:13" s="2" customFormat="1" ht="12.75" x14ac:dyDescent="0.2">
      <c r="A772" s="11" t="s">
        <v>14</v>
      </c>
      <c r="B772" s="18" t="s">
        <v>14</v>
      </c>
      <c r="C772" s="18" t="s">
        <v>14</v>
      </c>
      <c r="D772" s="19" t="s">
        <v>14</v>
      </c>
      <c r="E772" s="6" t="s">
        <v>72</v>
      </c>
      <c r="F772" s="11">
        <v>20</v>
      </c>
      <c r="G772" s="11" t="s">
        <v>112</v>
      </c>
      <c r="H772" s="13">
        <v>1954800</v>
      </c>
      <c r="I772" s="14"/>
      <c r="J772" s="6"/>
      <c r="K772" s="17">
        <f t="shared" si="36"/>
        <v>39096000</v>
      </c>
      <c r="L772" s="17"/>
      <c r="M772" s="17"/>
    </row>
    <row r="773" spans="1:13" s="2" customFormat="1" ht="12.75" x14ac:dyDescent="0.2">
      <c r="A773" s="11" t="s">
        <v>14</v>
      </c>
      <c r="B773" s="18" t="s">
        <v>14</v>
      </c>
      <c r="C773" s="18" t="s">
        <v>14</v>
      </c>
      <c r="D773" s="19" t="s">
        <v>14</v>
      </c>
      <c r="E773" s="6" t="s">
        <v>43</v>
      </c>
      <c r="F773" s="11">
        <v>1</v>
      </c>
      <c r="G773" s="11" t="s">
        <v>112</v>
      </c>
      <c r="H773" s="13">
        <v>2448000</v>
      </c>
      <c r="I773" s="14"/>
      <c r="J773" s="6"/>
      <c r="K773" s="17">
        <f t="shared" si="36"/>
        <v>2448000</v>
      </c>
      <c r="L773" s="17"/>
      <c r="M773" s="17"/>
    </row>
    <row r="774" spans="1:13" s="2" customFormat="1" ht="12.75" x14ac:dyDescent="0.2">
      <c r="A774" s="11" t="s">
        <v>14</v>
      </c>
      <c r="B774" s="18" t="s">
        <v>14</v>
      </c>
      <c r="C774" s="18" t="s">
        <v>14</v>
      </c>
      <c r="D774" s="19" t="s">
        <v>14</v>
      </c>
      <c r="E774" s="6" t="s">
        <v>721</v>
      </c>
      <c r="F774" s="11">
        <v>2</v>
      </c>
      <c r="G774" s="11" t="s">
        <v>112</v>
      </c>
      <c r="H774" s="13">
        <v>2995200</v>
      </c>
      <c r="I774" s="14"/>
      <c r="J774" s="6"/>
      <c r="K774" s="17">
        <f t="shared" si="36"/>
        <v>5990400</v>
      </c>
      <c r="L774" s="17">
        <f>SUM(K764:K774)*17/100</f>
        <v>20097264</v>
      </c>
      <c r="M774" s="17">
        <f>SUM(K764:K774)-L774</f>
        <v>98121936</v>
      </c>
    </row>
    <row r="775" spans="1:13" s="2" customFormat="1" ht="12.75" x14ac:dyDescent="0.2">
      <c r="A775" s="11">
        <v>4</v>
      </c>
      <c r="B775" s="18">
        <v>45082</v>
      </c>
      <c r="C775" s="18">
        <v>45080</v>
      </c>
      <c r="D775" s="19" t="s">
        <v>925</v>
      </c>
      <c r="E775" s="6" t="s">
        <v>926</v>
      </c>
      <c r="F775" s="11">
        <v>1</v>
      </c>
      <c r="G775" s="11" t="s">
        <v>112</v>
      </c>
      <c r="H775" s="13">
        <v>2256000</v>
      </c>
      <c r="I775" s="14"/>
      <c r="J775" s="6"/>
      <c r="K775" s="17">
        <f t="shared" si="36"/>
        <v>2256000</v>
      </c>
      <c r="L775" s="17"/>
      <c r="M775" s="17"/>
    </row>
    <row r="776" spans="1:13" s="2" customFormat="1" ht="12.75" x14ac:dyDescent="0.2">
      <c r="A776" s="11" t="s">
        <v>14</v>
      </c>
      <c r="B776" s="18" t="s">
        <v>14</v>
      </c>
      <c r="C776" s="18" t="s">
        <v>14</v>
      </c>
      <c r="D776" s="19" t="s">
        <v>14</v>
      </c>
      <c r="E776" s="6" t="s">
        <v>927</v>
      </c>
      <c r="F776" s="11">
        <v>2</v>
      </c>
      <c r="G776" s="11" t="s">
        <v>112</v>
      </c>
      <c r="H776" s="13">
        <v>5616000</v>
      </c>
      <c r="I776" s="14"/>
      <c r="J776" s="6"/>
      <c r="K776" s="17">
        <f t="shared" si="36"/>
        <v>11232000</v>
      </c>
      <c r="L776" s="17"/>
      <c r="M776" s="17"/>
    </row>
    <row r="777" spans="1:13" s="2" customFormat="1" ht="12.75" x14ac:dyDescent="0.2">
      <c r="A777" s="11" t="s">
        <v>14</v>
      </c>
      <c r="B777" s="18" t="s">
        <v>14</v>
      </c>
      <c r="C777" s="18" t="s">
        <v>14</v>
      </c>
      <c r="D777" s="19" t="s">
        <v>14</v>
      </c>
      <c r="E777" s="6" t="s">
        <v>310</v>
      </c>
      <c r="F777" s="11">
        <v>4</v>
      </c>
      <c r="G777" s="11" t="s">
        <v>112</v>
      </c>
      <c r="H777" s="13">
        <v>2952000</v>
      </c>
      <c r="I777" s="14"/>
      <c r="J777" s="6"/>
      <c r="K777" s="17">
        <f t="shared" si="36"/>
        <v>11808000</v>
      </c>
      <c r="L777" s="17"/>
      <c r="M777" s="17"/>
    </row>
    <row r="778" spans="1:13" s="2" customFormat="1" ht="12.75" x14ac:dyDescent="0.2">
      <c r="A778" s="11" t="s">
        <v>14</v>
      </c>
      <c r="B778" s="18" t="s">
        <v>14</v>
      </c>
      <c r="C778" s="18" t="s">
        <v>14</v>
      </c>
      <c r="D778" s="19" t="s">
        <v>14</v>
      </c>
      <c r="E778" s="6" t="s">
        <v>83</v>
      </c>
      <c r="F778" s="11">
        <v>1</v>
      </c>
      <c r="G778" s="11" t="s">
        <v>112</v>
      </c>
      <c r="H778" s="13">
        <v>1987200</v>
      </c>
      <c r="I778" s="14"/>
      <c r="J778" s="6"/>
      <c r="K778" s="17">
        <f t="shared" si="36"/>
        <v>1987200</v>
      </c>
      <c r="L778" s="17"/>
      <c r="M778" s="17"/>
    </row>
    <row r="779" spans="1:13" s="2" customFormat="1" ht="12.75" x14ac:dyDescent="0.2">
      <c r="A779" s="11" t="s">
        <v>14</v>
      </c>
      <c r="B779" s="18" t="s">
        <v>14</v>
      </c>
      <c r="C779" s="18" t="s">
        <v>14</v>
      </c>
      <c r="D779" s="19" t="s">
        <v>14</v>
      </c>
      <c r="E779" s="6" t="s">
        <v>469</v>
      </c>
      <c r="F779" s="11">
        <v>1</v>
      </c>
      <c r="G779" s="11" t="s">
        <v>112</v>
      </c>
      <c r="H779" s="13">
        <v>4750000</v>
      </c>
      <c r="I779" s="14"/>
      <c r="J779" s="6"/>
      <c r="K779" s="17">
        <f t="shared" si="36"/>
        <v>4750000</v>
      </c>
      <c r="L779" s="17"/>
      <c r="M779" s="17"/>
    </row>
    <row r="780" spans="1:13" s="2" customFormat="1" ht="12.75" x14ac:dyDescent="0.2">
      <c r="A780" s="11" t="s">
        <v>14</v>
      </c>
      <c r="B780" s="18" t="s">
        <v>14</v>
      </c>
      <c r="C780" s="18" t="s">
        <v>14</v>
      </c>
      <c r="D780" s="19" t="s">
        <v>14</v>
      </c>
      <c r="E780" s="6" t="s">
        <v>928</v>
      </c>
      <c r="F780" s="11">
        <v>1</v>
      </c>
      <c r="G780" s="11" t="s">
        <v>112</v>
      </c>
      <c r="H780" s="13">
        <v>2268000</v>
      </c>
      <c r="I780" s="14"/>
      <c r="J780" s="6"/>
      <c r="K780" s="17">
        <f t="shared" si="36"/>
        <v>2268000</v>
      </c>
      <c r="L780" s="17"/>
      <c r="M780" s="17"/>
    </row>
    <row r="781" spans="1:13" s="2" customFormat="1" ht="12.75" x14ac:dyDescent="0.2">
      <c r="A781" s="11" t="s">
        <v>14</v>
      </c>
      <c r="B781" s="18" t="s">
        <v>14</v>
      </c>
      <c r="C781" s="18" t="s">
        <v>14</v>
      </c>
      <c r="D781" s="19" t="s">
        <v>14</v>
      </c>
      <c r="E781" s="6" t="s">
        <v>31</v>
      </c>
      <c r="F781" s="11">
        <v>2</v>
      </c>
      <c r="G781" s="11" t="s">
        <v>112</v>
      </c>
      <c r="H781" s="13">
        <v>1695600</v>
      </c>
      <c r="I781" s="14"/>
      <c r="J781" s="6"/>
      <c r="K781" s="17">
        <f t="shared" si="36"/>
        <v>3391200</v>
      </c>
      <c r="L781" s="17"/>
      <c r="M781" s="17"/>
    </row>
    <row r="782" spans="1:13" s="2" customFormat="1" ht="12.75" x14ac:dyDescent="0.2">
      <c r="A782" s="11" t="s">
        <v>14</v>
      </c>
      <c r="B782" s="18" t="s">
        <v>14</v>
      </c>
      <c r="C782" s="18" t="s">
        <v>14</v>
      </c>
      <c r="D782" s="19" t="s">
        <v>14</v>
      </c>
      <c r="E782" s="6" t="s">
        <v>929</v>
      </c>
      <c r="F782" s="11">
        <v>1</v>
      </c>
      <c r="G782" s="11" t="s">
        <v>112</v>
      </c>
      <c r="H782" s="13">
        <v>2448000</v>
      </c>
      <c r="I782" s="14"/>
      <c r="J782" s="6"/>
      <c r="K782" s="17">
        <f t="shared" si="36"/>
        <v>2448000</v>
      </c>
      <c r="L782" s="17"/>
      <c r="M782" s="17"/>
    </row>
    <row r="783" spans="1:13" s="2" customFormat="1" ht="12.75" x14ac:dyDescent="0.2">
      <c r="A783" s="11" t="s">
        <v>14</v>
      </c>
      <c r="B783" s="18" t="s">
        <v>14</v>
      </c>
      <c r="C783" s="18" t="s">
        <v>14</v>
      </c>
      <c r="D783" s="19" t="s">
        <v>14</v>
      </c>
      <c r="E783" s="6" t="s">
        <v>365</v>
      </c>
      <c r="F783" s="11">
        <v>1</v>
      </c>
      <c r="G783" s="11" t="s">
        <v>112</v>
      </c>
      <c r="H783" s="13">
        <v>1710000</v>
      </c>
      <c r="I783" s="14"/>
      <c r="J783" s="6"/>
      <c r="K783" s="17">
        <f t="shared" si="36"/>
        <v>1710000</v>
      </c>
      <c r="L783" s="17"/>
      <c r="M783" s="17"/>
    </row>
    <row r="784" spans="1:13" s="2" customFormat="1" ht="12.75" x14ac:dyDescent="0.2">
      <c r="A784" s="11" t="s">
        <v>14</v>
      </c>
      <c r="B784" s="18" t="s">
        <v>14</v>
      </c>
      <c r="C784" s="18" t="s">
        <v>14</v>
      </c>
      <c r="D784" s="19" t="s">
        <v>14</v>
      </c>
      <c r="E784" s="6" t="s">
        <v>308</v>
      </c>
      <c r="F784" s="11">
        <v>3</v>
      </c>
      <c r="G784" s="11" t="s">
        <v>112</v>
      </c>
      <c r="H784" s="13">
        <v>2764800</v>
      </c>
      <c r="I784" s="14"/>
      <c r="J784" s="6"/>
      <c r="K784" s="17">
        <f t="shared" si="36"/>
        <v>8294400</v>
      </c>
      <c r="L784" s="17">
        <f>SUM(K775:K784)*17/100</f>
        <v>8524616</v>
      </c>
      <c r="M784" s="17">
        <f>SUM(K775:K784)-L784</f>
        <v>41620184</v>
      </c>
    </row>
    <row r="785" spans="1:13" s="2" customFormat="1" ht="12.75" x14ac:dyDescent="0.2">
      <c r="A785" s="11">
        <v>5</v>
      </c>
      <c r="B785" s="18">
        <v>45082</v>
      </c>
      <c r="C785" s="18">
        <v>45080</v>
      </c>
      <c r="D785" s="19" t="s">
        <v>930</v>
      </c>
      <c r="E785" s="6" t="s">
        <v>359</v>
      </c>
      <c r="F785" s="11">
        <v>4</v>
      </c>
      <c r="G785" s="11" t="s">
        <v>112</v>
      </c>
      <c r="H785" s="13">
        <v>504000</v>
      </c>
      <c r="I785" s="14"/>
      <c r="J785" s="6"/>
      <c r="K785" s="17">
        <f t="shared" si="36"/>
        <v>2016000</v>
      </c>
      <c r="L785" s="17"/>
      <c r="M785" s="17"/>
    </row>
    <row r="786" spans="1:13" s="2" customFormat="1" ht="12.75" x14ac:dyDescent="0.2">
      <c r="A786" s="11" t="s">
        <v>14</v>
      </c>
      <c r="B786" s="18" t="s">
        <v>14</v>
      </c>
      <c r="C786" s="18" t="s">
        <v>14</v>
      </c>
      <c r="D786" s="19" t="s">
        <v>14</v>
      </c>
      <c r="E786" s="6" t="s">
        <v>275</v>
      </c>
      <c r="F786" s="11">
        <v>10</v>
      </c>
      <c r="G786" s="11" t="s">
        <v>112</v>
      </c>
      <c r="H786" s="13">
        <v>2376000</v>
      </c>
      <c r="I786" s="14"/>
      <c r="J786" s="6"/>
      <c r="K786" s="17">
        <f t="shared" si="36"/>
        <v>23760000</v>
      </c>
      <c r="L786" s="17"/>
      <c r="M786" s="17"/>
    </row>
    <row r="787" spans="1:13" s="2" customFormat="1" ht="12.75" x14ac:dyDescent="0.2">
      <c r="A787" s="11" t="s">
        <v>14</v>
      </c>
      <c r="B787" s="18" t="s">
        <v>14</v>
      </c>
      <c r="C787" s="18" t="s">
        <v>14</v>
      </c>
      <c r="D787" s="19" t="s">
        <v>14</v>
      </c>
      <c r="E787" s="6" t="s">
        <v>276</v>
      </c>
      <c r="F787" s="11">
        <v>5</v>
      </c>
      <c r="G787" s="11" t="s">
        <v>112</v>
      </c>
      <c r="H787" s="13">
        <v>2592000</v>
      </c>
      <c r="I787" s="14"/>
      <c r="J787" s="6"/>
      <c r="K787" s="17">
        <f t="shared" si="36"/>
        <v>12960000</v>
      </c>
      <c r="L787" s="17"/>
      <c r="M787" s="17"/>
    </row>
    <row r="788" spans="1:13" s="2" customFormat="1" ht="12.75" x14ac:dyDescent="0.2">
      <c r="A788" s="11" t="s">
        <v>14</v>
      </c>
      <c r="B788" s="18" t="s">
        <v>14</v>
      </c>
      <c r="C788" s="18" t="s">
        <v>14</v>
      </c>
      <c r="D788" s="19" t="s">
        <v>14</v>
      </c>
      <c r="E788" s="6" t="s">
        <v>871</v>
      </c>
      <c r="F788" s="11">
        <v>5</v>
      </c>
      <c r="G788" s="11" t="s">
        <v>112</v>
      </c>
      <c r="H788" s="13">
        <v>2160000</v>
      </c>
      <c r="I788" s="14"/>
      <c r="J788" s="6"/>
      <c r="K788" s="17">
        <f t="shared" si="36"/>
        <v>10800000</v>
      </c>
      <c r="L788" s="17"/>
      <c r="M788" s="17"/>
    </row>
    <row r="789" spans="1:13" s="2" customFormat="1" ht="12.75" x14ac:dyDescent="0.2">
      <c r="A789" s="11" t="s">
        <v>14</v>
      </c>
      <c r="B789" s="18" t="s">
        <v>14</v>
      </c>
      <c r="C789" s="18" t="s">
        <v>14</v>
      </c>
      <c r="D789" s="19" t="s">
        <v>14</v>
      </c>
      <c r="E789" s="6" t="s">
        <v>278</v>
      </c>
      <c r="F789" s="11">
        <v>1</v>
      </c>
      <c r="G789" s="11" t="s">
        <v>112</v>
      </c>
      <c r="H789" s="13">
        <v>5702400</v>
      </c>
      <c r="I789" s="14"/>
      <c r="J789" s="6"/>
      <c r="K789" s="17">
        <f t="shared" si="36"/>
        <v>5702400</v>
      </c>
      <c r="L789" s="17">
        <f>SUM(K785:K789)*17/100</f>
        <v>9390528</v>
      </c>
      <c r="M789" s="17">
        <f>SUM(K785:K789)-L789</f>
        <v>45847872</v>
      </c>
    </row>
    <row r="790" spans="1:13" s="2" customFormat="1" ht="12.75" x14ac:dyDescent="0.2">
      <c r="A790" s="11">
        <v>6</v>
      </c>
      <c r="B790" s="18">
        <v>45082</v>
      </c>
      <c r="C790" s="18">
        <v>45080</v>
      </c>
      <c r="D790" s="19" t="s">
        <v>931</v>
      </c>
      <c r="E790" s="6" t="s">
        <v>205</v>
      </c>
      <c r="F790" s="11">
        <v>10</v>
      </c>
      <c r="G790" s="11" t="s">
        <v>112</v>
      </c>
      <c r="H790" s="13">
        <v>3758400</v>
      </c>
      <c r="I790" s="14">
        <v>2.5000000000000001E-2</v>
      </c>
      <c r="J790" s="6"/>
      <c r="K790" s="17">
        <f t="shared" si="36"/>
        <v>36644400</v>
      </c>
      <c r="L790" s="17"/>
      <c r="M790" s="17"/>
    </row>
    <row r="791" spans="1:13" s="2" customFormat="1" ht="12.75" x14ac:dyDescent="0.2">
      <c r="A791" s="11" t="s">
        <v>14</v>
      </c>
      <c r="B791" s="18" t="s">
        <v>14</v>
      </c>
      <c r="C791" s="18" t="s">
        <v>14</v>
      </c>
      <c r="D791" s="19" t="s">
        <v>14</v>
      </c>
      <c r="E791" s="6" t="s">
        <v>932</v>
      </c>
      <c r="F791" s="11">
        <v>1</v>
      </c>
      <c r="G791" s="11" t="s">
        <v>112</v>
      </c>
      <c r="H791" s="13">
        <v>3758400</v>
      </c>
      <c r="I791" s="14">
        <v>2.5000000000000001E-2</v>
      </c>
      <c r="J791" s="6"/>
      <c r="K791" s="17">
        <f t="shared" si="36"/>
        <v>3664440</v>
      </c>
      <c r="L791" s="17"/>
      <c r="M791" s="17"/>
    </row>
    <row r="792" spans="1:13" s="2" customFormat="1" ht="12.75" x14ac:dyDescent="0.2">
      <c r="A792" s="11" t="s">
        <v>14</v>
      </c>
      <c r="B792" s="18" t="s">
        <v>14</v>
      </c>
      <c r="C792" s="18" t="s">
        <v>14</v>
      </c>
      <c r="D792" s="19" t="s">
        <v>14</v>
      </c>
      <c r="E792" s="6" t="s">
        <v>933</v>
      </c>
      <c r="F792" s="11">
        <v>20</v>
      </c>
      <c r="G792" s="11" t="s">
        <v>123</v>
      </c>
      <c r="H792" s="13">
        <v>24000</v>
      </c>
      <c r="I792" s="14">
        <v>2.5000000000000001E-2</v>
      </c>
      <c r="J792" s="6"/>
      <c r="K792" s="17">
        <f t="shared" si="36"/>
        <v>468000</v>
      </c>
      <c r="L792" s="17"/>
      <c r="M792" s="17"/>
    </row>
    <row r="793" spans="1:13" s="2" customFormat="1" ht="12.75" x14ac:dyDescent="0.2">
      <c r="A793" s="11" t="s">
        <v>14</v>
      </c>
      <c r="B793" s="18" t="s">
        <v>14</v>
      </c>
      <c r="C793" s="18" t="s">
        <v>14</v>
      </c>
      <c r="D793" s="19" t="s">
        <v>14</v>
      </c>
      <c r="E793" s="6" t="s">
        <v>933</v>
      </c>
      <c r="F793" s="11">
        <v>20</v>
      </c>
      <c r="G793" s="11" t="s">
        <v>123</v>
      </c>
      <c r="H793" s="13">
        <v>24000</v>
      </c>
      <c r="I793" s="14">
        <v>2.5000000000000001E-2</v>
      </c>
      <c r="J793" s="6"/>
      <c r="K793" s="17">
        <f>F793*(H793-(H793*I793)-((H793-(H793*I793))*J793))</f>
        <v>468000</v>
      </c>
      <c r="L793" s="17"/>
      <c r="M793" s="17"/>
    </row>
    <row r="794" spans="1:13" s="2" customFormat="1" ht="12.75" x14ac:dyDescent="0.2">
      <c r="A794" s="11" t="s">
        <v>14</v>
      </c>
      <c r="B794" s="18" t="s">
        <v>14</v>
      </c>
      <c r="C794" s="18" t="s">
        <v>14</v>
      </c>
      <c r="D794" s="19" t="s">
        <v>14</v>
      </c>
      <c r="E794" s="6" t="s">
        <v>933</v>
      </c>
      <c r="F794" s="11">
        <v>20</v>
      </c>
      <c r="G794" s="11" t="s">
        <v>123</v>
      </c>
      <c r="H794" s="13">
        <v>24000</v>
      </c>
      <c r="I794" s="14">
        <v>2.5000000000000001E-2</v>
      </c>
      <c r="J794" s="6"/>
      <c r="K794" s="17">
        <f t="shared" si="36"/>
        <v>468000</v>
      </c>
      <c r="L794" s="17"/>
      <c r="M794" s="17"/>
    </row>
    <row r="795" spans="1:13" s="2" customFormat="1" ht="12.75" x14ac:dyDescent="0.2">
      <c r="A795" s="11" t="s">
        <v>14</v>
      </c>
      <c r="B795" s="18" t="s">
        <v>14</v>
      </c>
      <c r="C795" s="18" t="s">
        <v>14</v>
      </c>
      <c r="D795" s="19" t="s">
        <v>14</v>
      </c>
      <c r="E795" s="6" t="s">
        <v>933</v>
      </c>
      <c r="F795" s="11">
        <v>20</v>
      </c>
      <c r="G795" s="11" t="s">
        <v>123</v>
      </c>
      <c r="H795" s="13">
        <v>24000</v>
      </c>
      <c r="I795" s="14">
        <v>2.5000000000000001E-2</v>
      </c>
      <c r="J795" s="6"/>
      <c r="K795" s="17">
        <f t="shared" si="36"/>
        <v>468000</v>
      </c>
      <c r="L795" s="17"/>
      <c r="M795" s="17"/>
    </row>
    <row r="796" spans="1:13" s="2" customFormat="1" ht="12.75" x14ac:dyDescent="0.2">
      <c r="A796" s="11" t="s">
        <v>14</v>
      </c>
      <c r="B796" s="18" t="s">
        <v>14</v>
      </c>
      <c r="C796" s="18" t="s">
        <v>14</v>
      </c>
      <c r="D796" s="19" t="s">
        <v>14</v>
      </c>
      <c r="E796" s="6" t="s">
        <v>933</v>
      </c>
      <c r="F796" s="11">
        <v>20</v>
      </c>
      <c r="G796" s="11" t="s">
        <v>123</v>
      </c>
      <c r="H796" s="13">
        <v>24000</v>
      </c>
      <c r="I796" s="14">
        <v>2.5000000000000001E-2</v>
      </c>
      <c r="J796" s="6"/>
      <c r="K796" s="17">
        <f t="shared" si="36"/>
        <v>468000</v>
      </c>
      <c r="L796" s="17"/>
      <c r="M796" s="17"/>
    </row>
    <row r="797" spans="1:13" s="2" customFormat="1" ht="12.75" x14ac:dyDescent="0.2">
      <c r="A797" s="11" t="s">
        <v>14</v>
      </c>
      <c r="B797" s="18" t="s">
        <v>14</v>
      </c>
      <c r="C797" s="18" t="s">
        <v>14</v>
      </c>
      <c r="D797" s="19" t="s">
        <v>14</v>
      </c>
      <c r="E797" s="6" t="s">
        <v>933</v>
      </c>
      <c r="F797" s="11">
        <v>10</v>
      </c>
      <c r="G797" s="11" t="s">
        <v>123</v>
      </c>
      <c r="H797" s="13">
        <v>24000</v>
      </c>
      <c r="I797" s="14">
        <v>2.5000000000000001E-2</v>
      </c>
      <c r="J797" s="6"/>
      <c r="K797" s="17">
        <f t="shared" si="36"/>
        <v>234000</v>
      </c>
      <c r="L797" s="49">
        <f>SUM(K790:K797)*17/100</f>
        <v>7290082.7999999998</v>
      </c>
      <c r="M797" s="17">
        <f>SUM(K790:K797)-L797</f>
        <v>35592757.200000003</v>
      </c>
    </row>
    <row r="798" spans="1:13" s="2" customFormat="1" ht="12.75" x14ac:dyDescent="0.2">
      <c r="A798" s="11">
        <v>7</v>
      </c>
      <c r="B798" s="18">
        <v>45085</v>
      </c>
      <c r="C798" s="18">
        <v>45083</v>
      </c>
      <c r="D798" s="19" t="s">
        <v>934</v>
      </c>
      <c r="E798" s="6" t="s">
        <v>29</v>
      </c>
      <c r="F798" s="11">
        <v>2</v>
      </c>
      <c r="G798" s="11" t="s">
        <v>112</v>
      </c>
      <c r="H798" s="13">
        <v>2304000</v>
      </c>
      <c r="I798" s="14"/>
      <c r="J798" s="6"/>
      <c r="K798" s="17">
        <f t="shared" si="36"/>
        <v>4608000</v>
      </c>
      <c r="L798" s="17"/>
      <c r="M798" s="17"/>
    </row>
    <row r="799" spans="1:13" s="2" customFormat="1" ht="12.75" x14ac:dyDescent="0.2">
      <c r="A799" s="11" t="s">
        <v>14</v>
      </c>
      <c r="B799" s="18" t="s">
        <v>14</v>
      </c>
      <c r="C799" s="18" t="s">
        <v>14</v>
      </c>
      <c r="D799" s="19" t="s">
        <v>14</v>
      </c>
      <c r="E799" s="6" t="s">
        <v>926</v>
      </c>
      <c r="F799" s="11">
        <v>1</v>
      </c>
      <c r="G799" s="11" t="s">
        <v>112</v>
      </c>
      <c r="H799" s="13">
        <v>2256000</v>
      </c>
      <c r="I799" s="14"/>
      <c r="J799" s="6"/>
      <c r="K799" s="17">
        <f t="shared" si="36"/>
        <v>2256000</v>
      </c>
      <c r="L799" s="17"/>
      <c r="M799" s="17"/>
    </row>
    <row r="800" spans="1:13" s="2" customFormat="1" ht="12.75" x14ac:dyDescent="0.2">
      <c r="A800" s="11" t="s">
        <v>14</v>
      </c>
      <c r="B800" s="18" t="s">
        <v>14</v>
      </c>
      <c r="C800" s="18" t="s">
        <v>14</v>
      </c>
      <c r="D800" s="19" t="s">
        <v>14</v>
      </c>
      <c r="E800" s="6" t="s">
        <v>924</v>
      </c>
      <c r="F800" s="11">
        <v>2</v>
      </c>
      <c r="G800" s="11" t="s">
        <v>112</v>
      </c>
      <c r="H800" s="13">
        <v>2016000</v>
      </c>
      <c r="I800" s="14"/>
      <c r="J800" s="6"/>
      <c r="K800" s="17">
        <f t="shared" si="36"/>
        <v>4032000</v>
      </c>
      <c r="L800" s="17"/>
      <c r="M800" s="17"/>
    </row>
    <row r="801" spans="1:13" s="2" customFormat="1" ht="12.75" x14ac:dyDescent="0.2">
      <c r="A801" s="11" t="s">
        <v>14</v>
      </c>
      <c r="B801" s="18" t="s">
        <v>14</v>
      </c>
      <c r="C801" s="18" t="s">
        <v>14</v>
      </c>
      <c r="D801" s="19" t="s">
        <v>14</v>
      </c>
      <c r="E801" s="6" t="s">
        <v>35</v>
      </c>
      <c r="F801" s="11">
        <v>1</v>
      </c>
      <c r="G801" s="11" t="s">
        <v>112</v>
      </c>
      <c r="H801" s="13">
        <v>2112000</v>
      </c>
      <c r="I801" s="14"/>
      <c r="J801" s="6"/>
      <c r="K801" s="17">
        <f t="shared" si="36"/>
        <v>2112000</v>
      </c>
      <c r="L801" s="17"/>
      <c r="M801" s="17"/>
    </row>
    <row r="802" spans="1:13" s="2" customFormat="1" ht="12.75" x14ac:dyDescent="0.2">
      <c r="A802" s="11" t="s">
        <v>14</v>
      </c>
      <c r="B802" s="18" t="s">
        <v>14</v>
      </c>
      <c r="C802" s="18" t="s">
        <v>14</v>
      </c>
      <c r="D802" s="19" t="s">
        <v>14</v>
      </c>
      <c r="E802" s="6" t="s">
        <v>278</v>
      </c>
      <c r="F802" s="11">
        <v>1</v>
      </c>
      <c r="G802" s="11" t="s">
        <v>112</v>
      </c>
      <c r="H802" s="13">
        <v>5702400</v>
      </c>
      <c r="I802" s="14"/>
      <c r="J802" s="6"/>
      <c r="K802" s="17">
        <f t="shared" si="36"/>
        <v>5702400</v>
      </c>
      <c r="L802" s="17"/>
      <c r="M802" s="17"/>
    </row>
    <row r="803" spans="1:13" s="2" customFormat="1" ht="12.75" x14ac:dyDescent="0.2">
      <c r="A803" s="11" t="s">
        <v>14</v>
      </c>
      <c r="B803" s="18" t="s">
        <v>14</v>
      </c>
      <c r="C803" s="18" t="s">
        <v>14</v>
      </c>
      <c r="D803" s="19" t="s">
        <v>14</v>
      </c>
      <c r="E803" s="6" t="s">
        <v>47</v>
      </c>
      <c r="F803" s="11">
        <v>5</v>
      </c>
      <c r="G803" s="11" t="s">
        <v>112</v>
      </c>
      <c r="H803" s="13">
        <v>3110400</v>
      </c>
      <c r="I803" s="14"/>
      <c r="J803" s="6"/>
      <c r="K803" s="17">
        <f t="shared" si="36"/>
        <v>15552000</v>
      </c>
      <c r="L803" s="17"/>
      <c r="M803" s="17"/>
    </row>
    <row r="804" spans="1:13" s="2" customFormat="1" ht="12.75" x14ac:dyDescent="0.2">
      <c r="A804" s="11" t="s">
        <v>14</v>
      </c>
      <c r="B804" s="18" t="s">
        <v>14</v>
      </c>
      <c r="C804" s="18" t="s">
        <v>14</v>
      </c>
      <c r="D804" s="19" t="s">
        <v>14</v>
      </c>
      <c r="E804" s="6" t="s">
        <v>50</v>
      </c>
      <c r="F804" s="11">
        <v>10</v>
      </c>
      <c r="G804" s="11" t="s">
        <v>112</v>
      </c>
      <c r="H804" s="13">
        <v>5616000</v>
      </c>
      <c r="I804" s="14"/>
      <c r="J804" s="6"/>
      <c r="K804" s="17">
        <f t="shared" si="36"/>
        <v>56160000</v>
      </c>
      <c r="L804" s="17"/>
      <c r="M804" s="17"/>
    </row>
    <row r="805" spans="1:13" s="2" customFormat="1" ht="12.75" x14ac:dyDescent="0.2">
      <c r="A805" s="11" t="s">
        <v>14</v>
      </c>
      <c r="B805" s="18" t="s">
        <v>14</v>
      </c>
      <c r="C805" s="18" t="s">
        <v>14</v>
      </c>
      <c r="D805" s="19" t="s">
        <v>14</v>
      </c>
      <c r="E805" s="6" t="s">
        <v>45</v>
      </c>
      <c r="F805" s="11">
        <v>3</v>
      </c>
      <c r="G805" s="11" t="s">
        <v>112</v>
      </c>
      <c r="H805" s="13">
        <v>5616000</v>
      </c>
      <c r="I805" s="14"/>
      <c r="J805" s="6"/>
      <c r="K805" s="17">
        <f t="shared" si="36"/>
        <v>16848000</v>
      </c>
      <c r="L805" s="49">
        <f>SUM(K798:K805)*17/100</f>
        <v>18235968</v>
      </c>
      <c r="M805" s="17">
        <f>SUM(K798:K805)-L805</f>
        <v>89034432</v>
      </c>
    </row>
    <row r="806" spans="1:13" s="2" customFormat="1" ht="12.75" x14ac:dyDescent="0.2">
      <c r="A806" s="11">
        <v>8</v>
      </c>
      <c r="B806" s="18">
        <v>45085</v>
      </c>
      <c r="C806" s="18">
        <v>45083</v>
      </c>
      <c r="D806" s="19" t="s">
        <v>935</v>
      </c>
      <c r="E806" s="6" t="s">
        <v>782</v>
      </c>
      <c r="F806" s="11">
        <v>1</v>
      </c>
      <c r="G806" s="11" t="s">
        <v>112</v>
      </c>
      <c r="H806" s="13">
        <v>6739200</v>
      </c>
      <c r="I806" s="14"/>
      <c r="J806" s="6"/>
      <c r="K806" s="17">
        <f t="shared" si="36"/>
        <v>6739200</v>
      </c>
      <c r="L806" s="17"/>
      <c r="M806" s="17"/>
    </row>
    <row r="807" spans="1:13" s="2" customFormat="1" ht="12.75" x14ac:dyDescent="0.2">
      <c r="A807" s="11" t="s">
        <v>14</v>
      </c>
      <c r="B807" s="18" t="s">
        <v>14</v>
      </c>
      <c r="C807" s="18" t="s">
        <v>14</v>
      </c>
      <c r="D807" s="19" t="s">
        <v>14</v>
      </c>
      <c r="E807" s="6" t="s">
        <v>81</v>
      </c>
      <c r="F807" s="11">
        <v>1</v>
      </c>
      <c r="G807" s="11" t="s">
        <v>112</v>
      </c>
      <c r="H807" s="13">
        <v>1500000</v>
      </c>
      <c r="I807" s="14"/>
      <c r="J807" s="6"/>
      <c r="K807" s="17">
        <f t="shared" si="36"/>
        <v>1500000</v>
      </c>
      <c r="L807" s="17"/>
      <c r="M807" s="17"/>
    </row>
    <row r="808" spans="1:13" s="2" customFormat="1" ht="12.75" x14ac:dyDescent="0.2">
      <c r="A808" s="11" t="s">
        <v>14</v>
      </c>
      <c r="B808" s="18" t="s">
        <v>14</v>
      </c>
      <c r="C808" s="18" t="s">
        <v>14</v>
      </c>
      <c r="D808" s="19" t="s">
        <v>14</v>
      </c>
      <c r="E808" s="6" t="s">
        <v>85</v>
      </c>
      <c r="F808" s="11">
        <v>1</v>
      </c>
      <c r="G808" s="11" t="s">
        <v>112</v>
      </c>
      <c r="H808" s="13">
        <v>1500000</v>
      </c>
      <c r="I808" s="14"/>
      <c r="J808" s="6"/>
      <c r="K808" s="17">
        <f t="shared" si="36"/>
        <v>1500000</v>
      </c>
      <c r="L808" s="17"/>
      <c r="M808" s="17"/>
    </row>
    <row r="809" spans="1:13" s="2" customFormat="1" ht="12.75" x14ac:dyDescent="0.2">
      <c r="A809" s="11" t="s">
        <v>14</v>
      </c>
      <c r="B809" s="18" t="s">
        <v>14</v>
      </c>
      <c r="C809" s="18" t="s">
        <v>14</v>
      </c>
      <c r="D809" s="19" t="s">
        <v>14</v>
      </c>
      <c r="E809" s="6" t="s">
        <v>107</v>
      </c>
      <c r="F809" s="11">
        <v>1</v>
      </c>
      <c r="G809" s="11" t="s">
        <v>112</v>
      </c>
      <c r="H809" s="13">
        <v>2008800</v>
      </c>
      <c r="I809" s="14"/>
      <c r="J809" s="6"/>
      <c r="K809" s="17">
        <f t="shared" si="36"/>
        <v>2008800</v>
      </c>
      <c r="L809" s="17"/>
      <c r="M809" s="17"/>
    </row>
    <row r="810" spans="1:13" s="2" customFormat="1" ht="12.75" x14ac:dyDescent="0.2">
      <c r="A810" s="11" t="s">
        <v>14</v>
      </c>
      <c r="B810" s="18" t="s">
        <v>14</v>
      </c>
      <c r="C810" s="18" t="s">
        <v>14</v>
      </c>
      <c r="D810" s="19" t="s">
        <v>14</v>
      </c>
      <c r="E810" s="6" t="s">
        <v>936</v>
      </c>
      <c r="F810" s="11">
        <v>1</v>
      </c>
      <c r="G810" s="11" t="s">
        <v>112</v>
      </c>
      <c r="H810" s="13">
        <v>6739200</v>
      </c>
      <c r="I810" s="14"/>
      <c r="J810" s="6"/>
      <c r="K810" s="17">
        <f t="shared" si="36"/>
        <v>6739200</v>
      </c>
      <c r="L810" s="17"/>
      <c r="M810" s="17"/>
    </row>
    <row r="811" spans="1:13" s="2" customFormat="1" ht="12.75" x14ac:dyDescent="0.2">
      <c r="A811" s="11" t="s">
        <v>14</v>
      </c>
      <c r="B811" s="18" t="s">
        <v>14</v>
      </c>
      <c r="C811" s="18" t="s">
        <v>14</v>
      </c>
      <c r="D811" s="19" t="s">
        <v>14</v>
      </c>
      <c r="E811" s="6" t="s">
        <v>358</v>
      </c>
      <c r="F811" s="11">
        <v>1</v>
      </c>
      <c r="G811" s="11" t="s">
        <v>112</v>
      </c>
      <c r="H811" s="13">
        <v>3758400</v>
      </c>
      <c r="I811" s="14"/>
      <c r="J811" s="6"/>
      <c r="K811" s="17">
        <f t="shared" si="36"/>
        <v>3758400</v>
      </c>
      <c r="L811" s="49">
        <f>SUM(K806:K811)*17/100</f>
        <v>3781752</v>
      </c>
      <c r="M811" s="17">
        <f>SUM(K806:K811)-L811</f>
        <v>18463848</v>
      </c>
    </row>
    <row r="812" spans="1:13" s="2" customFormat="1" ht="12.75" x14ac:dyDescent="0.2">
      <c r="A812" s="11">
        <v>9</v>
      </c>
      <c r="B812" s="18">
        <v>45085</v>
      </c>
      <c r="C812" s="18">
        <v>45084</v>
      </c>
      <c r="D812" s="19" t="s">
        <v>937</v>
      </c>
      <c r="E812" s="6" t="s">
        <v>359</v>
      </c>
      <c r="F812" s="11">
        <v>6</v>
      </c>
      <c r="G812" s="11" t="s">
        <v>112</v>
      </c>
      <c r="H812" s="13">
        <v>504000</v>
      </c>
      <c r="I812" s="14"/>
      <c r="J812" s="6"/>
      <c r="K812" s="17">
        <f t="shared" si="36"/>
        <v>3024000</v>
      </c>
      <c r="L812" s="17"/>
      <c r="M812" s="17"/>
    </row>
    <row r="813" spans="1:13" s="2" customFormat="1" ht="12.75" x14ac:dyDescent="0.2">
      <c r="A813" s="11" t="s">
        <v>14</v>
      </c>
      <c r="B813" s="18" t="s">
        <v>14</v>
      </c>
      <c r="C813" s="18" t="s">
        <v>14</v>
      </c>
      <c r="D813" s="19" t="s">
        <v>14</v>
      </c>
      <c r="E813" s="6" t="s">
        <v>310</v>
      </c>
      <c r="F813" s="11">
        <v>2</v>
      </c>
      <c r="G813" s="11" t="s">
        <v>112</v>
      </c>
      <c r="H813" s="13">
        <v>2952000</v>
      </c>
      <c r="I813" s="14"/>
      <c r="J813" s="6"/>
      <c r="K813" s="17">
        <f t="shared" si="36"/>
        <v>5904000</v>
      </c>
      <c r="L813" s="17"/>
      <c r="M813" s="17"/>
    </row>
    <row r="814" spans="1:13" s="2" customFormat="1" ht="12.75" x14ac:dyDescent="0.2">
      <c r="A814" s="11" t="s">
        <v>14</v>
      </c>
      <c r="B814" s="18" t="s">
        <v>14</v>
      </c>
      <c r="C814" s="18" t="s">
        <v>14</v>
      </c>
      <c r="D814" s="19" t="s">
        <v>14</v>
      </c>
      <c r="E814" s="6" t="s">
        <v>938</v>
      </c>
      <c r="F814" s="11">
        <v>1</v>
      </c>
      <c r="G814" s="11" t="s">
        <v>112</v>
      </c>
      <c r="H814" s="13">
        <v>4608000</v>
      </c>
      <c r="I814" s="14"/>
      <c r="J814" s="6"/>
      <c r="K814" s="17">
        <f t="shared" si="36"/>
        <v>4608000</v>
      </c>
      <c r="L814" s="17"/>
      <c r="M814" s="17"/>
    </row>
    <row r="815" spans="1:13" s="2" customFormat="1" ht="12.75" x14ac:dyDescent="0.2">
      <c r="A815" s="11" t="s">
        <v>14</v>
      </c>
      <c r="B815" s="18" t="s">
        <v>14</v>
      </c>
      <c r="C815" s="18" t="s">
        <v>14</v>
      </c>
      <c r="D815" s="19" t="s">
        <v>14</v>
      </c>
      <c r="E815" s="6" t="s">
        <v>29</v>
      </c>
      <c r="F815" s="11">
        <v>2</v>
      </c>
      <c r="G815" s="11" t="s">
        <v>112</v>
      </c>
      <c r="H815" s="13">
        <v>2304000</v>
      </c>
      <c r="I815" s="14"/>
      <c r="J815" s="6"/>
      <c r="K815" s="17">
        <f t="shared" si="36"/>
        <v>4608000</v>
      </c>
      <c r="L815" s="49">
        <f>SUM(K812:K815)*17/100</f>
        <v>3084480</v>
      </c>
      <c r="M815" s="17">
        <f>SUM(K812:K815)-L815</f>
        <v>15059520</v>
      </c>
    </row>
    <row r="816" spans="1:13" s="2" customFormat="1" ht="12.75" x14ac:dyDescent="0.2">
      <c r="A816" s="11">
        <v>10</v>
      </c>
      <c r="B816" s="18">
        <v>45086</v>
      </c>
      <c r="C816" s="18">
        <v>45085</v>
      </c>
      <c r="D816" s="19" t="s">
        <v>939</v>
      </c>
      <c r="E816" s="6" t="s">
        <v>92</v>
      </c>
      <c r="F816" s="11">
        <v>1</v>
      </c>
      <c r="G816" s="11" t="s">
        <v>112</v>
      </c>
      <c r="H816" s="13">
        <v>1995000</v>
      </c>
      <c r="I816" s="14"/>
      <c r="J816" s="6"/>
      <c r="K816" s="17">
        <f t="shared" si="36"/>
        <v>1995000</v>
      </c>
      <c r="L816" s="17"/>
      <c r="M816" s="17"/>
    </row>
    <row r="817" spans="1:13" s="2" customFormat="1" ht="12.75" x14ac:dyDescent="0.2">
      <c r="A817" s="11" t="s">
        <v>14</v>
      </c>
      <c r="B817" s="18" t="s">
        <v>14</v>
      </c>
      <c r="C817" s="18" t="s">
        <v>14</v>
      </c>
      <c r="D817" s="19" t="s">
        <v>14</v>
      </c>
      <c r="E817" s="6" t="s">
        <v>83</v>
      </c>
      <c r="F817" s="11">
        <v>1</v>
      </c>
      <c r="G817" s="11" t="s">
        <v>112</v>
      </c>
      <c r="H817" s="13">
        <v>1987200</v>
      </c>
      <c r="I817" s="14"/>
      <c r="J817" s="6"/>
      <c r="K817" s="17">
        <f t="shared" si="36"/>
        <v>1987200</v>
      </c>
      <c r="L817" s="17"/>
      <c r="M817" s="17"/>
    </row>
    <row r="818" spans="1:13" s="2" customFormat="1" ht="12.75" x14ac:dyDescent="0.2">
      <c r="A818" s="11" t="s">
        <v>14</v>
      </c>
      <c r="B818" s="18" t="s">
        <v>14</v>
      </c>
      <c r="C818" s="18" t="s">
        <v>14</v>
      </c>
      <c r="D818" s="19" t="s">
        <v>14</v>
      </c>
      <c r="E818" s="6" t="s">
        <v>79</v>
      </c>
      <c r="F818" s="11">
        <v>1</v>
      </c>
      <c r="G818" s="11" t="s">
        <v>112</v>
      </c>
      <c r="H818" s="13">
        <v>2040000</v>
      </c>
      <c r="I818" s="14"/>
      <c r="J818" s="6"/>
      <c r="K818" s="17">
        <f t="shared" si="36"/>
        <v>2040000</v>
      </c>
      <c r="L818" s="17"/>
      <c r="M818" s="17"/>
    </row>
    <row r="819" spans="1:13" s="2" customFormat="1" ht="12.75" x14ac:dyDescent="0.2">
      <c r="A819" s="11" t="s">
        <v>14</v>
      </c>
      <c r="B819" s="18" t="s">
        <v>14</v>
      </c>
      <c r="C819" s="18" t="s">
        <v>14</v>
      </c>
      <c r="D819" s="19" t="s">
        <v>14</v>
      </c>
      <c r="E819" s="6" t="s">
        <v>107</v>
      </c>
      <c r="F819" s="11">
        <v>2</v>
      </c>
      <c r="G819" s="11" t="s">
        <v>112</v>
      </c>
      <c r="H819" s="13">
        <v>2008800</v>
      </c>
      <c r="I819" s="14"/>
      <c r="J819" s="6"/>
      <c r="K819" s="17">
        <f t="shared" si="36"/>
        <v>4017600</v>
      </c>
      <c r="L819" s="17"/>
      <c r="M819" s="17"/>
    </row>
    <row r="820" spans="1:13" s="2" customFormat="1" ht="12.75" x14ac:dyDescent="0.2">
      <c r="A820" s="11" t="s">
        <v>14</v>
      </c>
      <c r="B820" s="18" t="s">
        <v>14</v>
      </c>
      <c r="C820" s="18" t="s">
        <v>14</v>
      </c>
      <c r="D820" s="19" t="s">
        <v>14</v>
      </c>
      <c r="E820" s="6" t="s">
        <v>278</v>
      </c>
      <c r="F820" s="11">
        <v>1</v>
      </c>
      <c r="G820" s="11" t="s">
        <v>112</v>
      </c>
      <c r="H820" s="13">
        <v>5702400</v>
      </c>
      <c r="I820" s="14"/>
      <c r="J820" s="6"/>
      <c r="K820" s="17">
        <f t="shared" si="36"/>
        <v>5702400</v>
      </c>
      <c r="L820" s="17"/>
      <c r="M820" s="17"/>
    </row>
    <row r="821" spans="1:13" s="2" customFormat="1" ht="12.75" x14ac:dyDescent="0.2">
      <c r="A821" s="11" t="s">
        <v>14</v>
      </c>
      <c r="B821" s="18" t="s">
        <v>14</v>
      </c>
      <c r="C821" s="18" t="s">
        <v>14</v>
      </c>
      <c r="D821" s="19" t="s">
        <v>14</v>
      </c>
      <c r="E821" s="6" t="s">
        <v>309</v>
      </c>
      <c r="F821" s="11">
        <v>1</v>
      </c>
      <c r="G821" s="11" t="s">
        <v>112</v>
      </c>
      <c r="H821" s="13">
        <v>1590000</v>
      </c>
      <c r="I821" s="14"/>
      <c r="J821" s="6"/>
      <c r="K821" s="17">
        <f t="shared" si="36"/>
        <v>1590000</v>
      </c>
      <c r="L821" s="17"/>
      <c r="M821" s="17"/>
    </row>
    <row r="822" spans="1:13" s="2" customFormat="1" ht="12.75" x14ac:dyDescent="0.2">
      <c r="A822" s="11" t="s">
        <v>14</v>
      </c>
      <c r="B822" s="18" t="s">
        <v>14</v>
      </c>
      <c r="C822" s="18" t="s">
        <v>14</v>
      </c>
      <c r="D822" s="19" t="s">
        <v>14</v>
      </c>
      <c r="E822" s="6" t="s">
        <v>712</v>
      </c>
      <c r="F822" s="11">
        <v>1</v>
      </c>
      <c r="G822" s="11" t="s">
        <v>112</v>
      </c>
      <c r="H822" s="13">
        <v>1548000</v>
      </c>
      <c r="I822" s="14"/>
      <c r="J822" s="6"/>
      <c r="K822" s="17">
        <f t="shared" si="36"/>
        <v>1548000</v>
      </c>
      <c r="L822" s="49">
        <f>SUM(K816:K822)*17/100</f>
        <v>3209634</v>
      </c>
      <c r="M822" s="17">
        <f>SUM(K816:K822)-L822</f>
        <v>15670566</v>
      </c>
    </row>
    <row r="823" spans="1:13" s="2" customFormat="1" ht="12.75" x14ac:dyDescent="0.2">
      <c r="A823" s="11">
        <v>11</v>
      </c>
      <c r="B823" s="18">
        <v>45089</v>
      </c>
      <c r="C823" s="18">
        <v>45086</v>
      </c>
      <c r="D823" s="19" t="s">
        <v>940</v>
      </c>
      <c r="E823" s="6" t="s">
        <v>47</v>
      </c>
      <c r="F823" s="11">
        <v>5</v>
      </c>
      <c r="G823" s="11" t="s">
        <v>112</v>
      </c>
      <c r="H823" s="13">
        <v>3110400</v>
      </c>
      <c r="I823" s="14"/>
      <c r="J823" s="6"/>
      <c r="K823" s="17">
        <f t="shared" si="36"/>
        <v>15552000</v>
      </c>
      <c r="L823" s="49">
        <f>SUM(K823)*17/100</f>
        <v>2643840</v>
      </c>
      <c r="M823" s="17">
        <f>SUM(K823)-L823</f>
        <v>12908160</v>
      </c>
    </row>
    <row r="824" spans="1:13" s="2" customFormat="1" ht="12.75" x14ac:dyDescent="0.2">
      <c r="A824" s="11">
        <v>12</v>
      </c>
      <c r="B824" s="18">
        <v>45091</v>
      </c>
      <c r="C824" s="18">
        <v>45087</v>
      </c>
      <c r="D824" s="19" t="s">
        <v>941</v>
      </c>
      <c r="E824" s="6" t="s">
        <v>45</v>
      </c>
      <c r="F824" s="11">
        <v>1</v>
      </c>
      <c r="G824" s="11" t="s">
        <v>112</v>
      </c>
      <c r="H824" s="13">
        <v>5616000</v>
      </c>
      <c r="I824" s="14"/>
      <c r="J824" s="6"/>
      <c r="K824" s="17">
        <f t="shared" si="36"/>
        <v>5616000</v>
      </c>
      <c r="L824" s="17"/>
      <c r="M824" s="17"/>
    </row>
    <row r="825" spans="1:13" s="2" customFormat="1" ht="12.75" x14ac:dyDescent="0.2">
      <c r="A825" s="11" t="s">
        <v>14</v>
      </c>
      <c r="B825" s="18" t="s">
        <v>14</v>
      </c>
      <c r="C825" s="18" t="s">
        <v>14</v>
      </c>
      <c r="D825" s="19" t="s">
        <v>14</v>
      </c>
      <c r="E825" s="6" t="s">
        <v>51</v>
      </c>
      <c r="F825" s="11">
        <v>5</v>
      </c>
      <c r="G825" s="11" t="s">
        <v>112</v>
      </c>
      <c r="H825" s="13">
        <v>3888000</v>
      </c>
      <c r="I825" s="14"/>
      <c r="J825" s="6"/>
      <c r="K825" s="17">
        <f t="shared" si="36"/>
        <v>19440000</v>
      </c>
      <c r="L825" s="17"/>
      <c r="M825" s="17"/>
    </row>
    <row r="826" spans="1:13" s="2" customFormat="1" ht="12.75" x14ac:dyDescent="0.2">
      <c r="A826" s="11" t="s">
        <v>14</v>
      </c>
      <c r="B826" s="18" t="s">
        <v>14</v>
      </c>
      <c r="C826" s="18" t="s">
        <v>14</v>
      </c>
      <c r="D826" s="19" t="s">
        <v>14</v>
      </c>
      <c r="E826" s="6" t="s">
        <v>942</v>
      </c>
      <c r="F826" s="11">
        <v>1</v>
      </c>
      <c r="G826" s="11" t="s">
        <v>112</v>
      </c>
      <c r="H826" s="13">
        <v>1728000</v>
      </c>
      <c r="I826" s="14"/>
      <c r="J826" s="6"/>
      <c r="K826" s="17">
        <f t="shared" si="36"/>
        <v>1728000</v>
      </c>
      <c r="L826" s="17"/>
      <c r="M826" s="17"/>
    </row>
    <row r="827" spans="1:13" s="2" customFormat="1" ht="12.75" x14ac:dyDescent="0.2">
      <c r="A827" s="11" t="s">
        <v>14</v>
      </c>
      <c r="B827" s="18" t="s">
        <v>14</v>
      </c>
      <c r="C827" s="18" t="s">
        <v>14</v>
      </c>
      <c r="D827" s="19" t="s">
        <v>14</v>
      </c>
      <c r="E827" s="6" t="s">
        <v>87</v>
      </c>
      <c r="F827" s="11">
        <v>1</v>
      </c>
      <c r="G827" s="11" t="s">
        <v>112</v>
      </c>
      <c r="H827" s="13">
        <v>800000</v>
      </c>
      <c r="I827" s="14"/>
      <c r="J827" s="6"/>
      <c r="K827" s="17">
        <f t="shared" si="36"/>
        <v>800000</v>
      </c>
      <c r="L827" s="17"/>
      <c r="M827" s="17"/>
    </row>
    <row r="828" spans="1:13" s="2" customFormat="1" ht="12.75" x14ac:dyDescent="0.2">
      <c r="A828" s="11" t="s">
        <v>14</v>
      </c>
      <c r="B828" s="18" t="s">
        <v>14</v>
      </c>
      <c r="C828" s="18" t="s">
        <v>14</v>
      </c>
      <c r="D828" s="19" t="s">
        <v>14</v>
      </c>
      <c r="E828" s="6" t="s">
        <v>537</v>
      </c>
      <c r="F828" s="11">
        <v>1</v>
      </c>
      <c r="G828" s="11" t="s">
        <v>112</v>
      </c>
      <c r="H828" s="13">
        <v>1310400</v>
      </c>
      <c r="I828" s="14"/>
      <c r="J828" s="6"/>
      <c r="K828" s="17">
        <f t="shared" si="36"/>
        <v>1310400</v>
      </c>
      <c r="L828" s="17"/>
      <c r="M828" s="17"/>
    </row>
    <row r="829" spans="1:13" s="2" customFormat="1" ht="12.75" x14ac:dyDescent="0.2">
      <c r="A829" s="11" t="s">
        <v>14</v>
      </c>
      <c r="B829" s="18" t="s">
        <v>14</v>
      </c>
      <c r="C829" s="18" t="s">
        <v>14</v>
      </c>
      <c r="D829" s="19" t="s">
        <v>14</v>
      </c>
      <c r="E829" s="6" t="s">
        <v>83</v>
      </c>
      <c r="F829" s="11">
        <v>2</v>
      </c>
      <c r="G829" s="11" t="s">
        <v>112</v>
      </c>
      <c r="H829" s="13">
        <v>1987200</v>
      </c>
      <c r="I829" s="14"/>
      <c r="J829" s="6"/>
      <c r="K829" s="17">
        <f t="shared" si="36"/>
        <v>3974400</v>
      </c>
      <c r="L829" s="17"/>
      <c r="M829" s="17"/>
    </row>
    <row r="830" spans="1:13" s="2" customFormat="1" ht="12.75" x14ac:dyDescent="0.2">
      <c r="A830" s="11" t="s">
        <v>14</v>
      </c>
      <c r="B830" s="18" t="s">
        <v>14</v>
      </c>
      <c r="C830" s="18" t="s">
        <v>14</v>
      </c>
      <c r="D830" s="19" t="s">
        <v>14</v>
      </c>
      <c r="E830" s="6" t="s">
        <v>85</v>
      </c>
      <c r="F830" s="11">
        <v>1</v>
      </c>
      <c r="G830" s="11" t="s">
        <v>112</v>
      </c>
      <c r="H830" s="13">
        <v>1500000</v>
      </c>
      <c r="I830" s="14"/>
      <c r="J830" s="6"/>
      <c r="K830" s="17">
        <f t="shared" si="36"/>
        <v>1500000</v>
      </c>
      <c r="L830" s="17"/>
      <c r="M830" s="17"/>
    </row>
    <row r="831" spans="1:13" s="2" customFormat="1" ht="12.75" x14ac:dyDescent="0.2">
      <c r="A831" s="11" t="s">
        <v>14</v>
      </c>
      <c r="B831" s="18" t="s">
        <v>14</v>
      </c>
      <c r="C831" s="18" t="s">
        <v>14</v>
      </c>
      <c r="D831" s="19" t="s">
        <v>14</v>
      </c>
      <c r="E831" s="6" t="s">
        <v>81</v>
      </c>
      <c r="F831" s="11">
        <v>3</v>
      </c>
      <c r="G831" s="11" t="s">
        <v>112</v>
      </c>
      <c r="H831" s="13">
        <v>1500000</v>
      </c>
      <c r="I831" s="14"/>
      <c r="J831" s="6"/>
      <c r="K831" s="17">
        <f t="shared" si="36"/>
        <v>4500000</v>
      </c>
      <c r="L831" s="17"/>
      <c r="M831" s="17"/>
    </row>
    <row r="832" spans="1:13" s="2" customFormat="1" ht="12.75" x14ac:dyDescent="0.2">
      <c r="A832" s="11" t="s">
        <v>14</v>
      </c>
      <c r="B832" s="18" t="s">
        <v>14</v>
      </c>
      <c r="C832" s="18" t="s">
        <v>14</v>
      </c>
      <c r="D832" s="19" t="s">
        <v>14</v>
      </c>
      <c r="E832" s="6" t="s">
        <v>54</v>
      </c>
      <c r="F832" s="11">
        <v>4</v>
      </c>
      <c r="G832" s="11" t="s">
        <v>112</v>
      </c>
      <c r="H832" s="13">
        <v>1375000</v>
      </c>
      <c r="I832" s="14"/>
      <c r="J832" s="6"/>
      <c r="K832" s="17">
        <f t="shared" si="36"/>
        <v>5500000</v>
      </c>
      <c r="L832" s="49">
        <f>SUM(K824:K832)*17/100</f>
        <v>7542696</v>
      </c>
      <c r="M832" s="17">
        <f>SUM(K824:K832)-L832</f>
        <v>36826104</v>
      </c>
    </row>
    <row r="833" spans="1:13" s="2" customFormat="1" ht="12.75" x14ac:dyDescent="0.2">
      <c r="A833" s="11">
        <v>13</v>
      </c>
      <c r="B833" s="18">
        <v>45091</v>
      </c>
      <c r="C833" s="18">
        <v>45089</v>
      </c>
      <c r="D833" s="19" t="s">
        <v>943</v>
      </c>
      <c r="E833" s="6" t="s">
        <v>47</v>
      </c>
      <c r="F833" s="11">
        <v>3</v>
      </c>
      <c r="G833" s="11" t="s">
        <v>112</v>
      </c>
      <c r="H833" s="13">
        <v>3110400</v>
      </c>
      <c r="I833" s="14"/>
      <c r="J833" s="6"/>
      <c r="K833" s="17">
        <f t="shared" si="36"/>
        <v>9331200</v>
      </c>
      <c r="L833" s="17"/>
      <c r="M833" s="17"/>
    </row>
    <row r="834" spans="1:13" s="2" customFormat="1" ht="12.75" x14ac:dyDescent="0.2">
      <c r="A834" s="11" t="s">
        <v>14</v>
      </c>
      <c r="B834" s="18" t="s">
        <v>14</v>
      </c>
      <c r="C834" s="18" t="s">
        <v>14</v>
      </c>
      <c r="D834" s="19" t="s">
        <v>14</v>
      </c>
      <c r="E834" s="6" t="s">
        <v>72</v>
      </c>
      <c r="F834" s="11">
        <v>5</v>
      </c>
      <c r="G834" s="11" t="s">
        <v>112</v>
      </c>
      <c r="H834" s="13">
        <v>1954800</v>
      </c>
      <c r="I834" s="14"/>
      <c r="J834" s="6"/>
      <c r="K834" s="17">
        <f t="shared" ref="K834:K877" si="37">F834*(H834-(H834*I834)-((H834-(H834*I834))*J834))</f>
        <v>9774000</v>
      </c>
      <c r="L834" s="17"/>
      <c r="M834" s="17"/>
    </row>
    <row r="835" spans="1:13" s="2" customFormat="1" ht="12.75" x14ac:dyDescent="0.2">
      <c r="A835" s="11" t="s">
        <v>14</v>
      </c>
      <c r="B835" s="18" t="s">
        <v>14</v>
      </c>
      <c r="C835" s="18" t="s">
        <v>14</v>
      </c>
      <c r="D835" s="19" t="s">
        <v>14</v>
      </c>
      <c r="E835" s="6" t="s">
        <v>310</v>
      </c>
      <c r="F835" s="11">
        <v>1</v>
      </c>
      <c r="G835" s="11" t="s">
        <v>112</v>
      </c>
      <c r="H835" s="13">
        <v>2952000</v>
      </c>
      <c r="I835" s="14"/>
      <c r="J835" s="6"/>
      <c r="K835" s="17">
        <f t="shared" si="37"/>
        <v>2952000</v>
      </c>
      <c r="L835" s="17"/>
      <c r="M835" s="17"/>
    </row>
    <row r="836" spans="1:13" s="2" customFormat="1" ht="12.75" x14ac:dyDescent="0.2">
      <c r="A836" s="11" t="s">
        <v>14</v>
      </c>
      <c r="B836" s="18" t="s">
        <v>14</v>
      </c>
      <c r="C836" s="18" t="s">
        <v>14</v>
      </c>
      <c r="D836" s="19" t="s">
        <v>14</v>
      </c>
      <c r="E836" s="6" t="s">
        <v>572</v>
      </c>
      <c r="F836" s="11">
        <v>1</v>
      </c>
      <c r="G836" s="11" t="s">
        <v>112</v>
      </c>
      <c r="H836" s="13">
        <v>1440000</v>
      </c>
      <c r="I836" s="14"/>
      <c r="J836" s="6"/>
      <c r="K836" s="17">
        <f t="shared" si="37"/>
        <v>1440000</v>
      </c>
      <c r="L836" s="17"/>
      <c r="M836" s="17"/>
    </row>
    <row r="837" spans="1:13" s="2" customFormat="1" ht="12.75" x14ac:dyDescent="0.2">
      <c r="A837" s="11" t="s">
        <v>14</v>
      </c>
      <c r="B837" s="18" t="s">
        <v>14</v>
      </c>
      <c r="C837" s="18" t="s">
        <v>14</v>
      </c>
      <c r="D837" s="19" t="s">
        <v>14</v>
      </c>
      <c r="E837" s="6" t="s">
        <v>736</v>
      </c>
      <c r="F837" s="11">
        <v>2</v>
      </c>
      <c r="G837" s="11" t="s">
        <v>112</v>
      </c>
      <c r="H837" s="13">
        <v>1536000</v>
      </c>
      <c r="I837" s="14"/>
      <c r="J837" s="6"/>
      <c r="K837" s="17">
        <f t="shared" si="37"/>
        <v>3072000</v>
      </c>
      <c r="L837" s="17"/>
      <c r="M837" s="17"/>
    </row>
    <row r="838" spans="1:13" s="2" customFormat="1" ht="12.75" x14ac:dyDescent="0.2">
      <c r="A838" s="11" t="s">
        <v>14</v>
      </c>
      <c r="B838" s="18" t="s">
        <v>14</v>
      </c>
      <c r="C838" s="18" t="s">
        <v>14</v>
      </c>
      <c r="D838" s="19" t="s">
        <v>14</v>
      </c>
      <c r="E838" s="6" t="s">
        <v>100</v>
      </c>
      <c r="F838" s="11">
        <v>2</v>
      </c>
      <c r="G838" s="11" t="s">
        <v>112</v>
      </c>
      <c r="H838" s="13">
        <v>2052000</v>
      </c>
      <c r="I838" s="14"/>
      <c r="J838" s="6"/>
      <c r="K838" s="17">
        <f t="shared" si="37"/>
        <v>4104000</v>
      </c>
      <c r="L838" s="17"/>
      <c r="M838" s="17"/>
    </row>
    <row r="839" spans="1:13" s="2" customFormat="1" ht="12.75" x14ac:dyDescent="0.2">
      <c r="A839" s="11" t="s">
        <v>14</v>
      </c>
      <c r="B839" s="18" t="s">
        <v>14</v>
      </c>
      <c r="C839" s="18" t="s">
        <v>14</v>
      </c>
      <c r="D839" s="19" t="s">
        <v>14</v>
      </c>
      <c r="E839" s="6" t="s">
        <v>81</v>
      </c>
      <c r="F839" s="11">
        <v>1</v>
      </c>
      <c r="G839" s="11" t="s">
        <v>112</v>
      </c>
      <c r="H839" s="13">
        <v>1500000</v>
      </c>
      <c r="I839" s="14"/>
      <c r="J839" s="6"/>
      <c r="K839" s="17">
        <f t="shared" si="37"/>
        <v>1500000</v>
      </c>
      <c r="L839" s="17"/>
      <c r="M839" s="17"/>
    </row>
    <row r="840" spans="1:13" s="2" customFormat="1" ht="12.75" x14ac:dyDescent="0.2">
      <c r="A840" s="11" t="s">
        <v>14</v>
      </c>
      <c r="B840" s="18" t="s">
        <v>14</v>
      </c>
      <c r="C840" s="18" t="s">
        <v>14</v>
      </c>
      <c r="D840" s="19" t="s">
        <v>14</v>
      </c>
      <c r="E840" s="6" t="s">
        <v>85</v>
      </c>
      <c r="F840" s="11">
        <v>1</v>
      </c>
      <c r="G840" s="11" t="s">
        <v>112</v>
      </c>
      <c r="H840" s="13">
        <v>1500000</v>
      </c>
      <c r="I840" s="14"/>
      <c r="J840" s="6"/>
      <c r="K840" s="17">
        <f t="shared" si="37"/>
        <v>1500000</v>
      </c>
      <c r="L840" s="17"/>
      <c r="M840" s="17"/>
    </row>
    <row r="841" spans="1:13" s="2" customFormat="1" ht="12.75" x14ac:dyDescent="0.2">
      <c r="A841" s="11" t="s">
        <v>14</v>
      </c>
      <c r="B841" s="18" t="s">
        <v>14</v>
      </c>
      <c r="C841" s="18" t="s">
        <v>14</v>
      </c>
      <c r="D841" s="19" t="s">
        <v>14</v>
      </c>
      <c r="E841" s="6" t="s">
        <v>54</v>
      </c>
      <c r="F841" s="11">
        <v>2</v>
      </c>
      <c r="G841" s="11" t="s">
        <v>112</v>
      </c>
      <c r="H841" s="13">
        <v>1375000</v>
      </c>
      <c r="I841" s="14"/>
      <c r="J841" s="6"/>
      <c r="K841" s="17">
        <f t="shared" si="37"/>
        <v>2750000</v>
      </c>
      <c r="L841" s="49"/>
      <c r="M841" s="17"/>
    </row>
    <row r="842" spans="1:13" s="2" customFormat="1" ht="12.75" x14ac:dyDescent="0.2">
      <c r="A842" s="11" t="s">
        <v>14</v>
      </c>
      <c r="B842" s="18" t="s">
        <v>14</v>
      </c>
      <c r="C842" s="18" t="s">
        <v>14</v>
      </c>
      <c r="D842" s="19" t="s">
        <v>14</v>
      </c>
      <c r="E842" s="6" t="s">
        <v>360</v>
      </c>
      <c r="F842" s="11">
        <v>2</v>
      </c>
      <c r="G842" s="11" t="s">
        <v>112</v>
      </c>
      <c r="H842" s="13">
        <v>396000</v>
      </c>
      <c r="I842" s="14"/>
      <c r="J842" s="6"/>
      <c r="K842" s="17">
        <f t="shared" si="37"/>
        <v>792000</v>
      </c>
      <c r="L842" s="49">
        <f>SUM(K833:K842)*17/100</f>
        <v>6326584</v>
      </c>
      <c r="M842" s="17">
        <f>SUM(K833:K842)-L842</f>
        <v>30888616</v>
      </c>
    </row>
    <row r="843" spans="1:13" s="2" customFormat="1" ht="12.75" x14ac:dyDescent="0.2">
      <c r="A843" s="11">
        <v>13</v>
      </c>
      <c r="B843" s="18">
        <v>45091</v>
      </c>
      <c r="C843" s="18">
        <v>45089</v>
      </c>
      <c r="D843" s="19" t="s">
        <v>944</v>
      </c>
      <c r="E843" s="6" t="s">
        <v>469</v>
      </c>
      <c r="F843" s="11">
        <v>1</v>
      </c>
      <c r="G843" s="11" t="s">
        <v>112</v>
      </c>
      <c r="H843" s="13">
        <v>4750000</v>
      </c>
      <c r="I843" s="14"/>
      <c r="J843" s="6"/>
      <c r="K843" s="17">
        <f t="shared" si="37"/>
        <v>4750000</v>
      </c>
      <c r="L843" s="17"/>
      <c r="M843" s="17"/>
    </row>
    <row r="844" spans="1:13" s="2" customFormat="1" ht="12.75" x14ac:dyDescent="0.2">
      <c r="A844" s="11" t="s">
        <v>14</v>
      </c>
      <c r="B844" s="18" t="s">
        <v>14</v>
      </c>
      <c r="C844" s="18" t="s">
        <v>14</v>
      </c>
      <c r="D844" s="19" t="s">
        <v>14</v>
      </c>
      <c r="E844" s="6" t="s">
        <v>56</v>
      </c>
      <c r="F844" s="11">
        <v>1</v>
      </c>
      <c r="G844" s="11" t="s">
        <v>112</v>
      </c>
      <c r="H844" s="13">
        <v>2100000</v>
      </c>
      <c r="I844" s="14"/>
      <c r="J844" s="6"/>
      <c r="K844" s="17">
        <f t="shared" si="37"/>
        <v>2100000</v>
      </c>
      <c r="L844" s="17"/>
      <c r="M844" s="17"/>
    </row>
    <row r="845" spans="1:13" s="2" customFormat="1" ht="12.75" x14ac:dyDescent="0.2">
      <c r="A845" s="11" t="s">
        <v>14</v>
      </c>
      <c r="B845" s="18" t="s">
        <v>14</v>
      </c>
      <c r="C845" s="18" t="s">
        <v>14</v>
      </c>
      <c r="D845" s="19" t="s">
        <v>14</v>
      </c>
      <c r="E845" s="6" t="s">
        <v>945</v>
      </c>
      <c r="F845" s="11">
        <v>1</v>
      </c>
      <c r="G845" s="11" t="s">
        <v>112</v>
      </c>
      <c r="H845" s="13">
        <v>2154000</v>
      </c>
      <c r="I845" s="14"/>
      <c r="J845" s="6"/>
      <c r="K845" s="17">
        <f t="shared" si="37"/>
        <v>2154000</v>
      </c>
      <c r="L845" s="17"/>
      <c r="M845" s="17"/>
    </row>
    <row r="846" spans="1:13" s="2" customFormat="1" ht="12.75" x14ac:dyDescent="0.2">
      <c r="A846" s="11" t="s">
        <v>14</v>
      </c>
      <c r="B846" s="18" t="s">
        <v>14</v>
      </c>
      <c r="C846" s="18" t="s">
        <v>14</v>
      </c>
      <c r="D846" s="19" t="s">
        <v>14</v>
      </c>
      <c r="E846" s="6" t="s">
        <v>946</v>
      </c>
      <c r="F846" s="11">
        <v>1</v>
      </c>
      <c r="G846" s="11" t="s">
        <v>112</v>
      </c>
      <c r="H846" s="13">
        <v>2520000</v>
      </c>
      <c r="I846" s="14"/>
      <c r="J846" s="6"/>
      <c r="K846" s="17">
        <f t="shared" si="37"/>
        <v>2520000</v>
      </c>
      <c r="L846" s="17"/>
      <c r="M846" s="17"/>
    </row>
    <row r="847" spans="1:13" s="2" customFormat="1" ht="12.75" x14ac:dyDescent="0.2">
      <c r="A847" s="11" t="s">
        <v>14</v>
      </c>
      <c r="B847" s="18" t="s">
        <v>14</v>
      </c>
      <c r="C847" s="18" t="s">
        <v>14</v>
      </c>
      <c r="D847" s="19" t="s">
        <v>14</v>
      </c>
      <c r="E847" s="6" t="s">
        <v>595</v>
      </c>
      <c r="F847" s="11">
        <v>1</v>
      </c>
      <c r="G847" s="11" t="s">
        <v>112</v>
      </c>
      <c r="H847" s="13">
        <v>780000</v>
      </c>
      <c r="I847" s="14"/>
      <c r="J847" s="6"/>
      <c r="K847" s="17">
        <f t="shared" si="37"/>
        <v>780000</v>
      </c>
      <c r="L847" s="17"/>
      <c r="M847" s="17"/>
    </row>
    <row r="848" spans="1:13" s="2" customFormat="1" ht="12.75" x14ac:dyDescent="0.2">
      <c r="A848" s="11" t="s">
        <v>14</v>
      </c>
      <c r="B848" s="18" t="s">
        <v>14</v>
      </c>
      <c r="C848" s="18" t="s">
        <v>14</v>
      </c>
      <c r="D848" s="19" t="s">
        <v>14</v>
      </c>
      <c r="E848" s="6" t="s">
        <v>593</v>
      </c>
      <c r="F848" s="11">
        <v>1</v>
      </c>
      <c r="G848" s="11" t="s">
        <v>112</v>
      </c>
      <c r="H848" s="13">
        <v>990000</v>
      </c>
      <c r="I848" s="14"/>
      <c r="J848" s="6"/>
      <c r="K848" s="17">
        <f t="shared" si="37"/>
        <v>990000</v>
      </c>
      <c r="L848" s="49">
        <f>SUM(K843:K848)*17/100</f>
        <v>2259980</v>
      </c>
      <c r="M848" s="17">
        <f>SUM(K843:K848)-L848</f>
        <v>11034020</v>
      </c>
    </row>
    <row r="849" spans="1:13" s="2" customFormat="1" ht="12.75" x14ac:dyDescent="0.2">
      <c r="A849" s="11">
        <v>15</v>
      </c>
      <c r="B849" s="18">
        <v>45094</v>
      </c>
      <c r="C849" s="18">
        <v>45092</v>
      </c>
      <c r="D849" s="19" t="s">
        <v>947</v>
      </c>
      <c r="E849" s="6" t="s">
        <v>72</v>
      </c>
      <c r="F849" s="11">
        <v>10</v>
      </c>
      <c r="G849" s="11" t="s">
        <v>112</v>
      </c>
      <c r="H849" s="13">
        <v>1954800</v>
      </c>
      <c r="I849" s="14"/>
      <c r="J849" s="6"/>
      <c r="K849" s="17">
        <f t="shared" si="37"/>
        <v>19548000</v>
      </c>
      <c r="L849" s="17"/>
      <c r="M849" s="17"/>
    </row>
    <row r="850" spans="1:13" s="2" customFormat="1" ht="12.75" x14ac:dyDescent="0.2">
      <c r="A850" s="11" t="s">
        <v>14</v>
      </c>
      <c r="B850" s="18" t="s">
        <v>14</v>
      </c>
      <c r="C850" s="18" t="s">
        <v>14</v>
      </c>
      <c r="D850" s="19" t="s">
        <v>14</v>
      </c>
      <c r="E850" s="6" t="s">
        <v>37</v>
      </c>
      <c r="F850" s="11">
        <v>5</v>
      </c>
      <c r="G850" s="11" t="s">
        <v>112</v>
      </c>
      <c r="H850" s="13">
        <v>462000</v>
      </c>
      <c r="I850" s="14"/>
      <c r="J850" s="6"/>
      <c r="K850" s="17">
        <f t="shared" si="37"/>
        <v>2310000</v>
      </c>
      <c r="L850" s="49">
        <f>SUM(K849:K850)*17/100</f>
        <v>3715860</v>
      </c>
      <c r="M850" s="17">
        <f>SUM(K849:K850)-L850</f>
        <v>18142140</v>
      </c>
    </row>
    <row r="851" spans="1:13" s="2" customFormat="1" ht="12.75" x14ac:dyDescent="0.2">
      <c r="A851" s="11">
        <v>16</v>
      </c>
      <c r="B851" s="18">
        <v>45096</v>
      </c>
      <c r="C851" s="18">
        <v>45093</v>
      </c>
      <c r="D851" s="19" t="s">
        <v>948</v>
      </c>
      <c r="E851" s="6" t="s">
        <v>303</v>
      </c>
      <c r="F851" s="11">
        <v>2</v>
      </c>
      <c r="G851" s="11" t="s">
        <v>112</v>
      </c>
      <c r="H851" s="13">
        <v>1380000</v>
      </c>
      <c r="I851" s="14"/>
      <c r="J851" s="6"/>
      <c r="K851" s="17">
        <f t="shared" si="37"/>
        <v>2760000</v>
      </c>
      <c r="L851" s="17"/>
      <c r="M851" s="17"/>
    </row>
    <row r="852" spans="1:13" s="2" customFormat="1" ht="12.75" x14ac:dyDescent="0.2">
      <c r="A852" s="11" t="s">
        <v>14</v>
      </c>
      <c r="B852" s="18" t="s">
        <v>14</v>
      </c>
      <c r="C852" s="18" t="s">
        <v>14</v>
      </c>
      <c r="D852" s="19" t="s">
        <v>14</v>
      </c>
      <c r="E852" s="6" t="s">
        <v>945</v>
      </c>
      <c r="F852" s="11">
        <v>1</v>
      </c>
      <c r="G852" s="11" t="s">
        <v>112</v>
      </c>
      <c r="H852" s="13">
        <v>2154000</v>
      </c>
      <c r="I852" s="14"/>
      <c r="J852" s="6"/>
      <c r="K852" s="17">
        <f t="shared" si="37"/>
        <v>2154000</v>
      </c>
      <c r="L852" s="17"/>
      <c r="M852" s="17"/>
    </row>
    <row r="853" spans="1:13" s="2" customFormat="1" ht="12.75" x14ac:dyDescent="0.2">
      <c r="A853" s="11" t="s">
        <v>14</v>
      </c>
      <c r="B853" s="18" t="s">
        <v>14</v>
      </c>
      <c r="C853" s="18" t="s">
        <v>14</v>
      </c>
      <c r="D853" s="19" t="s">
        <v>14</v>
      </c>
      <c r="E853" s="6" t="s">
        <v>352</v>
      </c>
      <c r="F853" s="11">
        <v>2</v>
      </c>
      <c r="G853" s="11" t="s">
        <v>112</v>
      </c>
      <c r="H853" s="13">
        <v>2250000</v>
      </c>
      <c r="I853" s="14"/>
      <c r="J853" s="6"/>
      <c r="K853" s="17">
        <f t="shared" si="37"/>
        <v>4500000</v>
      </c>
      <c r="L853" s="17"/>
      <c r="M853" s="17"/>
    </row>
    <row r="854" spans="1:13" s="2" customFormat="1" ht="12.75" x14ac:dyDescent="0.2">
      <c r="A854" s="11" t="s">
        <v>14</v>
      </c>
      <c r="B854" s="18" t="s">
        <v>14</v>
      </c>
      <c r="C854" s="18" t="s">
        <v>14</v>
      </c>
      <c r="D854" s="19" t="s">
        <v>14</v>
      </c>
      <c r="E854" s="6" t="s">
        <v>80</v>
      </c>
      <c r="F854" s="11">
        <v>2</v>
      </c>
      <c r="G854" s="11" t="s">
        <v>112</v>
      </c>
      <c r="H854" s="13">
        <v>2750000</v>
      </c>
      <c r="I854" s="14"/>
      <c r="J854" s="6"/>
      <c r="K854" s="17">
        <f t="shared" si="37"/>
        <v>5500000</v>
      </c>
      <c r="L854" s="17"/>
      <c r="M854" s="17"/>
    </row>
    <row r="855" spans="1:13" s="2" customFormat="1" ht="12.75" x14ac:dyDescent="0.2">
      <c r="A855" s="11" t="s">
        <v>14</v>
      </c>
      <c r="B855" s="18" t="s">
        <v>14</v>
      </c>
      <c r="C855" s="18" t="s">
        <v>14</v>
      </c>
      <c r="D855" s="19" t="s">
        <v>14</v>
      </c>
      <c r="E855" s="6" t="s">
        <v>469</v>
      </c>
      <c r="F855" s="11">
        <v>1</v>
      </c>
      <c r="G855" s="11" t="s">
        <v>112</v>
      </c>
      <c r="H855" s="13">
        <v>4750000</v>
      </c>
      <c r="I855" s="14"/>
      <c r="J855" s="6"/>
      <c r="K855" s="17">
        <f t="shared" si="37"/>
        <v>4750000</v>
      </c>
      <c r="L855" s="17"/>
      <c r="M855" s="17"/>
    </row>
    <row r="856" spans="1:13" s="2" customFormat="1" ht="12.75" x14ac:dyDescent="0.2">
      <c r="A856" s="11" t="s">
        <v>14</v>
      </c>
      <c r="B856" s="18" t="s">
        <v>14</v>
      </c>
      <c r="C856" s="18" t="s">
        <v>14</v>
      </c>
      <c r="D856" s="19" t="s">
        <v>14</v>
      </c>
      <c r="E856" s="6" t="s">
        <v>949</v>
      </c>
      <c r="F856" s="11">
        <v>3</v>
      </c>
      <c r="G856" s="11" t="s">
        <v>112</v>
      </c>
      <c r="H856" s="13">
        <v>462000</v>
      </c>
      <c r="I856" s="14"/>
      <c r="J856" s="6"/>
      <c r="K856" s="17">
        <f t="shared" si="37"/>
        <v>1386000</v>
      </c>
      <c r="L856" s="17"/>
      <c r="M856" s="17"/>
    </row>
    <row r="857" spans="1:13" s="2" customFormat="1" ht="12.75" x14ac:dyDescent="0.2">
      <c r="A857" s="11" t="s">
        <v>14</v>
      </c>
      <c r="B857" s="18" t="s">
        <v>14</v>
      </c>
      <c r="C857" s="18" t="s">
        <v>14</v>
      </c>
      <c r="D857" s="19" t="s">
        <v>14</v>
      </c>
      <c r="E857" s="6" t="s">
        <v>950</v>
      </c>
      <c r="F857" s="11">
        <v>3</v>
      </c>
      <c r="G857" s="11" t="s">
        <v>112</v>
      </c>
      <c r="H857" s="13">
        <v>2448000</v>
      </c>
      <c r="I857" s="14"/>
      <c r="J857" s="6"/>
      <c r="K857" s="17">
        <f t="shared" si="37"/>
        <v>7344000</v>
      </c>
      <c r="L857" s="17"/>
      <c r="M857" s="17"/>
    </row>
    <row r="858" spans="1:13" s="2" customFormat="1" ht="12.75" x14ac:dyDescent="0.2">
      <c r="A858" s="11" t="s">
        <v>14</v>
      </c>
      <c r="B858" s="18" t="s">
        <v>14</v>
      </c>
      <c r="C858" s="18" t="s">
        <v>14</v>
      </c>
      <c r="D858" s="19" t="s">
        <v>14</v>
      </c>
      <c r="E858" s="6" t="s">
        <v>358</v>
      </c>
      <c r="F858" s="11">
        <v>1</v>
      </c>
      <c r="G858" s="11" t="s">
        <v>112</v>
      </c>
      <c r="H858" s="13">
        <v>3758400</v>
      </c>
      <c r="I858" s="14"/>
      <c r="J858" s="6"/>
      <c r="K858" s="17">
        <f t="shared" si="37"/>
        <v>3758400</v>
      </c>
      <c r="L858" s="17"/>
      <c r="M858" s="17"/>
    </row>
    <row r="859" spans="1:13" s="2" customFormat="1" ht="12.75" x14ac:dyDescent="0.2">
      <c r="A859" s="11" t="s">
        <v>14</v>
      </c>
      <c r="B859" s="18" t="s">
        <v>14</v>
      </c>
      <c r="C859" s="18" t="s">
        <v>14</v>
      </c>
      <c r="D859" s="19" t="s">
        <v>14</v>
      </c>
      <c r="E859" s="6" t="s">
        <v>43</v>
      </c>
      <c r="F859" s="11">
        <v>1</v>
      </c>
      <c r="G859" s="11" t="s">
        <v>112</v>
      </c>
      <c r="H859" s="13">
        <v>2448000</v>
      </c>
      <c r="I859" s="14"/>
      <c r="J859" s="6"/>
      <c r="K859" s="17">
        <f t="shared" si="37"/>
        <v>2448000</v>
      </c>
      <c r="L859" s="17"/>
      <c r="M859" s="17"/>
    </row>
    <row r="860" spans="1:13" s="2" customFormat="1" ht="12.75" x14ac:dyDescent="0.2">
      <c r="A860" s="11" t="s">
        <v>14</v>
      </c>
      <c r="B860" s="18" t="s">
        <v>14</v>
      </c>
      <c r="C860" s="18" t="s">
        <v>14</v>
      </c>
      <c r="D860" s="19" t="s">
        <v>14</v>
      </c>
      <c r="E860" s="6" t="s">
        <v>44</v>
      </c>
      <c r="F860" s="11">
        <v>1</v>
      </c>
      <c r="G860" s="11" t="s">
        <v>112</v>
      </c>
      <c r="H860" s="13">
        <v>2880000</v>
      </c>
      <c r="I860" s="14"/>
      <c r="J860" s="6"/>
      <c r="K860" s="17">
        <f t="shared" si="37"/>
        <v>2880000</v>
      </c>
      <c r="L860" s="49">
        <f>SUM(K851:K860)*17/100</f>
        <v>6371668</v>
      </c>
      <c r="M860" s="17">
        <f>SUM(K851:K860)-L860</f>
        <v>31108732</v>
      </c>
    </row>
    <row r="861" spans="1:13" s="2" customFormat="1" ht="12.75" x14ac:dyDescent="0.2">
      <c r="A861" s="11">
        <v>17</v>
      </c>
      <c r="B861" s="18">
        <v>45096</v>
      </c>
      <c r="C861" s="18">
        <v>45094</v>
      </c>
      <c r="D861" s="19" t="s">
        <v>951</v>
      </c>
      <c r="E861" s="6" t="s">
        <v>32</v>
      </c>
      <c r="F861" s="11">
        <v>2</v>
      </c>
      <c r="G861" s="11" t="s">
        <v>112</v>
      </c>
      <c r="H861" s="13">
        <v>3801600</v>
      </c>
      <c r="I861" s="14"/>
      <c r="J861" s="6"/>
      <c r="K861" s="17">
        <f t="shared" si="37"/>
        <v>7603200</v>
      </c>
      <c r="L861" s="17"/>
      <c r="M861" s="17"/>
    </row>
    <row r="862" spans="1:13" s="2" customFormat="1" ht="12.75" x14ac:dyDescent="0.2">
      <c r="A862" s="11" t="s">
        <v>14</v>
      </c>
      <c r="B862" s="18" t="s">
        <v>14</v>
      </c>
      <c r="C862" s="18" t="s">
        <v>14</v>
      </c>
      <c r="D862" s="19" t="s">
        <v>14</v>
      </c>
      <c r="E862" s="6" t="s">
        <v>206</v>
      </c>
      <c r="F862" s="11">
        <v>2</v>
      </c>
      <c r="G862" s="11" t="s">
        <v>112</v>
      </c>
      <c r="H862" s="13">
        <v>2980800</v>
      </c>
      <c r="I862" s="14"/>
      <c r="J862" s="6"/>
      <c r="K862" s="17">
        <f t="shared" si="37"/>
        <v>5961600</v>
      </c>
      <c r="L862" s="17"/>
      <c r="M862" s="17"/>
    </row>
    <row r="863" spans="1:13" s="2" customFormat="1" ht="12.75" x14ac:dyDescent="0.2">
      <c r="A863" s="11" t="s">
        <v>14</v>
      </c>
      <c r="B863" s="18" t="s">
        <v>14</v>
      </c>
      <c r="C863" s="18" t="s">
        <v>14</v>
      </c>
      <c r="D863" s="19" t="s">
        <v>14</v>
      </c>
      <c r="E863" s="6" t="s">
        <v>62</v>
      </c>
      <c r="F863" s="11">
        <v>1</v>
      </c>
      <c r="G863" s="11" t="s">
        <v>112</v>
      </c>
      <c r="H863" s="13">
        <v>2112000</v>
      </c>
      <c r="I863" s="14"/>
      <c r="J863" s="6"/>
      <c r="K863" s="17">
        <f t="shared" si="37"/>
        <v>2112000</v>
      </c>
      <c r="L863" s="17"/>
      <c r="M863" s="17"/>
    </row>
    <row r="864" spans="1:13" s="2" customFormat="1" ht="12.75" x14ac:dyDescent="0.2">
      <c r="A864" s="11" t="s">
        <v>14</v>
      </c>
      <c r="B864" s="18" t="s">
        <v>14</v>
      </c>
      <c r="C864" s="18" t="s">
        <v>14</v>
      </c>
      <c r="D864" s="19" t="s">
        <v>14</v>
      </c>
      <c r="E864" s="6" t="s">
        <v>310</v>
      </c>
      <c r="F864" s="11">
        <v>2</v>
      </c>
      <c r="G864" s="11" t="s">
        <v>112</v>
      </c>
      <c r="H864" s="13">
        <v>2952000</v>
      </c>
      <c r="I864" s="14"/>
      <c r="J864" s="6"/>
      <c r="K864" s="17">
        <f t="shared" si="37"/>
        <v>5904000</v>
      </c>
      <c r="L864" s="17"/>
      <c r="M864" s="17"/>
    </row>
    <row r="865" spans="1:13" s="2" customFormat="1" ht="12.75" x14ac:dyDescent="0.2">
      <c r="A865" s="11" t="s">
        <v>14</v>
      </c>
      <c r="B865" s="18" t="s">
        <v>14</v>
      </c>
      <c r="C865" s="18" t="s">
        <v>14</v>
      </c>
      <c r="D865" s="19" t="s">
        <v>14</v>
      </c>
      <c r="E865" s="6" t="s">
        <v>57</v>
      </c>
      <c r="F865" s="11">
        <v>3</v>
      </c>
      <c r="G865" s="11" t="s">
        <v>112</v>
      </c>
      <c r="H865" s="13">
        <v>2280000</v>
      </c>
      <c r="I865" s="14"/>
      <c r="J865" s="6"/>
      <c r="K865" s="17">
        <f t="shared" si="37"/>
        <v>6840000</v>
      </c>
      <c r="L865" s="17"/>
      <c r="M865" s="17"/>
    </row>
    <row r="866" spans="1:13" s="2" customFormat="1" ht="12.75" x14ac:dyDescent="0.2">
      <c r="A866" s="11" t="s">
        <v>14</v>
      </c>
      <c r="B866" s="18" t="s">
        <v>14</v>
      </c>
      <c r="C866" s="18" t="s">
        <v>14</v>
      </c>
      <c r="D866" s="19" t="s">
        <v>14</v>
      </c>
      <c r="E866" s="6" t="s">
        <v>952</v>
      </c>
      <c r="F866" s="11">
        <v>1</v>
      </c>
      <c r="G866" s="11" t="s">
        <v>112</v>
      </c>
      <c r="H866" s="13">
        <v>980000</v>
      </c>
      <c r="I866" s="14"/>
      <c r="J866" s="6"/>
      <c r="K866" s="17">
        <f t="shared" si="37"/>
        <v>980000</v>
      </c>
      <c r="L866" s="17"/>
      <c r="M866" s="17"/>
    </row>
    <row r="867" spans="1:13" s="2" customFormat="1" ht="12.75" x14ac:dyDescent="0.2">
      <c r="A867" s="11" t="s">
        <v>14</v>
      </c>
      <c r="B867" s="18" t="s">
        <v>14</v>
      </c>
      <c r="C867" s="18" t="s">
        <v>14</v>
      </c>
      <c r="D867" s="19" t="s">
        <v>14</v>
      </c>
      <c r="E867" s="6" t="s">
        <v>390</v>
      </c>
      <c r="F867" s="11">
        <v>1</v>
      </c>
      <c r="G867" s="11" t="s">
        <v>112</v>
      </c>
      <c r="H867" s="13">
        <v>980000</v>
      </c>
      <c r="I867" s="14"/>
      <c r="J867" s="6"/>
      <c r="K867" s="17">
        <f t="shared" si="37"/>
        <v>980000</v>
      </c>
      <c r="L867" s="49">
        <f>SUM(K861:K867)*17/100</f>
        <v>5164736</v>
      </c>
      <c r="M867" s="49">
        <f>SUM(K861:K867)-L867</f>
        <v>25216064</v>
      </c>
    </row>
    <row r="868" spans="1:13" s="2" customFormat="1" ht="12.75" x14ac:dyDescent="0.2">
      <c r="A868" s="11">
        <v>18</v>
      </c>
      <c r="B868" s="18">
        <v>45098</v>
      </c>
      <c r="C868" s="18">
        <v>45096</v>
      </c>
      <c r="D868" s="19" t="s">
        <v>953</v>
      </c>
      <c r="E868" s="6" t="s">
        <v>37</v>
      </c>
      <c r="F868" s="11">
        <v>12</v>
      </c>
      <c r="G868" s="11" t="s">
        <v>112</v>
      </c>
      <c r="H868" s="13">
        <v>462000</v>
      </c>
      <c r="I868" s="14"/>
      <c r="J868" s="6"/>
      <c r="K868" s="17">
        <f t="shared" si="37"/>
        <v>5544000</v>
      </c>
      <c r="L868" s="49">
        <f>SUM(K868)*17/100</f>
        <v>942480</v>
      </c>
      <c r="M868" s="49">
        <f>SUM(K868)-L868</f>
        <v>4601520</v>
      </c>
    </row>
    <row r="869" spans="1:13" s="2" customFormat="1" ht="12.75" x14ac:dyDescent="0.2">
      <c r="A869" s="11">
        <v>19</v>
      </c>
      <c r="B869" s="18">
        <v>45098</v>
      </c>
      <c r="C869" s="18">
        <v>45096</v>
      </c>
      <c r="D869" s="19" t="s">
        <v>954</v>
      </c>
      <c r="E869" s="6" t="s">
        <v>40</v>
      </c>
      <c r="F869" s="11">
        <v>8</v>
      </c>
      <c r="G869" s="11" t="s">
        <v>112</v>
      </c>
      <c r="H869" s="13">
        <v>1860000</v>
      </c>
      <c r="I869" s="14"/>
      <c r="J869" s="6"/>
      <c r="K869" s="17">
        <f t="shared" si="37"/>
        <v>14880000</v>
      </c>
      <c r="L869" s="49">
        <f>SUM(K869)*17/100</f>
        <v>2529600</v>
      </c>
      <c r="M869" s="49">
        <f>SUM(K869)-L869</f>
        <v>12350400</v>
      </c>
    </row>
    <row r="870" spans="1:13" s="2" customFormat="1" ht="12.75" x14ac:dyDescent="0.2">
      <c r="A870" s="11">
        <v>20</v>
      </c>
      <c r="B870" s="18">
        <v>45099</v>
      </c>
      <c r="C870" s="18">
        <v>45097</v>
      </c>
      <c r="D870" s="19" t="s">
        <v>955</v>
      </c>
      <c r="E870" s="6" t="s">
        <v>72</v>
      </c>
      <c r="F870" s="11">
        <v>15</v>
      </c>
      <c r="G870" s="11" t="s">
        <v>112</v>
      </c>
      <c r="H870" s="13">
        <v>1954800</v>
      </c>
      <c r="I870" s="14"/>
      <c r="J870" s="6"/>
      <c r="K870" s="17">
        <f t="shared" si="37"/>
        <v>29322000</v>
      </c>
      <c r="L870" s="49">
        <f>SUM(K870)*17/100</f>
        <v>4984740</v>
      </c>
      <c r="M870" s="49">
        <f>SUM(K870)-L870</f>
        <v>24337260</v>
      </c>
    </row>
    <row r="871" spans="1:13" s="2" customFormat="1" ht="12.75" x14ac:dyDescent="0.2">
      <c r="A871" s="11">
        <v>21</v>
      </c>
      <c r="B871" s="18">
        <v>45100</v>
      </c>
      <c r="C871" s="18">
        <v>45099</v>
      </c>
      <c r="D871" s="19" t="s">
        <v>956</v>
      </c>
      <c r="E871" s="6" t="s">
        <v>218</v>
      </c>
      <c r="F871" s="11">
        <v>1</v>
      </c>
      <c r="G871" s="11" t="s">
        <v>112</v>
      </c>
      <c r="H871" s="13">
        <v>3888000</v>
      </c>
      <c r="I871" s="14"/>
      <c r="J871" s="6"/>
      <c r="K871" s="17">
        <f t="shared" si="37"/>
        <v>3888000</v>
      </c>
      <c r="L871" s="17"/>
      <c r="M871" s="17"/>
    </row>
    <row r="872" spans="1:13" s="2" customFormat="1" ht="12.75" x14ac:dyDescent="0.2">
      <c r="A872" s="11" t="s">
        <v>14</v>
      </c>
      <c r="B872" s="18" t="s">
        <v>14</v>
      </c>
      <c r="C872" s="18" t="s">
        <v>14</v>
      </c>
      <c r="D872" s="19" t="s">
        <v>14</v>
      </c>
      <c r="E872" s="6" t="s">
        <v>87</v>
      </c>
      <c r="F872" s="11">
        <v>1</v>
      </c>
      <c r="G872" s="11" t="s">
        <v>112</v>
      </c>
      <c r="H872" s="13">
        <v>800000</v>
      </c>
      <c r="I872" s="14"/>
      <c r="J872" s="6"/>
      <c r="K872" s="17">
        <f t="shared" si="37"/>
        <v>800000</v>
      </c>
      <c r="L872" s="17"/>
      <c r="M872" s="17"/>
    </row>
    <row r="873" spans="1:13" s="2" customFormat="1" ht="12.75" x14ac:dyDescent="0.2">
      <c r="A873" s="11" t="s">
        <v>14</v>
      </c>
      <c r="B873" s="18" t="s">
        <v>14</v>
      </c>
      <c r="C873" s="18" t="s">
        <v>14</v>
      </c>
      <c r="D873" s="19" t="s">
        <v>14</v>
      </c>
      <c r="E873" s="6" t="s">
        <v>57</v>
      </c>
      <c r="F873" s="11">
        <v>2</v>
      </c>
      <c r="G873" s="11" t="s">
        <v>112</v>
      </c>
      <c r="H873" s="13">
        <v>2280000</v>
      </c>
      <c r="I873" s="14"/>
      <c r="J873" s="6"/>
      <c r="K873" s="17">
        <f t="shared" si="37"/>
        <v>4560000</v>
      </c>
      <c r="L873" s="17"/>
      <c r="M873" s="17"/>
    </row>
    <row r="874" spans="1:13" s="2" customFormat="1" ht="12.75" x14ac:dyDescent="0.2">
      <c r="A874" s="11" t="s">
        <v>14</v>
      </c>
      <c r="B874" s="18" t="s">
        <v>14</v>
      </c>
      <c r="C874" s="18" t="s">
        <v>14</v>
      </c>
      <c r="D874" s="19" t="s">
        <v>14</v>
      </c>
      <c r="E874" s="6" t="s">
        <v>572</v>
      </c>
      <c r="F874" s="11">
        <v>1</v>
      </c>
      <c r="G874" s="11" t="s">
        <v>112</v>
      </c>
      <c r="H874" s="13">
        <v>1440000</v>
      </c>
      <c r="I874" s="14"/>
      <c r="J874" s="6"/>
      <c r="K874" s="17">
        <f t="shared" si="37"/>
        <v>1440000</v>
      </c>
      <c r="L874" s="17"/>
      <c r="M874" s="17"/>
    </row>
    <row r="875" spans="1:13" s="2" customFormat="1" ht="12.75" x14ac:dyDescent="0.2">
      <c r="A875" s="11" t="s">
        <v>14</v>
      </c>
      <c r="B875" s="18" t="s">
        <v>14</v>
      </c>
      <c r="C875" s="18" t="s">
        <v>14</v>
      </c>
      <c r="D875" s="19" t="s">
        <v>14</v>
      </c>
      <c r="E875" s="6" t="s">
        <v>74</v>
      </c>
      <c r="F875" s="11">
        <v>2</v>
      </c>
      <c r="G875" s="11" t="s">
        <v>112</v>
      </c>
      <c r="H875" s="13">
        <v>900000</v>
      </c>
      <c r="I875" s="14"/>
      <c r="J875" s="6"/>
      <c r="K875" s="17">
        <f t="shared" si="37"/>
        <v>1800000</v>
      </c>
      <c r="L875" s="17"/>
      <c r="M875" s="17"/>
    </row>
    <row r="876" spans="1:13" s="2" customFormat="1" ht="12.75" x14ac:dyDescent="0.2">
      <c r="A876" s="11" t="s">
        <v>14</v>
      </c>
      <c r="B876" s="18" t="s">
        <v>14</v>
      </c>
      <c r="C876" s="18" t="s">
        <v>14</v>
      </c>
      <c r="D876" s="19" t="s">
        <v>14</v>
      </c>
      <c r="E876" s="6" t="s">
        <v>221</v>
      </c>
      <c r="F876" s="11">
        <v>5</v>
      </c>
      <c r="G876" s="11" t="s">
        <v>112</v>
      </c>
      <c r="H876" s="13">
        <v>3340800</v>
      </c>
      <c r="I876" s="14">
        <v>0.05</v>
      </c>
      <c r="J876" s="6"/>
      <c r="K876" s="17">
        <f t="shared" si="37"/>
        <v>15868800</v>
      </c>
      <c r="L876" s="17"/>
      <c r="M876" s="17"/>
    </row>
    <row r="877" spans="1:13" s="2" customFormat="1" ht="12.75" x14ac:dyDescent="0.2">
      <c r="A877" s="11" t="s">
        <v>14</v>
      </c>
      <c r="B877" s="18" t="s">
        <v>14</v>
      </c>
      <c r="C877" s="18" t="s">
        <v>14</v>
      </c>
      <c r="D877" s="19" t="s">
        <v>14</v>
      </c>
      <c r="E877" s="6" t="s">
        <v>220</v>
      </c>
      <c r="F877" s="11">
        <v>5</v>
      </c>
      <c r="G877" s="11" t="s">
        <v>112</v>
      </c>
      <c r="H877" s="13">
        <v>2880000</v>
      </c>
      <c r="I877" s="14">
        <v>0.05</v>
      </c>
      <c r="J877" s="6"/>
      <c r="K877" s="17">
        <f t="shared" si="37"/>
        <v>13680000</v>
      </c>
      <c r="L877" s="49">
        <f>SUM(K871:K877)*17/100</f>
        <v>7146256</v>
      </c>
      <c r="M877" s="49">
        <f>SUM(K871:K877)-L877</f>
        <v>34890544</v>
      </c>
    </row>
    <row r="878" spans="1:13" s="2" customFormat="1" ht="12.75" x14ac:dyDescent="0.2">
      <c r="A878" s="11">
        <v>22</v>
      </c>
      <c r="B878" s="18">
        <v>45100</v>
      </c>
      <c r="C878" s="18">
        <v>45099</v>
      </c>
      <c r="D878" s="19" t="s">
        <v>957</v>
      </c>
      <c r="E878" s="6" t="s">
        <v>81</v>
      </c>
      <c r="F878" s="11">
        <v>2</v>
      </c>
      <c r="G878" s="11" t="s">
        <v>112</v>
      </c>
      <c r="H878" s="13">
        <v>1500000</v>
      </c>
      <c r="I878" s="14"/>
      <c r="J878" s="6"/>
      <c r="K878" s="17">
        <f t="shared" ref="K878:K889" si="38">F878*(H878-(H878*I878)-((H878-(H878*I878))*J878))</f>
        <v>3000000</v>
      </c>
      <c r="L878" s="17"/>
      <c r="M878" s="17"/>
    </row>
    <row r="879" spans="1:13" s="2" customFormat="1" ht="12.75" x14ac:dyDescent="0.2">
      <c r="A879" s="11" t="s">
        <v>14</v>
      </c>
      <c r="B879" s="18" t="s">
        <v>14</v>
      </c>
      <c r="C879" s="18" t="s">
        <v>14</v>
      </c>
      <c r="D879" s="19" t="s">
        <v>14</v>
      </c>
      <c r="E879" s="6" t="s">
        <v>85</v>
      </c>
      <c r="F879" s="11">
        <v>2</v>
      </c>
      <c r="G879" s="11" t="s">
        <v>112</v>
      </c>
      <c r="H879" s="13">
        <v>1500000</v>
      </c>
      <c r="I879" s="14"/>
      <c r="J879" s="6"/>
      <c r="K879" s="17">
        <f t="shared" si="38"/>
        <v>3000000</v>
      </c>
      <c r="L879" s="17"/>
      <c r="M879" s="17"/>
    </row>
    <row r="880" spans="1:13" s="2" customFormat="1" ht="12.75" x14ac:dyDescent="0.2">
      <c r="A880" s="11" t="s">
        <v>14</v>
      </c>
      <c r="B880" s="18" t="s">
        <v>14</v>
      </c>
      <c r="C880" s="18" t="s">
        <v>14</v>
      </c>
      <c r="D880" s="19" t="s">
        <v>14</v>
      </c>
      <c r="E880" s="6" t="s">
        <v>54</v>
      </c>
      <c r="F880" s="11">
        <v>2</v>
      </c>
      <c r="G880" s="11" t="s">
        <v>112</v>
      </c>
      <c r="H880" s="13">
        <v>1375000</v>
      </c>
      <c r="I880" s="14"/>
      <c r="J880" s="6"/>
      <c r="K880" s="17">
        <f t="shared" si="38"/>
        <v>2750000</v>
      </c>
      <c r="L880" s="17"/>
      <c r="M880" s="17"/>
    </row>
    <row r="881" spans="1:13" s="2" customFormat="1" ht="12.75" x14ac:dyDescent="0.2">
      <c r="A881" s="11" t="s">
        <v>14</v>
      </c>
      <c r="B881" s="18" t="s">
        <v>14</v>
      </c>
      <c r="C881" s="18" t="s">
        <v>14</v>
      </c>
      <c r="D881" s="19" t="s">
        <v>14</v>
      </c>
      <c r="E881" s="6" t="s">
        <v>106</v>
      </c>
      <c r="F881" s="11">
        <v>1</v>
      </c>
      <c r="G881" s="11" t="s">
        <v>112</v>
      </c>
      <c r="H881" s="13">
        <v>1040000</v>
      </c>
      <c r="I881" s="14"/>
      <c r="J881" s="6"/>
      <c r="K881" s="17">
        <f t="shared" si="38"/>
        <v>1040000</v>
      </c>
      <c r="L881" s="17"/>
      <c r="M881" s="17"/>
    </row>
    <row r="882" spans="1:13" s="2" customFormat="1" ht="12.75" x14ac:dyDescent="0.2">
      <c r="A882" s="11" t="s">
        <v>14</v>
      </c>
      <c r="B882" s="18" t="s">
        <v>14</v>
      </c>
      <c r="C882" s="18" t="s">
        <v>14</v>
      </c>
      <c r="D882" s="19" t="s">
        <v>14</v>
      </c>
      <c r="E882" s="6" t="s">
        <v>958</v>
      </c>
      <c r="F882" s="11">
        <v>1</v>
      </c>
      <c r="G882" s="11" t="s">
        <v>112</v>
      </c>
      <c r="H882" s="13">
        <v>1632000</v>
      </c>
      <c r="I882" s="14"/>
      <c r="J882" s="6"/>
      <c r="K882" s="17">
        <f t="shared" si="38"/>
        <v>1632000</v>
      </c>
      <c r="L882" s="17"/>
      <c r="M882" s="17"/>
    </row>
    <row r="883" spans="1:13" s="2" customFormat="1" ht="12.75" x14ac:dyDescent="0.2">
      <c r="A883" s="11" t="s">
        <v>14</v>
      </c>
      <c r="B883" s="18" t="s">
        <v>14</v>
      </c>
      <c r="C883" s="18" t="s">
        <v>14</v>
      </c>
      <c r="D883" s="19" t="s">
        <v>14</v>
      </c>
      <c r="E883" s="6" t="s">
        <v>50</v>
      </c>
      <c r="F883" s="11">
        <v>15</v>
      </c>
      <c r="G883" s="11" t="s">
        <v>112</v>
      </c>
      <c r="H883" s="13">
        <v>5616000</v>
      </c>
      <c r="I883" s="14"/>
      <c r="J883" s="6"/>
      <c r="K883" s="17">
        <f t="shared" si="38"/>
        <v>84240000</v>
      </c>
      <c r="L883" s="17"/>
      <c r="M883" s="17"/>
    </row>
    <row r="884" spans="1:13" s="2" customFormat="1" ht="12.75" x14ac:dyDescent="0.2">
      <c r="A884" s="11" t="s">
        <v>14</v>
      </c>
      <c r="B884" s="18" t="s">
        <v>14</v>
      </c>
      <c r="C884" s="18" t="s">
        <v>14</v>
      </c>
      <c r="D884" s="19" t="s">
        <v>14</v>
      </c>
      <c r="E884" s="6" t="s">
        <v>45</v>
      </c>
      <c r="F884" s="11">
        <v>2</v>
      </c>
      <c r="G884" s="11" t="s">
        <v>112</v>
      </c>
      <c r="H884" s="13">
        <v>5616000</v>
      </c>
      <c r="I884" s="14"/>
      <c r="J884" s="6"/>
      <c r="K884" s="17">
        <f t="shared" si="38"/>
        <v>11232000</v>
      </c>
      <c r="L884" s="17"/>
      <c r="M884" s="17"/>
    </row>
    <row r="885" spans="1:13" s="2" customFormat="1" ht="12.75" x14ac:dyDescent="0.2">
      <c r="A885" s="11" t="s">
        <v>14</v>
      </c>
      <c r="B885" s="18" t="s">
        <v>14</v>
      </c>
      <c r="C885" s="18" t="s">
        <v>14</v>
      </c>
      <c r="D885" s="19" t="s">
        <v>14</v>
      </c>
      <c r="E885" s="6" t="s">
        <v>357</v>
      </c>
      <c r="F885" s="11">
        <v>2</v>
      </c>
      <c r="G885" s="11" t="s">
        <v>112</v>
      </c>
      <c r="H885" s="13">
        <v>5616000</v>
      </c>
      <c r="I885" s="14"/>
      <c r="J885" s="6"/>
      <c r="K885" s="17">
        <f t="shared" si="38"/>
        <v>11232000</v>
      </c>
      <c r="L885" s="17"/>
      <c r="M885" s="17"/>
    </row>
    <row r="886" spans="1:13" s="2" customFormat="1" ht="12.75" x14ac:dyDescent="0.2">
      <c r="A886" s="11" t="s">
        <v>14</v>
      </c>
      <c r="B886" s="18" t="s">
        <v>14</v>
      </c>
      <c r="C886" s="18" t="s">
        <v>14</v>
      </c>
      <c r="D886" s="19" t="s">
        <v>14</v>
      </c>
      <c r="E886" s="6" t="s">
        <v>47</v>
      </c>
      <c r="F886" s="11">
        <v>8</v>
      </c>
      <c r="G886" s="11" t="s">
        <v>112</v>
      </c>
      <c r="H886" s="13">
        <v>3110400</v>
      </c>
      <c r="I886" s="14"/>
      <c r="J886" s="6"/>
      <c r="K886" s="17">
        <f t="shared" si="38"/>
        <v>24883200</v>
      </c>
      <c r="L886" s="49">
        <f>SUM(K878:K886)*17/100</f>
        <v>24311564</v>
      </c>
      <c r="M886" s="49">
        <f>SUM(K878:K886)-L886</f>
        <v>118697636</v>
      </c>
    </row>
    <row r="887" spans="1:13" s="2" customFormat="1" ht="12.75" x14ac:dyDescent="0.2">
      <c r="A887" s="11">
        <v>23</v>
      </c>
      <c r="B887" s="18">
        <v>45100</v>
      </c>
      <c r="C887" s="18">
        <v>45099</v>
      </c>
      <c r="D887" s="19" t="s">
        <v>959</v>
      </c>
      <c r="E887" s="6" t="s">
        <v>362</v>
      </c>
      <c r="F887" s="11">
        <v>4</v>
      </c>
      <c r="G887" s="11" t="s">
        <v>112</v>
      </c>
      <c r="H887" s="13">
        <v>2088000</v>
      </c>
      <c r="I887" s="14"/>
      <c r="J887" s="6"/>
      <c r="K887" s="17">
        <f t="shared" si="38"/>
        <v>8352000</v>
      </c>
      <c r="L887" s="17"/>
      <c r="M887" s="17"/>
    </row>
    <row r="888" spans="1:13" s="2" customFormat="1" ht="12.75" x14ac:dyDescent="0.2">
      <c r="A888" s="11" t="s">
        <v>14</v>
      </c>
      <c r="B888" s="18" t="s">
        <v>14</v>
      </c>
      <c r="C888" s="18" t="s">
        <v>14</v>
      </c>
      <c r="D888" s="19" t="s">
        <v>14</v>
      </c>
      <c r="E888" s="6" t="s">
        <v>363</v>
      </c>
      <c r="F888" s="11">
        <v>1</v>
      </c>
      <c r="G888" s="11" t="s">
        <v>112</v>
      </c>
      <c r="H888" s="13">
        <v>1944000</v>
      </c>
      <c r="I888" s="14"/>
      <c r="J888" s="6"/>
      <c r="K888" s="17">
        <f t="shared" si="38"/>
        <v>1944000</v>
      </c>
      <c r="L888" s="17"/>
      <c r="M888" s="17"/>
    </row>
    <row r="889" spans="1:13" s="2" customFormat="1" ht="12.75" x14ac:dyDescent="0.2">
      <c r="A889" s="11" t="s">
        <v>14</v>
      </c>
      <c r="B889" s="18" t="s">
        <v>14</v>
      </c>
      <c r="C889" s="18" t="s">
        <v>14</v>
      </c>
      <c r="D889" s="19" t="s">
        <v>14</v>
      </c>
      <c r="E889" s="6" t="s">
        <v>364</v>
      </c>
      <c r="F889" s="11">
        <v>1</v>
      </c>
      <c r="G889" s="11" t="s">
        <v>112</v>
      </c>
      <c r="H889" s="13">
        <v>1632000</v>
      </c>
      <c r="I889" s="14"/>
      <c r="J889" s="6"/>
      <c r="K889" s="17">
        <f t="shared" si="38"/>
        <v>1632000</v>
      </c>
      <c r="L889" s="17"/>
      <c r="M889" s="17"/>
    </row>
    <row r="890" spans="1:13" s="2" customFormat="1" ht="12.75" x14ac:dyDescent="0.2">
      <c r="A890" s="11" t="s">
        <v>14</v>
      </c>
      <c r="B890" s="18" t="s">
        <v>14</v>
      </c>
      <c r="C890" s="18" t="s">
        <v>14</v>
      </c>
      <c r="D890" s="19" t="s">
        <v>14</v>
      </c>
      <c r="E890" s="6" t="s">
        <v>365</v>
      </c>
      <c r="F890" s="11">
        <v>1</v>
      </c>
      <c r="G890" s="11" t="s">
        <v>112</v>
      </c>
      <c r="H890" s="13">
        <v>1710000</v>
      </c>
      <c r="I890" s="14"/>
      <c r="J890" s="6"/>
      <c r="K890" s="17">
        <f t="shared" ref="K890:K892" si="39">F890*(H890-(H890*I890)-((H890-(H890*I890))*J890))</f>
        <v>1710000</v>
      </c>
      <c r="L890" s="17"/>
      <c r="M890" s="17"/>
    </row>
    <row r="891" spans="1:13" s="2" customFormat="1" ht="12.75" x14ac:dyDescent="0.2">
      <c r="A891" s="11" t="s">
        <v>14</v>
      </c>
      <c r="B891" s="18" t="s">
        <v>14</v>
      </c>
      <c r="C891" s="18" t="s">
        <v>14</v>
      </c>
      <c r="D891" s="19" t="s">
        <v>14</v>
      </c>
      <c r="E891" s="6" t="s">
        <v>366</v>
      </c>
      <c r="F891" s="11">
        <v>1</v>
      </c>
      <c r="G891" s="11" t="s">
        <v>112</v>
      </c>
      <c r="H891" s="13">
        <v>1656000</v>
      </c>
      <c r="I891" s="14"/>
      <c r="J891" s="6"/>
      <c r="K891" s="17">
        <f t="shared" si="39"/>
        <v>1656000</v>
      </c>
      <c r="L891" s="17"/>
      <c r="M891" s="17"/>
    </row>
    <row r="892" spans="1:13" s="2" customFormat="1" ht="12.75" x14ac:dyDescent="0.2">
      <c r="A892" s="11" t="s">
        <v>14</v>
      </c>
      <c r="B892" s="18" t="s">
        <v>14</v>
      </c>
      <c r="C892" s="18" t="s">
        <v>14</v>
      </c>
      <c r="D892" s="19" t="s">
        <v>14</v>
      </c>
      <c r="E892" s="6" t="s">
        <v>367</v>
      </c>
      <c r="F892" s="11">
        <v>2</v>
      </c>
      <c r="G892" s="11" t="s">
        <v>112</v>
      </c>
      <c r="H892" s="13">
        <v>1824000</v>
      </c>
      <c r="I892" s="14"/>
      <c r="J892" s="6"/>
      <c r="K892" s="17">
        <f t="shared" si="39"/>
        <v>3648000</v>
      </c>
      <c r="L892" s="49">
        <f>SUM(K887:K892)*17/100</f>
        <v>3220140</v>
      </c>
      <c r="M892" s="49">
        <f>SUM(K887:K892)-L892</f>
        <v>15721860</v>
      </c>
    </row>
    <row r="893" spans="1:13" s="2" customFormat="1" ht="12.75" x14ac:dyDescent="0.2">
      <c r="A893" s="11">
        <v>24</v>
      </c>
      <c r="B893" s="18">
        <v>45103</v>
      </c>
      <c r="C893" s="18">
        <v>45100</v>
      </c>
      <c r="D893" s="19" t="s">
        <v>960</v>
      </c>
      <c r="E893" s="6" t="s">
        <v>93</v>
      </c>
      <c r="F893" s="11">
        <v>4</v>
      </c>
      <c r="G893" s="11" t="s">
        <v>112</v>
      </c>
      <c r="H893" s="13">
        <v>1188000</v>
      </c>
      <c r="I893" s="14"/>
      <c r="J893" s="6"/>
      <c r="K893" s="17">
        <f t="shared" ref="K893" si="40">F893*(H893-(H893*I893)-((H893-(H893*I893))*J893))</f>
        <v>4752000</v>
      </c>
      <c r="L893" s="49">
        <f>SUM(K893)*17/100</f>
        <v>807840</v>
      </c>
      <c r="M893" s="49">
        <f>SUM(K893)-L893</f>
        <v>3944160</v>
      </c>
    </row>
    <row r="894" spans="1:13" s="2" customFormat="1" ht="12.75" x14ac:dyDescent="0.2">
      <c r="A894" s="11">
        <v>25</v>
      </c>
      <c r="B894" s="18">
        <v>45104</v>
      </c>
      <c r="C894" s="18">
        <v>45101</v>
      </c>
      <c r="D894" s="19" t="s">
        <v>1037</v>
      </c>
      <c r="E894" s="6" t="s">
        <v>400</v>
      </c>
      <c r="F894" s="11">
        <v>1</v>
      </c>
      <c r="G894" s="11" t="s">
        <v>112</v>
      </c>
      <c r="H894" s="13">
        <v>2040000</v>
      </c>
      <c r="I894" s="14"/>
      <c r="J894" s="6"/>
      <c r="K894" s="17">
        <f t="shared" ref="K894:K904" si="41">F894*(H894-(H894*I894)-((H894-(H894*I894))*J894))</f>
        <v>2040000</v>
      </c>
      <c r="L894" s="17"/>
      <c r="M894" s="17"/>
    </row>
    <row r="895" spans="1:13" s="2" customFormat="1" ht="12.75" x14ac:dyDescent="0.2">
      <c r="A895" s="11" t="s">
        <v>14</v>
      </c>
      <c r="B895" s="18" t="s">
        <v>14</v>
      </c>
      <c r="C895" s="18" t="s">
        <v>14</v>
      </c>
      <c r="D895" s="19" t="s">
        <v>14</v>
      </c>
      <c r="E895" s="6" t="s">
        <v>77</v>
      </c>
      <c r="F895" s="11">
        <v>1</v>
      </c>
      <c r="G895" s="11" t="s">
        <v>112</v>
      </c>
      <c r="H895" s="13">
        <v>1560000</v>
      </c>
      <c r="I895" s="14"/>
      <c r="J895" s="6"/>
      <c r="K895" s="17">
        <f t="shared" si="41"/>
        <v>1560000</v>
      </c>
      <c r="L895" s="17"/>
      <c r="M895" s="17"/>
    </row>
    <row r="896" spans="1:13" s="2" customFormat="1" ht="12.75" x14ac:dyDescent="0.2">
      <c r="A896" s="11" t="s">
        <v>14</v>
      </c>
      <c r="B896" s="18" t="s">
        <v>14</v>
      </c>
      <c r="C896" s="18" t="s">
        <v>14</v>
      </c>
      <c r="D896" s="19" t="s">
        <v>14</v>
      </c>
      <c r="E896" s="6" t="s">
        <v>101</v>
      </c>
      <c r="F896" s="11">
        <v>1</v>
      </c>
      <c r="G896" s="11" t="s">
        <v>112</v>
      </c>
      <c r="H896" s="13">
        <v>804000</v>
      </c>
      <c r="I896" s="14"/>
      <c r="J896" s="6"/>
      <c r="K896" s="17">
        <f t="shared" si="41"/>
        <v>804000</v>
      </c>
      <c r="L896" s="49">
        <f>SUM(K894:K896)*17/100</f>
        <v>748680</v>
      </c>
      <c r="M896" s="49">
        <f>SUM(K894:K896)-L896</f>
        <v>3655320</v>
      </c>
    </row>
    <row r="897" spans="1:13" s="2" customFormat="1" ht="12.75" x14ac:dyDescent="0.2">
      <c r="A897" s="11">
        <v>26</v>
      </c>
      <c r="B897" s="18">
        <v>45104</v>
      </c>
      <c r="C897" s="18">
        <v>45103</v>
      </c>
      <c r="D897" s="19" t="s">
        <v>1038</v>
      </c>
      <c r="E897" s="6" t="s">
        <v>958</v>
      </c>
      <c r="F897" s="11">
        <v>1</v>
      </c>
      <c r="G897" s="11" t="s">
        <v>112</v>
      </c>
      <c r="H897" s="13">
        <v>1632000</v>
      </c>
      <c r="I897" s="14"/>
      <c r="J897" s="6"/>
      <c r="K897" s="17">
        <f t="shared" si="41"/>
        <v>1632000</v>
      </c>
      <c r="L897" s="17"/>
      <c r="M897" s="17"/>
    </row>
    <row r="898" spans="1:13" s="2" customFormat="1" ht="12.75" x14ac:dyDescent="0.2">
      <c r="A898" s="11" t="s">
        <v>14</v>
      </c>
      <c r="B898" s="18" t="s">
        <v>14</v>
      </c>
      <c r="C898" s="18" t="s">
        <v>14</v>
      </c>
      <c r="D898" s="19" t="s">
        <v>14</v>
      </c>
      <c r="E898" s="6" t="s">
        <v>47</v>
      </c>
      <c r="F898" s="11">
        <v>2</v>
      </c>
      <c r="G898" s="11" t="s">
        <v>112</v>
      </c>
      <c r="H898" s="13">
        <v>3110400</v>
      </c>
      <c r="I898" s="14"/>
      <c r="J898" s="6"/>
      <c r="K898" s="17">
        <f t="shared" si="41"/>
        <v>6220800</v>
      </c>
      <c r="L898" s="17"/>
      <c r="M898" s="17"/>
    </row>
    <row r="899" spans="1:13" s="2" customFormat="1" ht="12.75" x14ac:dyDescent="0.2">
      <c r="A899" s="11" t="s">
        <v>14</v>
      </c>
      <c r="B899" s="18" t="s">
        <v>14</v>
      </c>
      <c r="C899" s="18" t="s">
        <v>14</v>
      </c>
      <c r="D899" s="19" t="s">
        <v>14</v>
      </c>
      <c r="E899" s="6" t="s">
        <v>72</v>
      </c>
      <c r="F899" s="11">
        <v>10</v>
      </c>
      <c r="G899" s="11" t="s">
        <v>112</v>
      </c>
      <c r="H899" s="13">
        <v>1954800</v>
      </c>
      <c r="I899" s="14"/>
      <c r="J899" s="6"/>
      <c r="K899" s="17">
        <f t="shared" si="41"/>
        <v>19548000</v>
      </c>
      <c r="L899" s="17"/>
      <c r="M899" s="17"/>
    </row>
    <row r="900" spans="1:13" s="2" customFormat="1" ht="12.75" x14ac:dyDescent="0.2">
      <c r="A900" s="11" t="s">
        <v>14</v>
      </c>
      <c r="B900" s="18" t="s">
        <v>14</v>
      </c>
      <c r="C900" s="18" t="s">
        <v>14</v>
      </c>
      <c r="D900" s="19" t="s">
        <v>14</v>
      </c>
      <c r="E900" s="6" t="s">
        <v>67</v>
      </c>
      <c r="F900" s="11">
        <v>1</v>
      </c>
      <c r="G900" s="11" t="s">
        <v>112</v>
      </c>
      <c r="H900" s="13">
        <v>1728000</v>
      </c>
      <c r="I900" s="14"/>
      <c r="J900" s="6"/>
      <c r="K900" s="17">
        <f t="shared" si="41"/>
        <v>1728000</v>
      </c>
      <c r="L900" s="49">
        <f>SUM(K897:K900)*17/100</f>
        <v>4951896</v>
      </c>
      <c r="M900" s="49">
        <f>SUM(K897:K900)-L900</f>
        <v>24176904</v>
      </c>
    </row>
    <row r="901" spans="1:13" s="2" customFormat="1" ht="12.75" x14ac:dyDescent="0.2">
      <c r="A901" s="11">
        <v>27</v>
      </c>
      <c r="B901" s="18">
        <v>45105</v>
      </c>
      <c r="C901" s="18">
        <v>45104</v>
      </c>
      <c r="D901" s="19" t="s">
        <v>1039</v>
      </c>
      <c r="E901" s="6" t="s">
        <v>85</v>
      </c>
      <c r="F901" s="11">
        <v>1</v>
      </c>
      <c r="G901" s="11" t="s">
        <v>112</v>
      </c>
      <c r="H901" s="13">
        <v>1500000</v>
      </c>
      <c r="I901" s="14"/>
      <c r="J901" s="6"/>
      <c r="K901" s="17">
        <f t="shared" si="41"/>
        <v>1500000</v>
      </c>
      <c r="L901" s="17"/>
      <c r="M901" s="17"/>
    </row>
    <row r="902" spans="1:13" s="2" customFormat="1" ht="12.75" x14ac:dyDescent="0.2">
      <c r="A902" s="11" t="s">
        <v>14</v>
      </c>
      <c r="B902" s="18" t="s">
        <v>14</v>
      </c>
      <c r="C902" s="18" t="s">
        <v>14</v>
      </c>
      <c r="D902" s="19" t="s">
        <v>14</v>
      </c>
      <c r="E902" s="6" t="s">
        <v>54</v>
      </c>
      <c r="F902" s="11">
        <v>1</v>
      </c>
      <c r="G902" s="11" t="s">
        <v>112</v>
      </c>
      <c r="H902" s="13">
        <v>1375000</v>
      </c>
      <c r="I902" s="14"/>
      <c r="J902" s="6"/>
      <c r="K902" s="17">
        <f t="shared" si="41"/>
        <v>1375000</v>
      </c>
      <c r="L902" s="49">
        <f>SUM(K901:K902)*17/100</f>
        <v>488750</v>
      </c>
      <c r="M902" s="49">
        <f>SUM(K901:K902)-L902</f>
        <v>2386250</v>
      </c>
    </row>
    <row r="903" spans="1:13" s="2" customFormat="1" ht="15.75" x14ac:dyDescent="0.25">
      <c r="A903" s="85" t="s">
        <v>1080</v>
      </c>
      <c r="B903" s="18"/>
      <c r="C903" s="18"/>
      <c r="D903" s="19"/>
      <c r="E903" s="6"/>
      <c r="F903" s="11"/>
      <c r="G903" s="11"/>
      <c r="H903" s="13"/>
      <c r="I903" s="14"/>
      <c r="J903" s="6"/>
      <c r="K903" s="17"/>
      <c r="L903" s="17"/>
      <c r="M903" s="17"/>
    </row>
    <row r="904" spans="1:13" s="2" customFormat="1" ht="12.75" x14ac:dyDescent="0.2">
      <c r="A904" s="11">
        <v>1</v>
      </c>
      <c r="B904" s="18">
        <v>45112</v>
      </c>
      <c r="C904" s="18">
        <v>45108</v>
      </c>
      <c r="D904" s="19" t="s">
        <v>1081</v>
      </c>
      <c r="E904" s="6" t="s">
        <v>1082</v>
      </c>
      <c r="F904" s="11">
        <v>1</v>
      </c>
      <c r="G904" s="11" t="s">
        <v>112</v>
      </c>
      <c r="H904" s="13">
        <v>5220000</v>
      </c>
      <c r="I904" s="14"/>
      <c r="J904" s="6"/>
      <c r="K904" s="17">
        <f t="shared" si="41"/>
        <v>5220000</v>
      </c>
      <c r="L904" s="17"/>
      <c r="M904" s="17"/>
    </row>
    <row r="905" spans="1:13" s="2" customFormat="1" ht="12.75" x14ac:dyDescent="0.2">
      <c r="A905" s="11" t="s">
        <v>14</v>
      </c>
      <c r="B905" s="18" t="s">
        <v>14</v>
      </c>
      <c r="C905" s="18" t="s">
        <v>14</v>
      </c>
      <c r="D905" s="19" t="s">
        <v>14</v>
      </c>
      <c r="E905" s="6" t="s">
        <v>958</v>
      </c>
      <c r="F905" s="11">
        <v>1</v>
      </c>
      <c r="G905" s="11" t="s">
        <v>112</v>
      </c>
      <c r="H905" s="13">
        <v>1632000</v>
      </c>
      <c r="I905" s="14"/>
      <c r="J905" s="6"/>
      <c r="K905" s="17">
        <f t="shared" ref="K905:K912" si="42">F905*(H905-(H905*I905)-((H905-(H905*I905))*J905))</f>
        <v>1632000</v>
      </c>
      <c r="L905" s="17"/>
      <c r="M905" s="17"/>
    </row>
    <row r="906" spans="1:13" s="2" customFormat="1" ht="12.75" x14ac:dyDescent="0.2">
      <c r="A906" s="11" t="s">
        <v>14</v>
      </c>
      <c r="B906" s="18" t="s">
        <v>14</v>
      </c>
      <c r="C906" s="18" t="s">
        <v>14</v>
      </c>
      <c r="D906" s="19" t="s">
        <v>14</v>
      </c>
      <c r="E906" s="6" t="s">
        <v>91</v>
      </c>
      <c r="F906" s="11">
        <v>1</v>
      </c>
      <c r="G906" s="11" t="s">
        <v>112</v>
      </c>
      <c r="H906" s="13">
        <v>1410000</v>
      </c>
      <c r="I906" s="14"/>
      <c r="J906" s="6"/>
      <c r="K906" s="17">
        <f t="shared" si="42"/>
        <v>1410000</v>
      </c>
      <c r="L906" s="17"/>
      <c r="M906" s="17"/>
    </row>
    <row r="907" spans="1:13" s="2" customFormat="1" ht="12.75" x14ac:dyDescent="0.2">
      <c r="A907" s="11" t="s">
        <v>14</v>
      </c>
      <c r="B907" s="18" t="s">
        <v>14</v>
      </c>
      <c r="C907" s="18" t="s">
        <v>14</v>
      </c>
      <c r="D907" s="19" t="s">
        <v>14</v>
      </c>
      <c r="E907" s="6" t="s">
        <v>51</v>
      </c>
      <c r="F907" s="11">
        <v>6</v>
      </c>
      <c r="G907" s="11" t="s">
        <v>112</v>
      </c>
      <c r="H907" s="13">
        <v>3888000</v>
      </c>
      <c r="I907" s="14"/>
      <c r="J907" s="6"/>
      <c r="K907" s="17">
        <f t="shared" si="42"/>
        <v>23328000</v>
      </c>
      <c r="L907" s="17"/>
      <c r="M907" s="17"/>
    </row>
    <row r="908" spans="1:13" s="2" customFormat="1" ht="12.75" x14ac:dyDescent="0.2">
      <c r="A908" s="11" t="s">
        <v>14</v>
      </c>
      <c r="B908" s="18" t="s">
        <v>14</v>
      </c>
      <c r="C908" s="18" t="s">
        <v>14</v>
      </c>
      <c r="D908" s="19" t="s">
        <v>14</v>
      </c>
      <c r="E908" s="6" t="s">
        <v>95</v>
      </c>
      <c r="F908" s="11">
        <v>1</v>
      </c>
      <c r="G908" s="11" t="s">
        <v>112</v>
      </c>
      <c r="H908" s="13">
        <v>741600</v>
      </c>
      <c r="I908" s="14"/>
      <c r="J908" s="6"/>
      <c r="K908" s="17">
        <f t="shared" si="42"/>
        <v>741600</v>
      </c>
      <c r="L908" s="17"/>
      <c r="M908" s="17"/>
    </row>
    <row r="909" spans="1:13" s="2" customFormat="1" ht="12.75" x14ac:dyDescent="0.2">
      <c r="A909" s="11" t="s">
        <v>14</v>
      </c>
      <c r="B909" s="18" t="s">
        <v>14</v>
      </c>
      <c r="C909" s="18" t="s">
        <v>14</v>
      </c>
      <c r="D909" s="19" t="s">
        <v>14</v>
      </c>
      <c r="E909" s="6" t="s">
        <v>72</v>
      </c>
      <c r="F909" s="11">
        <v>15</v>
      </c>
      <c r="G909" s="11" t="s">
        <v>112</v>
      </c>
      <c r="H909" s="13">
        <v>1954800</v>
      </c>
      <c r="I909" s="14"/>
      <c r="J909" s="6"/>
      <c r="K909" s="17">
        <f t="shared" si="42"/>
        <v>29322000</v>
      </c>
      <c r="L909" s="49">
        <f>SUM(K904:K909)*17/100</f>
        <v>10481112</v>
      </c>
      <c r="M909" s="49">
        <f>SUM(K904:K909)-L909</f>
        <v>51172488</v>
      </c>
    </row>
    <row r="910" spans="1:13" s="2" customFormat="1" ht="12.75" x14ac:dyDescent="0.2">
      <c r="A910" s="11">
        <v>2</v>
      </c>
      <c r="B910" s="18">
        <v>45112</v>
      </c>
      <c r="C910" s="18">
        <v>45110</v>
      </c>
      <c r="D910" s="19" t="s">
        <v>1083</v>
      </c>
      <c r="E910" s="6" t="s">
        <v>1084</v>
      </c>
      <c r="F910" s="11">
        <v>2</v>
      </c>
      <c r="G910" s="11" t="s">
        <v>112</v>
      </c>
      <c r="H910" s="13">
        <v>1497600</v>
      </c>
      <c r="I910" s="14"/>
      <c r="J910" s="6"/>
      <c r="K910" s="17">
        <f t="shared" si="42"/>
        <v>2995200</v>
      </c>
      <c r="L910" s="17"/>
      <c r="M910" s="17"/>
    </row>
    <row r="911" spans="1:13" s="2" customFormat="1" ht="12.75" x14ac:dyDescent="0.2">
      <c r="A911" s="11" t="s">
        <v>14</v>
      </c>
      <c r="B911" s="18" t="s">
        <v>14</v>
      </c>
      <c r="C911" s="18" t="s">
        <v>14</v>
      </c>
      <c r="D911" s="19" t="s">
        <v>14</v>
      </c>
      <c r="E911" s="6" t="s">
        <v>349</v>
      </c>
      <c r="F911" s="11">
        <v>1</v>
      </c>
      <c r="G911" s="11" t="s">
        <v>112</v>
      </c>
      <c r="H911" s="13">
        <v>1710000</v>
      </c>
      <c r="I911" s="14"/>
      <c r="J911" s="6"/>
      <c r="K911" s="17">
        <f t="shared" si="42"/>
        <v>1710000</v>
      </c>
      <c r="L911" s="17"/>
      <c r="M911" s="17"/>
    </row>
    <row r="912" spans="1:13" s="2" customFormat="1" ht="12.75" x14ac:dyDescent="0.2">
      <c r="A912" s="11" t="s">
        <v>14</v>
      </c>
      <c r="B912" s="18" t="s">
        <v>14</v>
      </c>
      <c r="C912" s="18" t="s">
        <v>14</v>
      </c>
      <c r="D912" s="19" t="s">
        <v>14</v>
      </c>
      <c r="E912" s="6" t="s">
        <v>310</v>
      </c>
      <c r="F912" s="11">
        <v>2</v>
      </c>
      <c r="G912" s="11" t="s">
        <v>112</v>
      </c>
      <c r="H912" s="13">
        <v>2952000</v>
      </c>
      <c r="I912" s="14"/>
      <c r="J912" s="6"/>
      <c r="K912" s="17">
        <f t="shared" si="42"/>
        <v>5904000</v>
      </c>
      <c r="L912" s="17"/>
      <c r="M912" s="17"/>
    </row>
    <row r="913" spans="1:13" s="2" customFormat="1" ht="12.75" x14ac:dyDescent="0.2">
      <c r="A913" s="11" t="s">
        <v>14</v>
      </c>
      <c r="B913" s="18" t="s">
        <v>14</v>
      </c>
      <c r="C913" s="18" t="s">
        <v>14</v>
      </c>
      <c r="D913" s="19" t="s">
        <v>14</v>
      </c>
      <c r="E913" s="6" t="s">
        <v>359</v>
      </c>
      <c r="F913" s="11">
        <v>2</v>
      </c>
      <c r="G913" s="11" t="s">
        <v>112</v>
      </c>
      <c r="H913" s="13">
        <v>504000</v>
      </c>
      <c r="I913" s="14"/>
      <c r="J913" s="6"/>
      <c r="K913" s="17">
        <f t="shared" ref="K913:K951" si="43">F913*(H913-(H913*I913)-((H913-(H913*I913))*J913))</f>
        <v>1008000</v>
      </c>
      <c r="L913" s="17"/>
      <c r="M913" s="17"/>
    </row>
    <row r="914" spans="1:13" s="2" customFormat="1" ht="12.75" x14ac:dyDescent="0.2">
      <c r="A914" s="11" t="s">
        <v>14</v>
      </c>
      <c r="B914" s="18" t="s">
        <v>14</v>
      </c>
      <c r="C914" s="18" t="s">
        <v>14</v>
      </c>
      <c r="D914" s="19" t="s">
        <v>14</v>
      </c>
      <c r="E914" s="6" t="s">
        <v>275</v>
      </c>
      <c r="F914" s="11">
        <v>3</v>
      </c>
      <c r="G914" s="11" t="s">
        <v>112</v>
      </c>
      <c r="H914" s="13">
        <v>2376000</v>
      </c>
      <c r="I914" s="14"/>
      <c r="J914" s="6"/>
      <c r="K914" s="17">
        <f t="shared" si="43"/>
        <v>7128000</v>
      </c>
      <c r="L914" s="17"/>
      <c r="M914" s="17"/>
    </row>
    <row r="915" spans="1:13" s="2" customFormat="1" ht="12.75" x14ac:dyDescent="0.2">
      <c r="A915" s="11" t="s">
        <v>14</v>
      </c>
      <c r="B915" s="18" t="s">
        <v>14</v>
      </c>
      <c r="C915" s="18" t="s">
        <v>14</v>
      </c>
      <c r="D915" s="19" t="s">
        <v>14</v>
      </c>
      <c r="E915" s="6" t="s">
        <v>34</v>
      </c>
      <c r="F915" s="11">
        <v>2</v>
      </c>
      <c r="G915" s="11" t="s">
        <v>112</v>
      </c>
      <c r="H915" s="13">
        <v>3542400</v>
      </c>
      <c r="I915" s="14"/>
      <c r="J915" s="6"/>
      <c r="K915" s="17">
        <f t="shared" si="43"/>
        <v>7084800</v>
      </c>
      <c r="L915" s="49">
        <f>SUM(K910:K915)*17/100</f>
        <v>4391100</v>
      </c>
      <c r="M915" s="49">
        <f>SUM(K910:K915)-L915</f>
        <v>21438900</v>
      </c>
    </row>
    <row r="916" spans="1:13" s="2" customFormat="1" ht="12.75" x14ac:dyDescent="0.2">
      <c r="A916" s="11">
        <v>3</v>
      </c>
      <c r="B916" s="18">
        <v>45114</v>
      </c>
      <c r="C916" s="18">
        <v>45112</v>
      </c>
      <c r="D916" s="19" t="s">
        <v>1085</v>
      </c>
      <c r="E916" s="6" t="s">
        <v>95</v>
      </c>
      <c r="F916" s="11">
        <v>1</v>
      </c>
      <c r="G916" s="11" t="s">
        <v>112</v>
      </c>
      <c r="H916" s="13">
        <v>741600</v>
      </c>
      <c r="I916" s="14"/>
      <c r="J916" s="6"/>
      <c r="K916" s="17">
        <f t="shared" si="43"/>
        <v>741600</v>
      </c>
      <c r="L916" s="17"/>
      <c r="M916" s="17"/>
    </row>
    <row r="917" spans="1:13" s="2" customFormat="1" ht="12.75" x14ac:dyDescent="0.2">
      <c r="A917" s="11" t="s">
        <v>14</v>
      </c>
      <c r="B917" s="18" t="s">
        <v>14</v>
      </c>
      <c r="C917" s="18" t="s">
        <v>14</v>
      </c>
      <c r="D917" s="19" t="s">
        <v>14</v>
      </c>
      <c r="E917" s="6" t="s">
        <v>360</v>
      </c>
      <c r="F917" s="11">
        <v>1</v>
      </c>
      <c r="G917" s="11" t="s">
        <v>112</v>
      </c>
      <c r="H917" s="13">
        <v>396000</v>
      </c>
      <c r="I917" s="14"/>
      <c r="J917" s="6"/>
      <c r="K917" s="17">
        <f t="shared" si="43"/>
        <v>396000</v>
      </c>
      <c r="L917" s="17"/>
      <c r="M917" s="17"/>
    </row>
    <row r="918" spans="1:13" s="2" customFormat="1" ht="12.75" x14ac:dyDescent="0.2">
      <c r="A918" s="11" t="s">
        <v>14</v>
      </c>
      <c r="B918" s="18" t="s">
        <v>14</v>
      </c>
      <c r="C918" s="18" t="s">
        <v>14</v>
      </c>
      <c r="D918" s="19" t="s">
        <v>14</v>
      </c>
      <c r="E918" s="6" t="s">
        <v>488</v>
      </c>
      <c r="F918" s="11">
        <v>1</v>
      </c>
      <c r="G918" s="11" t="s">
        <v>112</v>
      </c>
      <c r="H918" s="13">
        <v>372000</v>
      </c>
      <c r="I918" s="14"/>
      <c r="J918" s="6"/>
      <c r="K918" s="17">
        <f t="shared" si="43"/>
        <v>372000</v>
      </c>
      <c r="L918" s="17"/>
      <c r="M918" s="17"/>
    </row>
    <row r="919" spans="1:13" s="2" customFormat="1" ht="12.75" x14ac:dyDescent="0.2">
      <c r="A919" s="11" t="s">
        <v>14</v>
      </c>
      <c r="B919" s="18" t="s">
        <v>14</v>
      </c>
      <c r="C919" s="18" t="s">
        <v>14</v>
      </c>
      <c r="D919" s="19" t="s">
        <v>14</v>
      </c>
      <c r="E919" s="6" t="s">
        <v>660</v>
      </c>
      <c r="F919" s="11">
        <v>1</v>
      </c>
      <c r="G919" s="11" t="s">
        <v>112</v>
      </c>
      <c r="H919" s="13">
        <v>444000</v>
      </c>
      <c r="I919" s="14"/>
      <c r="J919" s="6"/>
      <c r="K919" s="17">
        <f t="shared" si="43"/>
        <v>444000</v>
      </c>
      <c r="L919" s="17"/>
      <c r="M919" s="17"/>
    </row>
    <row r="920" spans="1:13" s="2" customFormat="1" ht="12.75" x14ac:dyDescent="0.2">
      <c r="A920" s="11" t="s">
        <v>14</v>
      </c>
      <c r="B920" s="18" t="s">
        <v>14</v>
      </c>
      <c r="C920" s="18" t="s">
        <v>14</v>
      </c>
      <c r="D920" s="19" t="s">
        <v>14</v>
      </c>
      <c r="E920" s="6" t="s">
        <v>106</v>
      </c>
      <c r="F920" s="11">
        <v>1</v>
      </c>
      <c r="G920" s="11" t="s">
        <v>112</v>
      </c>
      <c r="H920" s="13">
        <v>1040000</v>
      </c>
      <c r="I920" s="14"/>
      <c r="J920" s="6"/>
      <c r="K920" s="17">
        <f t="shared" si="43"/>
        <v>1040000</v>
      </c>
      <c r="L920" s="17"/>
      <c r="M920" s="17"/>
    </row>
    <row r="921" spans="1:13" s="2" customFormat="1" ht="12.75" x14ac:dyDescent="0.2">
      <c r="A921" s="11" t="s">
        <v>14</v>
      </c>
      <c r="B921" s="18" t="s">
        <v>14</v>
      </c>
      <c r="C921" s="18" t="s">
        <v>14</v>
      </c>
      <c r="D921" s="19" t="s">
        <v>14</v>
      </c>
      <c r="E921" s="6" t="s">
        <v>1086</v>
      </c>
      <c r="F921" s="11">
        <v>1</v>
      </c>
      <c r="G921" s="11" t="s">
        <v>112</v>
      </c>
      <c r="H921" s="13">
        <v>1890000</v>
      </c>
      <c r="I921" s="14"/>
      <c r="J921" s="6"/>
      <c r="K921" s="17">
        <f t="shared" si="43"/>
        <v>1890000</v>
      </c>
      <c r="L921" s="17"/>
      <c r="M921" s="17"/>
    </row>
    <row r="922" spans="1:13" s="2" customFormat="1" ht="12.75" x14ac:dyDescent="0.2">
      <c r="A922" s="11" t="s">
        <v>14</v>
      </c>
      <c r="B922" s="18" t="s">
        <v>14</v>
      </c>
      <c r="C922" s="18" t="s">
        <v>14</v>
      </c>
      <c r="D922" s="19" t="s">
        <v>14</v>
      </c>
      <c r="E922" s="6" t="s">
        <v>1087</v>
      </c>
      <c r="F922" s="11">
        <v>1</v>
      </c>
      <c r="G922" s="11" t="s">
        <v>112</v>
      </c>
      <c r="H922" s="13">
        <v>1770000</v>
      </c>
      <c r="I922" s="14"/>
      <c r="J922" s="6"/>
      <c r="K922" s="17">
        <f t="shared" si="43"/>
        <v>1770000</v>
      </c>
      <c r="L922" s="17"/>
      <c r="M922" s="17"/>
    </row>
    <row r="923" spans="1:13" s="2" customFormat="1" ht="12.75" x14ac:dyDescent="0.2">
      <c r="A923" s="11" t="s">
        <v>14</v>
      </c>
      <c r="B923" s="18" t="s">
        <v>14</v>
      </c>
      <c r="C923" s="18" t="s">
        <v>14</v>
      </c>
      <c r="D923" s="19" t="s">
        <v>14</v>
      </c>
      <c r="E923" s="6" t="s">
        <v>56</v>
      </c>
      <c r="F923" s="11">
        <v>1</v>
      </c>
      <c r="G923" s="11" t="s">
        <v>112</v>
      </c>
      <c r="H923" s="13">
        <v>2100000</v>
      </c>
      <c r="I923" s="14"/>
      <c r="J923" s="6"/>
      <c r="K923" s="17">
        <f t="shared" si="43"/>
        <v>2100000</v>
      </c>
      <c r="L923" s="17"/>
      <c r="M923" s="17"/>
    </row>
    <row r="924" spans="1:13" s="2" customFormat="1" ht="12.75" x14ac:dyDescent="0.2">
      <c r="A924" s="11" t="s">
        <v>14</v>
      </c>
      <c r="B924" s="18" t="s">
        <v>14</v>
      </c>
      <c r="C924" s="18" t="s">
        <v>14</v>
      </c>
      <c r="D924" s="19" t="s">
        <v>14</v>
      </c>
      <c r="E924" s="6" t="s">
        <v>303</v>
      </c>
      <c r="F924" s="11">
        <v>1</v>
      </c>
      <c r="G924" s="11" t="s">
        <v>112</v>
      </c>
      <c r="H924" s="13">
        <v>1380000</v>
      </c>
      <c r="I924" s="14"/>
      <c r="J924" s="6"/>
      <c r="K924" s="17">
        <f t="shared" si="43"/>
        <v>1380000</v>
      </c>
      <c r="L924" s="17"/>
      <c r="M924" s="17"/>
    </row>
    <row r="925" spans="1:13" s="2" customFormat="1" ht="12.75" x14ac:dyDescent="0.2">
      <c r="A925" s="11" t="s">
        <v>14</v>
      </c>
      <c r="B925" s="18" t="s">
        <v>14</v>
      </c>
      <c r="C925" s="18" t="s">
        <v>14</v>
      </c>
      <c r="D925" s="19" t="s">
        <v>14</v>
      </c>
      <c r="E925" s="6" t="s">
        <v>304</v>
      </c>
      <c r="F925" s="11">
        <v>1</v>
      </c>
      <c r="G925" s="11" t="s">
        <v>112</v>
      </c>
      <c r="H925" s="13">
        <v>1200000</v>
      </c>
      <c r="I925" s="14"/>
      <c r="J925" s="6"/>
      <c r="K925" s="17">
        <f t="shared" si="43"/>
        <v>1200000</v>
      </c>
      <c r="L925" s="49">
        <f>SUM(K916:K925)*17/100</f>
        <v>1926712</v>
      </c>
      <c r="M925" s="49">
        <f>SUM(K916:K925)-L925</f>
        <v>9406888</v>
      </c>
    </row>
    <row r="926" spans="1:13" s="2" customFormat="1" ht="12.75" x14ac:dyDescent="0.2">
      <c r="A926" s="11">
        <v>2</v>
      </c>
      <c r="B926" s="18">
        <v>45114</v>
      </c>
      <c r="C926" s="18">
        <v>45112</v>
      </c>
      <c r="D926" s="19" t="s">
        <v>1088</v>
      </c>
      <c r="E926" s="6" t="s">
        <v>349</v>
      </c>
      <c r="F926" s="11">
        <v>1</v>
      </c>
      <c r="G926" s="11" t="s">
        <v>112</v>
      </c>
      <c r="H926" s="13">
        <v>1710000</v>
      </c>
      <c r="I926" s="14"/>
      <c r="J926" s="6"/>
      <c r="K926" s="17">
        <f t="shared" si="43"/>
        <v>1710000</v>
      </c>
      <c r="L926" s="17"/>
      <c r="M926" s="17"/>
    </row>
    <row r="927" spans="1:13" s="2" customFormat="1" ht="12.75" x14ac:dyDescent="0.2">
      <c r="A927" s="11" t="s">
        <v>14</v>
      </c>
      <c r="B927" s="18" t="s">
        <v>14</v>
      </c>
      <c r="C927" s="18" t="s">
        <v>14</v>
      </c>
      <c r="D927" s="19" t="s">
        <v>14</v>
      </c>
      <c r="E927" s="6" t="s">
        <v>310</v>
      </c>
      <c r="F927" s="11">
        <v>1</v>
      </c>
      <c r="G927" s="11" t="s">
        <v>112</v>
      </c>
      <c r="H927" s="13">
        <v>2952000</v>
      </c>
      <c r="I927" s="14"/>
      <c r="J927" s="6"/>
      <c r="K927" s="17">
        <f t="shared" si="43"/>
        <v>2952000</v>
      </c>
      <c r="L927" s="17"/>
      <c r="M927" s="17"/>
    </row>
    <row r="928" spans="1:13" s="2" customFormat="1" ht="12.75" x14ac:dyDescent="0.2">
      <c r="A928" s="11" t="s">
        <v>14</v>
      </c>
      <c r="B928" s="18" t="s">
        <v>14</v>
      </c>
      <c r="C928" s="18" t="s">
        <v>14</v>
      </c>
      <c r="D928" s="19" t="s">
        <v>14</v>
      </c>
      <c r="E928" s="6" t="s">
        <v>72</v>
      </c>
      <c r="F928" s="11">
        <v>7</v>
      </c>
      <c r="G928" s="11" t="s">
        <v>112</v>
      </c>
      <c r="H928" s="13">
        <v>1954800</v>
      </c>
      <c r="I928" s="14"/>
      <c r="J928" s="6"/>
      <c r="K928" s="17">
        <f t="shared" si="43"/>
        <v>13683600</v>
      </c>
      <c r="L928" s="17"/>
      <c r="M928" s="17"/>
    </row>
    <row r="929" spans="1:13" s="2" customFormat="1" ht="12.75" x14ac:dyDescent="0.2">
      <c r="A929" s="11" t="s">
        <v>14</v>
      </c>
      <c r="B929" s="18" t="s">
        <v>14</v>
      </c>
      <c r="C929" s="18" t="s">
        <v>14</v>
      </c>
      <c r="D929" s="19" t="s">
        <v>14</v>
      </c>
      <c r="E929" s="6" t="s">
        <v>1089</v>
      </c>
      <c r="F929" s="11">
        <v>2</v>
      </c>
      <c r="G929" s="11" t="s">
        <v>112</v>
      </c>
      <c r="H929" s="13">
        <v>3600000</v>
      </c>
      <c r="I929" s="14"/>
      <c r="J929" s="6"/>
      <c r="K929" s="17">
        <f t="shared" si="43"/>
        <v>7200000</v>
      </c>
      <c r="L929" s="17"/>
      <c r="M929" s="17"/>
    </row>
    <row r="930" spans="1:13" s="2" customFormat="1" ht="12.75" x14ac:dyDescent="0.2">
      <c r="A930" s="11" t="s">
        <v>14</v>
      </c>
      <c r="B930" s="18" t="s">
        <v>14</v>
      </c>
      <c r="C930" s="18" t="s">
        <v>14</v>
      </c>
      <c r="D930" s="19" t="s">
        <v>14</v>
      </c>
      <c r="E930" s="6" t="s">
        <v>304</v>
      </c>
      <c r="F930" s="11">
        <v>1</v>
      </c>
      <c r="G930" s="11" t="s">
        <v>112</v>
      </c>
      <c r="H930" s="13">
        <v>1200000</v>
      </c>
      <c r="I930" s="14"/>
      <c r="J930" s="6"/>
      <c r="K930" s="17">
        <f t="shared" si="43"/>
        <v>1200000</v>
      </c>
      <c r="L930" s="17"/>
      <c r="M930" s="17"/>
    </row>
    <row r="931" spans="1:13" s="2" customFormat="1" ht="12.75" x14ac:dyDescent="0.2">
      <c r="A931" s="11" t="s">
        <v>14</v>
      </c>
      <c r="B931" s="18" t="s">
        <v>14</v>
      </c>
      <c r="C931" s="18" t="s">
        <v>14</v>
      </c>
      <c r="D931" s="19" t="s">
        <v>14</v>
      </c>
      <c r="E931" s="6" t="s">
        <v>74</v>
      </c>
      <c r="F931" s="11">
        <v>1</v>
      </c>
      <c r="G931" s="11" t="s">
        <v>112</v>
      </c>
      <c r="H931" s="13">
        <v>900000</v>
      </c>
      <c r="I931" s="14"/>
      <c r="J931" s="6"/>
      <c r="K931" s="17">
        <f t="shared" si="43"/>
        <v>900000</v>
      </c>
      <c r="L931" s="17"/>
      <c r="M931" s="17"/>
    </row>
    <row r="932" spans="1:13" s="2" customFormat="1" ht="12.75" x14ac:dyDescent="0.2">
      <c r="A932" s="11" t="s">
        <v>14</v>
      </c>
      <c r="B932" s="18" t="s">
        <v>14</v>
      </c>
      <c r="C932" s="18" t="s">
        <v>14</v>
      </c>
      <c r="D932" s="19" t="s">
        <v>14</v>
      </c>
      <c r="E932" s="6" t="s">
        <v>1089</v>
      </c>
      <c r="F932" s="11">
        <v>10</v>
      </c>
      <c r="G932" s="11" t="s">
        <v>112</v>
      </c>
      <c r="H932" s="13">
        <v>3600000</v>
      </c>
      <c r="I932" s="14"/>
      <c r="J932" s="6"/>
      <c r="K932" s="17">
        <f t="shared" si="43"/>
        <v>36000000</v>
      </c>
      <c r="L932" s="49">
        <f>SUM(K926:K932)*17/100</f>
        <v>10819752</v>
      </c>
      <c r="M932" s="49">
        <f>SUM(K926:K932)-L932</f>
        <v>52825848</v>
      </c>
    </row>
    <row r="933" spans="1:13" s="2" customFormat="1" ht="12.75" x14ac:dyDescent="0.2">
      <c r="A933" s="11">
        <v>5</v>
      </c>
      <c r="B933" s="18">
        <v>45114</v>
      </c>
      <c r="C933" s="18">
        <v>45112</v>
      </c>
      <c r="D933" s="19" t="s">
        <v>1090</v>
      </c>
      <c r="E933" s="6" t="s">
        <v>1084</v>
      </c>
      <c r="F933" s="11">
        <v>10</v>
      </c>
      <c r="G933" s="11" t="s">
        <v>112</v>
      </c>
      <c r="H933" s="13">
        <v>1497600</v>
      </c>
      <c r="I933" s="14"/>
      <c r="J933" s="6"/>
      <c r="K933" s="17">
        <f t="shared" si="43"/>
        <v>14976000</v>
      </c>
      <c r="L933" s="17"/>
      <c r="M933" s="17"/>
    </row>
    <row r="934" spans="1:13" s="2" customFormat="1" ht="12.75" x14ac:dyDescent="0.2">
      <c r="A934" s="11" t="s">
        <v>14</v>
      </c>
      <c r="B934" s="18" t="s">
        <v>14</v>
      </c>
      <c r="C934" s="18" t="s">
        <v>14</v>
      </c>
      <c r="D934" s="19" t="s">
        <v>14</v>
      </c>
      <c r="E934" s="6" t="s">
        <v>924</v>
      </c>
      <c r="F934" s="11">
        <v>12</v>
      </c>
      <c r="G934" s="11" t="s">
        <v>112</v>
      </c>
      <c r="H934" s="13">
        <v>2016000</v>
      </c>
      <c r="I934" s="14"/>
      <c r="J934" s="6"/>
      <c r="K934" s="17">
        <f t="shared" si="43"/>
        <v>24192000</v>
      </c>
      <c r="L934" s="17"/>
      <c r="M934" s="17"/>
    </row>
    <row r="935" spans="1:13" s="2" customFormat="1" ht="12.75" x14ac:dyDescent="0.2">
      <c r="A935" s="11" t="s">
        <v>14</v>
      </c>
      <c r="B935" s="18" t="s">
        <v>14</v>
      </c>
      <c r="C935" s="18" t="s">
        <v>14</v>
      </c>
      <c r="D935" s="19" t="s">
        <v>14</v>
      </c>
      <c r="E935" s="6" t="s">
        <v>732</v>
      </c>
      <c r="F935" s="11">
        <v>3</v>
      </c>
      <c r="G935" s="11" t="s">
        <v>112</v>
      </c>
      <c r="H935" s="13">
        <v>3571200</v>
      </c>
      <c r="I935" s="14"/>
      <c r="J935" s="6"/>
      <c r="K935" s="17">
        <f t="shared" si="43"/>
        <v>10713600</v>
      </c>
      <c r="L935" s="17"/>
      <c r="M935" s="17"/>
    </row>
    <row r="936" spans="1:13" s="2" customFormat="1" ht="12.75" x14ac:dyDescent="0.2">
      <c r="A936" s="11" t="s">
        <v>14</v>
      </c>
      <c r="B936" s="18" t="s">
        <v>14</v>
      </c>
      <c r="C936" s="18" t="s">
        <v>14</v>
      </c>
      <c r="D936" s="19" t="s">
        <v>14</v>
      </c>
      <c r="E936" s="6" t="s">
        <v>400</v>
      </c>
      <c r="F936" s="11">
        <v>2</v>
      </c>
      <c r="G936" s="11" t="s">
        <v>112</v>
      </c>
      <c r="H936" s="13">
        <v>2040000</v>
      </c>
      <c r="I936" s="14"/>
      <c r="J936" s="6"/>
      <c r="K936" s="17">
        <f t="shared" si="43"/>
        <v>4080000</v>
      </c>
      <c r="L936" s="49">
        <f>SUM(K933:K936)*17/100</f>
        <v>9173472</v>
      </c>
      <c r="M936" s="49">
        <f>SUM(K933:K936)-L936</f>
        <v>44788128</v>
      </c>
    </row>
    <row r="937" spans="1:13" s="2" customFormat="1" ht="12.75" x14ac:dyDescent="0.2">
      <c r="A937" s="11">
        <v>6</v>
      </c>
      <c r="B937" s="18">
        <v>45115</v>
      </c>
      <c r="C937" s="18">
        <v>45113</v>
      </c>
      <c r="D937" s="19" t="s">
        <v>1091</v>
      </c>
      <c r="E937" s="6" t="s">
        <v>359</v>
      </c>
      <c r="F937" s="11">
        <v>1</v>
      </c>
      <c r="G937" s="11" t="s">
        <v>112</v>
      </c>
      <c r="H937" s="13">
        <v>504000</v>
      </c>
      <c r="I937" s="14"/>
      <c r="J937" s="6"/>
      <c r="K937" s="17">
        <f t="shared" si="43"/>
        <v>504000</v>
      </c>
      <c r="L937" s="17"/>
      <c r="M937" s="17"/>
    </row>
    <row r="938" spans="1:13" s="2" customFormat="1" ht="12.75" x14ac:dyDescent="0.2">
      <c r="A938" s="11" t="s">
        <v>14</v>
      </c>
      <c r="B938" s="18" t="s">
        <v>14</v>
      </c>
      <c r="C938" s="18" t="s">
        <v>14</v>
      </c>
      <c r="D938" s="19" t="s">
        <v>14</v>
      </c>
      <c r="E938" s="6" t="s">
        <v>278</v>
      </c>
      <c r="F938" s="11">
        <v>2</v>
      </c>
      <c r="G938" s="11" t="s">
        <v>112</v>
      </c>
      <c r="H938" s="13">
        <v>5702400</v>
      </c>
      <c r="I938" s="14"/>
      <c r="J938" s="6"/>
      <c r="K938" s="17">
        <f t="shared" si="43"/>
        <v>11404800</v>
      </c>
      <c r="L938" s="17"/>
      <c r="M938" s="17"/>
    </row>
    <row r="939" spans="1:13" s="2" customFormat="1" ht="12.75" x14ac:dyDescent="0.2">
      <c r="A939" s="11" t="s">
        <v>14</v>
      </c>
      <c r="B939" s="18" t="s">
        <v>14</v>
      </c>
      <c r="C939" s="18" t="s">
        <v>14</v>
      </c>
      <c r="D939" s="19" t="s">
        <v>14</v>
      </c>
      <c r="E939" s="6" t="s">
        <v>50</v>
      </c>
      <c r="F939" s="11">
        <v>10</v>
      </c>
      <c r="G939" s="11" t="s">
        <v>112</v>
      </c>
      <c r="H939" s="13">
        <v>5616000</v>
      </c>
      <c r="I939" s="14"/>
      <c r="J939" s="6"/>
      <c r="K939" s="17">
        <f t="shared" si="43"/>
        <v>56160000</v>
      </c>
      <c r="L939" s="17"/>
      <c r="M939" s="17"/>
    </row>
    <row r="940" spans="1:13" s="2" customFormat="1" ht="12.75" x14ac:dyDescent="0.2">
      <c r="A940" s="11" t="s">
        <v>14</v>
      </c>
      <c r="B940" s="18" t="s">
        <v>14</v>
      </c>
      <c r="C940" s="18" t="s">
        <v>14</v>
      </c>
      <c r="D940" s="19" t="s">
        <v>14</v>
      </c>
      <c r="E940" s="6" t="s">
        <v>45</v>
      </c>
      <c r="F940" s="11">
        <v>3</v>
      </c>
      <c r="G940" s="11" t="s">
        <v>112</v>
      </c>
      <c r="H940" s="13">
        <v>5616000</v>
      </c>
      <c r="I940" s="14"/>
      <c r="J940" s="6"/>
      <c r="K940" s="17">
        <f t="shared" si="43"/>
        <v>16848000</v>
      </c>
      <c r="L940" s="17"/>
      <c r="M940" s="17"/>
    </row>
    <row r="941" spans="1:13" s="2" customFormat="1" ht="12.75" x14ac:dyDescent="0.2">
      <c r="A941" s="11" t="s">
        <v>14</v>
      </c>
      <c r="B941" s="18" t="s">
        <v>14</v>
      </c>
      <c r="C941" s="18" t="s">
        <v>14</v>
      </c>
      <c r="D941" s="19" t="s">
        <v>14</v>
      </c>
      <c r="E941" s="6" t="s">
        <v>1092</v>
      </c>
      <c r="F941" s="11">
        <v>4</v>
      </c>
      <c r="G941" s="11" t="s">
        <v>112</v>
      </c>
      <c r="H941" s="13">
        <v>3110400</v>
      </c>
      <c r="I941" s="14"/>
      <c r="J941" s="6"/>
      <c r="K941" s="17">
        <f t="shared" si="43"/>
        <v>12441600</v>
      </c>
      <c r="L941" s="17"/>
      <c r="M941" s="17"/>
    </row>
    <row r="942" spans="1:13" s="2" customFormat="1" ht="12.75" x14ac:dyDescent="0.2">
      <c r="A942" s="11" t="s">
        <v>14</v>
      </c>
      <c r="B942" s="18" t="s">
        <v>14</v>
      </c>
      <c r="C942" s="18" t="s">
        <v>14</v>
      </c>
      <c r="D942" s="19" t="s">
        <v>14</v>
      </c>
      <c r="E942" s="6" t="s">
        <v>308</v>
      </c>
      <c r="F942" s="11">
        <v>2</v>
      </c>
      <c r="G942" s="11" t="s">
        <v>112</v>
      </c>
      <c r="H942" s="13">
        <v>2764800</v>
      </c>
      <c r="I942" s="14"/>
      <c r="J942" s="6"/>
      <c r="K942" s="17">
        <f t="shared" si="43"/>
        <v>5529600</v>
      </c>
      <c r="L942" s="17"/>
      <c r="M942" s="17"/>
    </row>
    <row r="943" spans="1:13" s="2" customFormat="1" ht="12.75" x14ac:dyDescent="0.2">
      <c r="A943" s="11" t="s">
        <v>14</v>
      </c>
      <c r="B943" s="18" t="s">
        <v>14</v>
      </c>
      <c r="C943" s="18" t="s">
        <v>14</v>
      </c>
      <c r="D943" s="19" t="s">
        <v>14</v>
      </c>
      <c r="E943" s="6" t="s">
        <v>87</v>
      </c>
      <c r="F943" s="11">
        <v>1</v>
      </c>
      <c r="G943" s="11" t="s">
        <v>112</v>
      </c>
      <c r="H943" s="13">
        <v>800000</v>
      </c>
      <c r="I943" s="14"/>
      <c r="J943" s="6"/>
      <c r="K943" s="17">
        <f t="shared" si="43"/>
        <v>800000</v>
      </c>
      <c r="L943" s="17"/>
      <c r="M943" s="17"/>
    </row>
    <row r="944" spans="1:13" s="2" customFormat="1" ht="12.75" x14ac:dyDescent="0.2">
      <c r="A944" s="11" t="s">
        <v>14</v>
      </c>
      <c r="B944" s="18" t="s">
        <v>14</v>
      </c>
      <c r="C944" s="18" t="s">
        <v>14</v>
      </c>
      <c r="D944" s="19" t="s">
        <v>14</v>
      </c>
      <c r="E944" s="6" t="s">
        <v>88</v>
      </c>
      <c r="F944" s="11">
        <v>1</v>
      </c>
      <c r="G944" s="11" t="s">
        <v>112</v>
      </c>
      <c r="H944" s="13">
        <v>860000</v>
      </c>
      <c r="I944" s="14"/>
      <c r="J944" s="6"/>
      <c r="K944" s="17">
        <f t="shared" si="43"/>
        <v>860000</v>
      </c>
      <c r="L944" s="17"/>
      <c r="M944" s="17"/>
    </row>
    <row r="945" spans="1:13" s="2" customFormat="1" ht="12.75" x14ac:dyDescent="0.2">
      <c r="A945" s="11" t="s">
        <v>14</v>
      </c>
      <c r="B945" s="18" t="s">
        <v>14</v>
      </c>
      <c r="C945" s="18" t="s">
        <v>14</v>
      </c>
      <c r="D945" s="19" t="s">
        <v>14</v>
      </c>
      <c r="E945" s="6" t="s">
        <v>77</v>
      </c>
      <c r="F945" s="11">
        <v>1</v>
      </c>
      <c r="G945" s="11" t="s">
        <v>112</v>
      </c>
      <c r="H945" s="13">
        <v>1560000</v>
      </c>
      <c r="I945" s="14"/>
      <c r="J945" s="6"/>
      <c r="K945" s="17">
        <f t="shared" si="43"/>
        <v>1560000</v>
      </c>
      <c r="L945" s="49">
        <f>SUM(K937:K945)*17/100</f>
        <v>18038360</v>
      </c>
      <c r="M945" s="49">
        <f>SUM(K937:K945)-L945</f>
        <v>88069640</v>
      </c>
    </row>
    <row r="946" spans="1:13" s="2" customFormat="1" ht="12.75" x14ac:dyDescent="0.2">
      <c r="A946" s="11">
        <v>7</v>
      </c>
      <c r="B946" s="18">
        <v>45115</v>
      </c>
      <c r="C946" s="18">
        <v>45113</v>
      </c>
      <c r="D946" s="19" t="s">
        <v>1093</v>
      </c>
      <c r="E946" s="6" t="s">
        <v>303</v>
      </c>
      <c r="F946" s="11">
        <v>3</v>
      </c>
      <c r="G946" s="11" t="s">
        <v>112</v>
      </c>
      <c r="H946" s="13">
        <v>1380000</v>
      </c>
      <c r="I946" s="14"/>
      <c r="J946" s="6"/>
      <c r="K946" s="17">
        <f t="shared" si="43"/>
        <v>4140000</v>
      </c>
      <c r="L946" s="17"/>
      <c r="M946" s="17"/>
    </row>
    <row r="947" spans="1:13" s="2" customFormat="1" ht="12.75" x14ac:dyDescent="0.2">
      <c r="A947" s="11" t="s">
        <v>14</v>
      </c>
      <c r="B947" s="18" t="s">
        <v>14</v>
      </c>
      <c r="C947" s="18" t="s">
        <v>14</v>
      </c>
      <c r="D947" s="19" t="s">
        <v>14</v>
      </c>
      <c r="E947" s="6" t="s">
        <v>304</v>
      </c>
      <c r="F947" s="11">
        <v>5</v>
      </c>
      <c r="G947" s="11" t="s">
        <v>112</v>
      </c>
      <c r="H947" s="13">
        <v>1200000</v>
      </c>
      <c r="I947" s="14"/>
      <c r="J947" s="6"/>
      <c r="K947" s="17">
        <f t="shared" si="43"/>
        <v>6000000</v>
      </c>
      <c r="L947" s="17"/>
      <c r="M947" s="17"/>
    </row>
    <row r="948" spans="1:13" s="2" customFormat="1" ht="12.75" x14ac:dyDescent="0.2">
      <c r="A948" s="11" t="s">
        <v>14</v>
      </c>
      <c r="B948" s="18" t="s">
        <v>14</v>
      </c>
      <c r="C948" s="18" t="s">
        <v>14</v>
      </c>
      <c r="D948" s="19" t="s">
        <v>14</v>
      </c>
      <c r="E948" s="6" t="s">
        <v>74</v>
      </c>
      <c r="F948" s="11">
        <v>8</v>
      </c>
      <c r="G948" s="11" t="s">
        <v>112</v>
      </c>
      <c r="H948" s="13">
        <v>900000</v>
      </c>
      <c r="I948" s="14"/>
      <c r="J948" s="6"/>
      <c r="K948" s="17">
        <f t="shared" si="43"/>
        <v>7200000</v>
      </c>
      <c r="L948" s="17"/>
      <c r="M948" s="17"/>
    </row>
    <row r="949" spans="1:13" s="2" customFormat="1" ht="12.75" x14ac:dyDescent="0.2">
      <c r="A949" s="11" t="s">
        <v>14</v>
      </c>
      <c r="B949" s="18" t="s">
        <v>14</v>
      </c>
      <c r="C949" s="18" t="s">
        <v>14</v>
      </c>
      <c r="D949" s="19" t="s">
        <v>14</v>
      </c>
      <c r="E949" s="6" t="s">
        <v>712</v>
      </c>
      <c r="F949" s="11">
        <v>2</v>
      </c>
      <c r="G949" s="11" t="s">
        <v>112</v>
      </c>
      <c r="H949" s="13">
        <v>1548000</v>
      </c>
      <c r="I949" s="14"/>
      <c r="J949" s="6"/>
      <c r="K949" s="17">
        <f t="shared" si="43"/>
        <v>3096000</v>
      </c>
      <c r="L949" s="17"/>
      <c r="M949" s="17"/>
    </row>
    <row r="950" spans="1:13" s="2" customFormat="1" ht="12.75" x14ac:dyDescent="0.2">
      <c r="A950" s="11" t="s">
        <v>14</v>
      </c>
      <c r="B950" s="18" t="s">
        <v>14</v>
      </c>
      <c r="C950" s="18" t="s">
        <v>14</v>
      </c>
      <c r="D950" s="19" t="s">
        <v>14</v>
      </c>
      <c r="E950" s="6" t="s">
        <v>1094</v>
      </c>
      <c r="F950" s="11">
        <v>2</v>
      </c>
      <c r="G950" s="11" t="s">
        <v>112</v>
      </c>
      <c r="H950" s="13">
        <v>2059200</v>
      </c>
      <c r="I950" s="14"/>
      <c r="J950" s="6"/>
      <c r="K950" s="17">
        <f t="shared" si="43"/>
        <v>4118400</v>
      </c>
      <c r="L950" s="17"/>
      <c r="M950" s="17"/>
    </row>
    <row r="951" spans="1:13" s="2" customFormat="1" ht="12.75" x14ac:dyDescent="0.2">
      <c r="A951" s="11" t="s">
        <v>14</v>
      </c>
      <c r="B951" s="18" t="s">
        <v>14</v>
      </c>
      <c r="C951" s="18" t="s">
        <v>14</v>
      </c>
      <c r="D951" s="19" t="s">
        <v>14</v>
      </c>
      <c r="E951" s="6" t="s">
        <v>312</v>
      </c>
      <c r="F951" s="11">
        <v>3</v>
      </c>
      <c r="G951" s="11" t="s">
        <v>112</v>
      </c>
      <c r="H951" s="13">
        <v>1440000</v>
      </c>
      <c r="I951" s="14"/>
      <c r="J951" s="6"/>
      <c r="K951" s="17">
        <f t="shared" si="43"/>
        <v>4320000</v>
      </c>
      <c r="L951" s="17"/>
      <c r="M951" s="17"/>
    </row>
    <row r="952" spans="1:13" s="2" customFormat="1" ht="12.75" x14ac:dyDescent="0.2">
      <c r="A952" s="11" t="s">
        <v>14</v>
      </c>
      <c r="B952" s="18" t="s">
        <v>14</v>
      </c>
      <c r="C952" s="18" t="s">
        <v>14</v>
      </c>
      <c r="D952" s="19" t="s">
        <v>14</v>
      </c>
      <c r="E952" s="6" t="s">
        <v>309</v>
      </c>
      <c r="F952" s="11">
        <v>2</v>
      </c>
      <c r="G952" s="11" t="s">
        <v>112</v>
      </c>
      <c r="H952" s="13">
        <v>1590000</v>
      </c>
      <c r="I952" s="14"/>
      <c r="J952" s="6"/>
      <c r="K952" s="17">
        <f t="shared" ref="K952:K953" si="44">F952*(H952-(H952*I952)-((H952-(H952*I952))*J952))</f>
        <v>3180000</v>
      </c>
      <c r="L952" s="17"/>
      <c r="M952" s="17"/>
    </row>
    <row r="953" spans="1:13" s="2" customFormat="1" ht="12.75" x14ac:dyDescent="0.2">
      <c r="A953" s="11" t="s">
        <v>14</v>
      </c>
      <c r="B953" s="18" t="s">
        <v>14</v>
      </c>
      <c r="C953" s="18" t="s">
        <v>14</v>
      </c>
      <c r="D953" s="19" t="s">
        <v>14</v>
      </c>
      <c r="E953" s="6" t="s">
        <v>96</v>
      </c>
      <c r="F953" s="11">
        <v>2</v>
      </c>
      <c r="G953" s="11" t="s">
        <v>112</v>
      </c>
      <c r="H953" s="13">
        <v>1476000</v>
      </c>
      <c r="I953" s="14"/>
      <c r="J953" s="6"/>
      <c r="K953" s="17">
        <f t="shared" si="44"/>
        <v>2952000</v>
      </c>
      <c r="L953" s="49">
        <f>SUM(K946:K953)*17/100</f>
        <v>5951088</v>
      </c>
      <c r="M953" s="49">
        <f>SUM(K946:K953)-L953</f>
        <v>29055312</v>
      </c>
    </row>
    <row r="954" spans="1:13" x14ac:dyDescent="0.25">
      <c r="A954" s="11">
        <v>5</v>
      </c>
      <c r="B954" s="18">
        <v>45117</v>
      </c>
      <c r="C954" s="18">
        <v>45114</v>
      </c>
      <c r="D954" s="19" t="s">
        <v>1095</v>
      </c>
      <c r="E954" s="6" t="s">
        <v>72</v>
      </c>
      <c r="F954" s="11">
        <v>18</v>
      </c>
      <c r="G954" s="11" t="s">
        <v>112</v>
      </c>
      <c r="H954" s="13">
        <v>1954800</v>
      </c>
      <c r="I954" s="14"/>
      <c r="J954" s="6"/>
      <c r="K954" s="17">
        <f t="shared" ref="K954:K999" si="45">F954*(H954-(H954*I954)-((H954-(H954*I954))*J954))</f>
        <v>35186400</v>
      </c>
      <c r="L954" s="17"/>
      <c r="M954" s="17"/>
    </row>
    <row r="955" spans="1:13" x14ac:dyDescent="0.25">
      <c r="A955" s="11" t="s">
        <v>14</v>
      </c>
      <c r="B955" s="18" t="s">
        <v>14</v>
      </c>
      <c r="C955" s="18" t="s">
        <v>14</v>
      </c>
      <c r="D955" s="19" t="s">
        <v>14</v>
      </c>
      <c r="E955" s="6" t="s">
        <v>1096</v>
      </c>
      <c r="F955" s="11">
        <v>1</v>
      </c>
      <c r="G955" s="11" t="s">
        <v>112</v>
      </c>
      <c r="H955" s="13">
        <v>2112000</v>
      </c>
      <c r="I955" s="14"/>
      <c r="J955" s="6"/>
      <c r="K955" s="17">
        <f t="shared" si="45"/>
        <v>2112000</v>
      </c>
      <c r="L955" s="17"/>
      <c r="M955" s="17"/>
    </row>
    <row r="956" spans="1:13" x14ac:dyDescent="0.25">
      <c r="A956" s="11" t="s">
        <v>14</v>
      </c>
      <c r="B956" s="18" t="s">
        <v>14</v>
      </c>
      <c r="C956" s="18" t="s">
        <v>14</v>
      </c>
      <c r="D956" s="19" t="s">
        <v>14</v>
      </c>
      <c r="E956" s="6" t="s">
        <v>1084</v>
      </c>
      <c r="F956" s="11">
        <v>2</v>
      </c>
      <c r="G956" s="11" t="s">
        <v>112</v>
      </c>
      <c r="H956" s="13">
        <v>1497600</v>
      </c>
      <c r="I956" s="14"/>
      <c r="J956" s="6"/>
      <c r="K956" s="17">
        <f t="shared" si="45"/>
        <v>2995200</v>
      </c>
      <c r="L956" s="17"/>
      <c r="M956" s="17"/>
    </row>
    <row r="957" spans="1:13" x14ac:dyDescent="0.25">
      <c r="A957" s="11" t="s">
        <v>14</v>
      </c>
      <c r="B957" s="18" t="s">
        <v>14</v>
      </c>
      <c r="C957" s="18" t="s">
        <v>14</v>
      </c>
      <c r="D957" s="19" t="s">
        <v>14</v>
      </c>
      <c r="E957" s="6" t="s">
        <v>457</v>
      </c>
      <c r="F957" s="11">
        <v>3</v>
      </c>
      <c r="G957" s="11" t="s">
        <v>112</v>
      </c>
      <c r="H957" s="13">
        <v>2880000</v>
      </c>
      <c r="I957" s="14"/>
      <c r="J957" s="6"/>
      <c r="K957" s="17">
        <f t="shared" si="45"/>
        <v>8640000</v>
      </c>
      <c r="L957" s="17"/>
      <c r="M957" s="17"/>
    </row>
    <row r="958" spans="1:13" x14ac:dyDescent="0.25">
      <c r="A958" s="11" t="s">
        <v>14</v>
      </c>
      <c r="B958" s="18" t="s">
        <v>14</v>
      </c>
      <c r="C958" s="18" t="s">
        <v>14</v>
      </c>
      <c r="D958" s="19" t="s">
        <v>14</v>
      </c>
      <c r="E958" s="6" t="s">
        <v>107</v>
      </c>
      <c r="F958" s="11">
        <v>1</v>
      </c>
      <c r="G958" s="11" t="s">
        <v>112</v>
      </c>
      <c r="H958" s="13">
        <v>2008800</v>
      </c>
      <c r="I958" s="14"/>
      <c r="J958" s="6"/>
      <c r="K958" s="17">
        <f t="shared" si="45"/>
        <v>2008800</v>
      </c>
      <c r="L958" s="17"/>
      <c r="M958" s="17"/>
    </row>
    <row r="959" spans="1:13" x14ac:dyDescent="0.25">
      <c r="A959" s="11" t="s">
        <v>14</v>
      </c>
      <c r="B959" s="18" t="s">
        <v>14</v>
      </c>
      <c r="C959" s="18" t="s">
        <v>14</v>
      </c>
      <c r="D959" s="19" t="s">
        <v>14</v>
      </c>
      <c r="E959" s="6" t="s">
        <v>1097</v>
      </c>
      <c r="F959" s="11">
        <v>2</v>
      </c>
      <c r="G959" s="11" t="s">
        <v>112</v>
      </c>
      <c r="H959" s="13">
        <v>2352000</v>
      </c>
      <c r="I959" s="14"/>
      <c r="J959" s="6"/>
      <c r="K959" s="17">
        <f t="shared" si="45"/>
        <v>4704000</v>
      </c>
      <c r="L959" s="17"/>
      <c r="M959" s="17"/>
    </row>
    <row r="960" spans="1:13" x14ac:dyDescent="0.25">
      <c r="A960" s="11" t="s">
        <v>14</v>
      </c>
      <c r="B960" s="18" t="s">
        <v>14</v>
      </c>
      <c r="C960" s="18" t="s">
        <v>14</v>
      </c>
      <c r="D960" s="19" t="s">
        <v>14</v>
      </c>
      <c r="E960" s="6" t="s">
        <v>1098</v>
      </c>
      <c r="F960" s="11">
        <v>2</v>
      </c>
      <c r="G960" s="11" t="s">
        <v>112</v>
      </c>
      <c r="H960" s="13">
        <v>2280000</v>
      </c>
      <c r="I960" s="14"/>
      <c r="J960" s="6"/>
      <c r="K960" s="17">
        <f t="shared" si="45"/>
        <v>4560000</v>
      </c>
      <c r="L960" s="49">
        <f>SUM(K954:K960)*17/100</f>
        <v>10235088</v>
      </c>
      <c r="M960" s="49">
        <f>SUM(K954:K960)-L960</f>
        <v>49971312</v>
      </c>
    </row>
    <row r="961" spans="1:13" x14ac:dyDescent="0.25">
      <c r="A961" s="11">
        <v>9</v>
      </c>
      <c r="B961" s="18">
        <v>45117</v>
      </c>
      <c r="C961" s="18">
        <v>45115</v>
      </c>
      <c r="D961" s="19" t="s">
        <v>1099</v>
      </c>
      <c r="E961" s="6" t="s">
        <v>218</v>
      </c>
      <c r="F961" s="11">
        <v>2</v>
      </c>
      <c r="G961" s="11" t="s">
        <v>112</v>
      </c>
      <c r="H961" s="13">
        <v>3888000</v>
      </c>
      <c r="I961" s="14"/>
      <c r="J961" s="6"/>
      <c r="K961" s="17">
        <f t="shared" si="45"/>
        <v>7776000</v>
      </c>
      <c r="L961" s="17"/>
      <c r="M961" s="17"/>
    </row>
    <row r="962" spans="1:13" x14ac:dyDescent="0.25">
      <c r="A962" s="11" t="s">
        <v>14</v>
      </c>
      <c r="B962" s="18" t="s">
        <v>14</v>
      </c>
      <c r="C962" s="18" t="s">
        <v>14</v>
      </c>
      <c r="D962" s="19" t="s">
        <v>14</v>
      </c>
      <c r="E962" s="6" t="s">
        <v>51</v>
      </c>
      <c r="F962" s="11">
        <v>5</v>
      </c>
      <c r="G962" s="11" t="s">
        <v>112</v>
      </c>
      <c r="H962" s="13">
        <v>3888000</v>
      </c>
      <c r="I962" s="14"/>
      <c r="J962" s="6"/>
      <c r="K962" s="17">
        <f t="shared" si="45"/>
        <v>19440000</v>
      </c>
      <c r="L962" s="49">
        <f>SUM(K961:K962)*17/100</f>
        <v>4626720</v>
      </c>
      <c r="M962" s="49">
        <f>SUM(K961:K962)-L962</f>
        <v>22589280</v>
      </c>
    </row>
    <row r="963" spans="1:13" x14ac:dyDescent="0.25">
      <c r="A963" s="11">
        <v>10</v>
      </c>
      <c r="B963" s="18">
        <v>45119</v>
      </c>
      <c r="C963" s="18">
        <v>45117</v>
      </c>
      <c r="D963" s="19" t="s">
        <v>1100</v>
      </c>
      <c r="E963" s="6" t="s">
        <v>1101</v>
      </c>
      <c r="F963" s="11">
        <v>2</v>
      </c>
      <c r="G963" s="11" t="s">
        <v>112</v>
      </c>
      <c r="H963" s="13">
        <v>1740000</v>
      </c>
      <c r="I963" s="14"/>
      <c r="J963" s="6"/>
      <c r="K963" s="17">
        <f t="shared" si="45"/>
        <v>3480000</v>
      </c>
      <c r="L963" s="17"/>
      <c r="M963" s="17"/>
    </row>
    <row r="964" spans="1:13" x14ac:dyDescent="0.25">
      <c r="A964" s="11" t="s">
        <v>14</v>
      </c>
      <c r="B964" s="18" t="s">
        <v>14</v>
      </c>
      <c r="C964" s="18" t="s">
        <v>14</v>
      </c>
      <c r="D964" s="19" t="s">
        <v>14</v>
      </c>
      <c r="E964" s="6" t="s">
        <v>75</v>
      </c>
      <c r="F964" s="11">
        <v>3</v>
      </c>
      <c r="G964" s="11" t="s">
        <v>112</v>
      </c>
      <c r="H964" s="13">
        <v>840000</v>
      </c>
      <c r="I964" s="14"/>
      <c r="J964" s="6"/>
      <c r="K964" s="17">
        <f t="shared" si="45"/>
        <v>2520000</v>
      </c>
      <c r="L964" s="17"/>
      <c r="M964" s="17"/>
    </row>
    <row r="965" spans="1:13" x14ac:dyDescent="0.25">
      <c r="A965" s="11" t="s">
        <v>14</v>
      </c>
      <c r="B965" s="18" t="s">
        <v>14</v>
      </c>
      <c r="C965" s="18" t="s">
        <v>14</v>
      </c>
      <c r="D965" s="19" t="s">
        <v>14</v>
      </c>
      <c r="E965" s="6" t="s">
        <v>218</v>
      </c>
      <c r="F965" s="11">
        <v>1</v>
      </c>
      <c r="G965" s="11" t="s">
        <v>112</v>
      </c>
      <c r="H965" s="13">
        <v>3888000</v>
      </c>
      <c r="I965" s="14"/>
      <c r="J965" s="6"/>
      <c r="K965" s="17">
        <f t="shared" si="45"/>
        <v>3888000</v>
      </c>
      <c r="L965" s="17"/>
      <c r="M965" s="17"/>
    </row>
    <row r="966" spans="1:13" x14ac:dyDescent="0.25">
      <c r="A966" s="11" t="s">
        <v>14</v>
      </c>
      <c r="B966" s="18" t="s">
        <v>14</v>
      </c>
      <c r="C966" s="18" t="s">
        <v>14</v>
      </c>
      <c r="D966" s="19" t="s">
        <v>14</v>
      </c>
      <c r="E966" s="6" t="s">
        <v>1084</v>
      </c>
      <c r="F966" s="11">
        <v>1</v>
      </c>
      <c r="G966" s="11" t="s">
        <v>112</v>
      </c>
      <c r="H966" s="13">
        <v>1497600</v>
      </c>
      <c r="I966" s="14"/>
      <c r="J966" s="6"/>
      <c r="K966" s="17">
        <f t="shared" si="45"/>
        <v>1497600</v>
      </c>
      <c r="L966" s="17"/>
      <c r="M966" s="17"/>
    </row>
    <row r="967" spans="1:13" x14ac:dyDescent="0.25">
      <c r="A967" s="11" t="s">
        <v>14</v>
      </c>
      <c r="B967" s="18" t="s">
        <v>14</v>
      </c>
      <c r="C967" s="18" t="s">
        <v>14</v>
      </c>
      <c r="D967" s="19" t="s">
        <v>14</v>
      </c>
      <c r="E967" s="6" t="s">
        <v>88</v>
      </c>
      <c r="F967" s="11">
        <v>1</v>
      </c>
      <c r="G967" s="11" t="s">
        <v>112</v>
      </c>
      <c r="H967" s="13">
        <v>860000</v>
      </c>
      <c r="I967" s="14"/>
      <c r="J967" s="6"/>
      <c r="K967" s="17">
        <f t="shared" si="45"/>
        <v>860000</v>
      </c>
      <c r="L967" s="17"/>
      <c r="M967" s="17"/>
    </row>
    <row r="968" spans="1:13" x14ac:dyDescent="0.25">
      <c r="A968" s="11" t="s">
        <v>14</v>
      </c>
      <c r="B968" s="18" t="s">
        <v>14</v>
      </c>
      <c r="C968" s="18" t="s">
        <v>14</v>
      </c>
      <c r="D968" s="19" t="s">
        <v>14</v>
      </c>
      <c r="E968" s="6" t="s">
        <v>309</v>
      </c>
      <c r="F968" s="11">
        <v>1</v>
      </c>
      <c r="G968" s="11" t="s">
        <v>112</v>
      </c>
      <c r="H968" s="13">
        <v>1590000</v>
      </c>
      <c r="I968" s="14"/>
      <c r="J968" s="6"/>
      <c r="K968" s="17">
        <f t="shared" si="45"/>
        <v>1590000</v>
      </c>
      <c r="L968" s="17"/>
      <c r="M968" s="17"/>
    </row>
    <row r="969" spans="1:13" x14ac:dyDescent="0.25">
      <c r="A969" s="11" t="s">
        <v>14</v>
      </c>
      <c r="B969" s="18" t="s">
        <v>14</v>
      </c>
      <c r="C969" s="18" t="s">
        <v>14</v>
      </c>
      <c r="D969" s="19" t="s">
        <v>14</v>
      </c>
      <c r="E969" s="6" t="s">
        <v>96</v>
      </c>
      <c r="F969" s="11">
        <v>1</v>
      </c>
      <c r="G969" s="11" t="s">
        <v>112</v>
      </c>
      <c r="H969" s="13">
        <v>1476000</v>
      </c>
      <c r="I969" s="14"/>
      <c r="J969" s="6"/>
      <c r="K969" s="17">
        <f t="shared" si="45"/>
        <v>1476000</v>
      </c>
      <c r="L969" s="17"/>
      <c r="M969" s="17"/>
    </row>
    <row r="970" spans="1:13" x14ac:dyDescent="0.25">
      <c r="A970" s="11" t="s">
        <v>14</v>
      </c>
      <c r="B970" s="18" t="s">
        <v>14</v>
      </c>
      <c r="C970" s="18" t="s">
        <v>14</v>
      </c>
      <c r="D970" s="19" t="s">
        <v>14</v>
      </c>
      <c r="E970" s="6" t="s">
        <v>51</v>
      </c>
      <c r="F970" s="11">
        <v>5</v>
      </c>
      <c r="G970" s="11" t="s">
        <v>112</v>
      </c>
      <c r="H970" s="13">
        <v>3888000</v>
      </c>
      <c r="I970" s="14"/>
      <c r="J970" s="6"/>
      <c r="K970" s="17">
        <f t="shared" si="45"/>
        <v>19440000</v>
      </c>
      <c r="L970" s="17"/>
      <c r="M970" s="17"/>
    </row>
    <row r="971" spans="1:13" x14ac:dyDescent="0.25">
      <c r="A971" s="11" t="s">
        <v>14</v>
      </c>
      <c r="B971" s="18" t="s">
        <v>14</v>
      </c>
      <c r="C971" s="18" t="s">
        <v>14</v>
      </c>
      <c r="D971" s="19" t="s">
        <v>14</v>
      </c>
      <c r="E971" s="6" t="s">
        <v>107</v>
      </c>
      <c r="F971" s="11">
        <v>2</v>
      </c>
      <c r="G971" s="11" t="s">
        <v>112</v>
      </c>
      <c r="H971" s="13">
        <v>2008800</v>
      </c>
      <c r="I971" s="14"/>
      <c r="J971" s="6"/>
      <c r="K971" s="17">
        <f t="shared" si="45"/>
        <v>4017600</v>
      </c>
      <c r="L971" s="17"/>
      <c r="M971" s="17"/>
    </row>
    <row r="972" spans="1:13" x14ac:dyDescent="0.25">
      <c r="A972" s="11" t="s">
        <v>14</v>
      </c>
      <c r="B972" s="18" t="s">
        <v>14</v>
      </c>
      <c r="C972" s="18" t="s">
        <v>14</v>
      </c>
      <c r="D972" s="19" t="s">
        <v>14</v>
      </c>
      <c r="E972" s="6" t="s">
        <v>31</v>
      </c>
      <c r="F972" s="11">
        <v>2</v>
      </c>
      <c r="G972" s="11" t="s">
        <v>112</v>
      </c>
      <c r="H972" s="13">
        <v>1695600</v>
      </c>
      <c r="I972" s="14"/>
      <c r="J972" s="6"/>
      <c r="K972" s="17">
        <f t="shared" si="45"/>
        <v>3391200</v>
      </c>
      <c r="L972" s="17"/>
      <c r="M972" s="17"/>
    </row>
    <row r="973" spans="1:13" x14ac:dyDescent="0.25">
      <c r="A973" s="11" t="s">
        <v>14</v>
      </c>
      <c r="B973" s="18" t="s">
        <v>14</v>
      </c>
      <c r="C973" s="18" t="s">
        <v>14</v>
      </c>
      <c r="D973" s="19" t="s">
        <v>14</v>
      </c>
      <c r="E973" s="6" t="s">
        <v>37</v>
      </c>
      <c r="F973" s="11">
        <v>10</v>
      </c>
      <c r="G973" s="11" t="s">
        <v>112</v>
      </c>
      <c r="H973" s="13">
        <v>462000</v>
      </c>
      <c r="I973" s="14"/>
      <c r="J973" s="6"/>
      <c r="K973" s="17">
        <f t="shared" si="45"/>
        <v>4620000</v>
      </c>
      <c r="L973" s="49">
        <f>SUM(K963:K973)*17/100</f>
        <v>7952668</v>
      </c>
      <c r="M973" s="49">
        <f>SUM(K963:K973)-L973</f>
        <v>38827732</v>
      </c>
    </row>
    <row r="974" spans="1:13" x14ac:dyDescent="0.25">
      <c r="A974" s="11">
        <v>11</v>
      </c>
      <c r="B974" s="18">
        <v>45119</v>
      </c>
      <c r="C974" s="18">
        <v>45118</v>
      </c>
      <c r="D974" s="19" t="s">
        <v>1102</v>
      </c>
      <c r="E974" s="6" t="s">
        <v>782</v>
      </c>
      <c r="F974" s="11">
        <v>2</v>
      </c>
      <c r="G974" s="11" t="s">
        <v>112</v>
      </c>
      <c r="H974" s="13">
        <v>7430400</v>
      </c>
      <c r="I974" s="14"/>
      <c r="J974" s="6"/>
      <c r="K974" s="17">
        <f t="shared" si="45"/>
        <v>14860800</v>
      </c>
      <c r="L974" s="17"/>
      <c r="M974" s="17"/>
    </row>
    <row r="975" spans="1:13" x14ac:dyDescent="0.25">
      <c r="A975" s="11" t="s">
        <v>14</v>
      </c>
      <c r="B975" s="18" t="s">
        <v>14</v>
      </c>
      <c r="C975" s="18" t="s">
        <v>14</v>
      </c>
      <c r="D975" s="19" t="s">
        <v>14</v>
      </c>
      <c r="E975" s="6" t="s">
        <v>57</v>
      </c>
      <c r="F975" s="11">
        <v>2</v>
      </c>
      <c r="G975" s="11" t="s">
        <v>112</v>
      </c>
      <c r="H975" s="13">
        <v>2280000</v>
      </c>
      <c r="I975" s="14"/>
      <c r="J975" s="6"/>
      <c r="K975" s="17">
        <f t="shared" si="45"/>
        <v>4560000</v>
      </c>
      <c r="L975" s="17"/>
      <c r="M975" s="17"/>
    </row>
    <row r="976" spans="1:13" x14ac:dyDescent="0.25">
      <c r="A976" s="11" t="s">
        <v>14</v>
      </c>
      <c r="B976" s="18" t="s">
        <v>14</v>
      </c>
      <c r="C976" s="18" t="s">
        <v>14</v>
      </c>
      <c r="D976" s="19" t="s">
        <v>14</v>
      </c>
      <c r="E976" s="6" t="s">
        <v>72</v>
      </c>
      <c r="F976" s="11">
        <v>7</v>
      </c>
      <c r="G976" s="11" t="s">
        <v>112</v>
      </c>
      <c r="H976" s="13">
        <v>1954800</v>
      </c>
      <c r="I976" s="14"/>
      <c r="J976" s="6"/>
      <c r="K976" s="17">
        <f t="shared" si="45"/>
        <v>13683600</v>
      </c>
      <c r="L976" s="17"/>
      <c r="M976" s="17"/>
    </row>
    <row r="977" spans="1:13" x14ac:dyDescent="0.25">
      <c r="A977" s="11" t="s">
        <v>14</v>
      </c>
      <c r="B977" s="18" t="s">
        <v>14</v>
      </c>
      <c r="C977" s="18" t="s">
        <v>14</v>
      </c>
      <c r="D977" s="19" t="s">
        <v>14</v>
      </c>
      <c r="E977" s="6" t="s">
        <v>101</v>
      </c>
      <c r="F977" s="11">
        <v>1</v>
      </c>
      <c r="G977" s="11" t="s">
        <v>112</v>
      </c>
      <c r="H977" s="13">
        <v>804000</v>
      </c>
      <c r="I977" s="14"/>
      <c r="J977" s="6"/>
      <c r="K977" s="17">
        <f t="shared" si="45"/>
        <v>804000</v>
      </c>
      <c r="L977" s="17"/>
      <c r="M977" s="17"/>
    </row>
    <row r="978" spans="1:13" x14ac:dyDescent="0.25">
      <c r="A978" s="11" t="s">
        <v>14</v>
      </c>
      <c r="B978" s="18" t="s">
        <v>14</v>
      </c>
      <c r="C978" s="18" t="s">
        <v>14</v>
      </c>
      <c r="D978" s="19" t="s">
        <v>14</v>
      </c>
      <c r="E978" s="6" t="s">
        <v>360</v>
      </c>
      <c r="F978" s="11">
        <v>3</v>
      </c>
      <c r="G978" s="11" t="s">
        <v>112</v>
      </c>
      <c r="H978" s="13">
        <v>396000</v>
      </c>
      <c r="I978" s="14"/>
      <c r="J978" s="6"/>
      <c r="K978" s="17">
        <f t="shared" si="45"/>
        <v>1188000</v>
      </c>
      <c r="L978" s="49">
        <f>SUM(K974:K978)*17/100</f>
        <v>5966388</v>
      </c>
      <c r="M978" s="49">
        <f>SUM(K974:K978)-L978</f>
        <v>29130012</v>
      </c>
    </row>
    <row r="979" spans="1:13" x14ac:dyDescent="0.25">
      <c r="A979" s="11">
        <v>12</v>
      </c>
      <c r="B979" s="18">
        <v>45121</v>
      </c>
      <c r="C979" s="18">
        <v>45119</v>
      </c>
      <c r="D979" s="19" t="s">
        <v>1131</v>
      </c>
      <c r="E979" s="6" t="s">
        <v>91</v>
      </c>
      <c r="F979" s="11">
        <v>1</v>
      </c>
      <c r="G979" s="11" t="s">
        <v>112</v>
      </c>
      <c r="H979" s="13">
        <v>1410000</v>
      </c>
      <c r="I979" s="14"/>
      <c r="J979" s="6"/>
      <c r="K979" s="17">
        <f t="shared" si="45"/>
        <v>1410000</v>
      </c>
      <c r="L979" s="17"/>
      <c r="M979" s="17"/>
    </row>
    <row r="980" spans="1:13" x14ac:dyDescent="0.25">
      <c r="A980" s="11" t="s">
        <v>14</v>
      </c>
      <c r="B980" s="18" t="s">
        <v>14</v>
      </c>
      <c r="C980" s="18" t="s">
        <v>14</v>
      </c>
      <c r="D980" s="19" t="s">
        <v>14</v>
      </c>
      <c r="E980" s="6" t="s">
        <v>93</v>
      </c>
      <c r="F980" s="11">
        <v>1</v>
      </c>
      <c r="G980" s="11" t="s">
        <v>112</v>
      </c>
      <c r="H980" s="13">
        <v>1188000</v>
      </c>
      <c r="I980" s="14"/>
      <c r="J980" s="6"/>
      <c r="K980" s="17">
        <f t="shared" si="45"/>
        <v>1188000</v>
      </c>
      <c r="L980" s="17"/>
      <c r="M980" s="17"/>
    </row>
    <row r="981" spans="1:13" x14ac:dyDescent="0.25">
      <c r="A981" s="11" t="s">
        <v>14</v>
      </c>
      <c r="B981" s="18" t="s">
        <v>14</v>
      </c>
      <c r="C981" s="18" t="s">
        <v>14</v>
      </c>
      <c r="D981" s="19" t="s">
        <v>14</v>
      </c>
      <c r="E981" s="6" t="s">
        <v>72</v>
      </c>
      <c r="F981" s="11">
        <v>6</v>
      </c>
      <c r="G981" s="11" t="s">
        <v>112</v>
      </c>
      <c r="H981" s="13">
        <v>1954800</v>
      </c>
      <c r="I981" s="14"/>
      <c r="J981" s="6"/>
      <c r="K981" s="17">
        <f t="shared" si="45"/>
        <v>11728800</v>
      </c>
      <c r="L981" s="17"/>
      <c r="M981" s="17"/>
    </row>
    <row r="982" spans="1:13" x14ac:dyDescent="0.25">
      <c r="A982" s="11" t="s">
        <v>14</v>
      </c>
      <c r="B982" s="18" t="s">
        <v>14</v>
      </c>
      <c r="C982" s="18" t="s">
        <v>14</v>
      </c>
      <c r="D982" s="19" t="s">
        <v>14</v>
      </c>
      <c r="E982" s="6" t="s">
        <v>349</v>
      </c>
      <c r="F982" s="11">
        <v>3</v>
      </c>
      <c r="G982" s="11" t="s">
        <v>112</v>
      </c>
      <c r="H982" s="13">
        <v>1710000</v>
      </c>
      <c r="I982" s="14"/>
      <c r="J982" s="6"/>
      <c r="K982" s="17">
        <f t="shared" si="45"/>
        <v>5130000</v>
      </c>
      <c r="L982" s="17"/>
      <c r="M982" s="17"/>
    </row>
    <row r="983" spans="1:13" x14ac:dyDescent="0.25">
      <c r="A983" s="11" t="s">
        <v>14</v>
      </c>
      <c r="B983" s="18" t="s">
        <v>14</v>
      </c>
      <c r="C983" s="18" t="s">
        <v>14</v>
      </c>
      <c r="D983" s="19" t="s">
        <v>14</v>
      </c>
      <c r="E983" s="6" t="s">
        <v>1145</v>
      </c>
      <c r="F983" s="11">
        <v>1</v>
      </c>
      <c r="G983" s="11" t="s">
        <v>112</v>
      </c>
      <c r="H983" s="13">
        <v>3196800</v>
      </c>
      <c r="I983" s="14"/>
      <c r="J983" s="6"/>
      <c r="K983" s="17">
        <f t="shared" si="45"/>
        <v>3196800</v>
      </c>
      <c r="L983" s="17"/>
      <c r="M983" s="17"/>
    </row>
    <row r="984" spans="1:13" x14ac:dyDescent="0.25">
      <c r="A984" s="11" t="s">
        <v>14</v>
      </c>
      <c r="B984" s="18" t="s">
        <v>14</v>
      </c>
      <c r="C984" s="18" t="s">
        <v>14</v>
      </c>
      <c r="D984" s="19" t="s">
        <v>14</v>
      </c>
      <c r="E984" s="6" t="s">
        <v>1132</v>
      </c>
      <c r="F984" s="11">
        <v>1</v>
      </c>
      <c r="G984" s="11" t="s">
        <v>112</v>
      </c>
      <c r="H984" s="13">
        <v>6912000</v>
      </c>
      <c r="I984" s="14"/>
      <c r="J984" s="6"/>
      <c r="K984" s="17">
        <f t="shared" si="45"/>
        <v>6912000</v>
      </c>
      <c r="L984" s="17"/>
      <c r="M984" s="17"/>
    </row>
    <row r="985" spans="1:13" x14ac:dyDescent="0.25">
      <c r="A985" s="11" t="s">
        <v>14</v>
      </c>
      <c r="B985" s="18" t="s">
        <v>14</v>
      </c>
      <c r="C985" s="18" t="s">
        <v>14</v>
      </c>
      <c r="D985" s="19" t="s">
        <v>14</v>
      </c>
      <c r="E985" s="6" t="s">
        <v>1101</v>
      </c>
      <c r="F985" s="11">
        <v>2</v>
      </c>
      <c r="G985" s="11" t="s">
        <v>112</v>
      </c>
      <c r="H985" s="13">
        <v>1860000</v>
      </c>
      <c r="I985" s="14"/>
      <c r="J985" s="6"/>
      <c r="K985" s="17">
        <f t="shared" si="45"/>
        <v>3720000</v>
      </c>
      <c r="L985" s="49">
        <f>SUM(K979:K985)*17/100</f>
        <v>5658552</v>
      </c>
      <c r="M985" s="49">
        <f>SUM(K979:K985)-L985</f>
        <v>27627048</v>
      </c>
    </row>
    <row r="986" spans="1:13" x14ac:dyDescent="0.25">
      <c r="A986" s="11">
        <v>13</v>
      </c>
      <c r="B986" s="18">
        <v>45121</v>
      </c>
      <c r="C986" s="18">
        <v>45120</v>
      </c>
      <c r="D986" s="19" t="s">
        <v>1133</v>
      </c>
      <c r="E986" s="6" t="s">
        <v>31</v>
      </c>
      <c r="F986" s="11">
        <v>3</v>
      </c>
      <c r="G986" s="11" t="s">
        <v>112</v>
      </c>
      <c r="H986" s="13">
        <v>1695600</v>
      </c>
      <c r="I986" s="14"/>
      <c r="J986" s="6"/>
      <c r="K986" s="17">
        <f t="shared" si="45"/>
        <v>5086800</v>
      </c>
      <c r="L986" s="17"/>
      <c r="M986" s="17"/>
    </row>
    <row r="987" spans="1:13" x14ac:dyDescent="0.25">
      <c r="A987" s="11" t="s">
        <v>14</v>
      </c>
      <c r="B987" s="18" t="s">
        <v>14</v>
      </c>
      <c r="C987" s="18" t="s">
        <v>14</v>
      </c>
      <c r="D987" s="19" t="s">
        <v>14</v>
      </c>
      <c r="E987" s="6" t="s">
        <v>72</v>
      </c>
      <c r="F987" s="11">
        <v>2</v>
      </c>
      <c r="G987" s="11" t="s">
        <v>112</v>
      </c>
      <c r="H987" s="13">
        <v>1954800</v>
      </c>
      <c r="I987" s="14"/>
      <c r="J987" s="6"/>
      <c r="K987" s="17">
        <f t="shared" si="45"/>
        <v>3909600</v>
      </c>
      <c r="L987" s="17"/>
      <c r="M987" s="17"/>
    </row>
    <row r="988" spans="1:13" x14ac:dyDescent="0.25">
      <c r="A988" s="11" t="s">
        <v>14</v>
      </c>
      <c r="B988" s="18" t="s">
        <v>14</v>
      </c>
      <c r="C988" s="18" t="s">
        <v>14</v>
      </c>
      <c r="D988" s="19" t="s">
        <v>14</v>
      </c>
      <c r="E988" s="6" t="s">
        <v>1134</v>
      </c>
      <c r="F988" s="11">
        <v>2</v>
      </c>
      <c r="G988" s="11" t="s">
        <v>112</v>
      </c>
      <c r="H988" s="13">
        <v>1468800</v>
      </c>
      <c r="I988" s="14"/>
      <c r="J988" s="6"/>
      <c r="K988" s="17">
        <f t="shared" si="45"/>
        <v>2937600</v>
      </c>
      <c r="L988" s="17"/>
      <c r="M988" s="17"/>
    </row>
    <row r="989" spans="1:13" x14ac:dyDescent="0.25">
      <c r="A989" s="11" t="s">
        <v>14</v>
      </c>
      <c r="B989" s="18" t="s">
        <v>14</v>
      </c>
      <c r="C989" s="18" t="s">
        <v>14</v>
      </c>
      <c r="D989" s="19" t="s">
        <v>14</v>
      </c>
      <c r="E989" s="6" t="s">
        <v>57</v>
      </c>
      <c r="F989" s="11">
        <v>1</v>
      </c>
      <c r="G989" s="11" t="s">
        <v>112</v>
      </c>
      <c r="H989" s="13">
        <v>2280000</v>
      </c>
      <c r="I989" s="14"/>
      <c r="J989" s="6"/>
      <c r="K989" s="17">
        <f t="shared" si="45"/>
        <v>2280000</v>
      </c>
      <c r="L989" s="20"/>
      <c r="M989" s="17"/>
    </row>
    <row r="990" spans="1:13" x14ac:dyDescent="0.25">
      <c r="A990" s="11" t="s">
        <v>14</v>
      </c>
      <c r="B990" s="18" t="s">
        <v>14</v>
      </c>
      <c r="C990" s="18" t="s">
        <v>14</v>
      </c>
      <c r="D990" s="19" t="s">
        <v>14</v>
      </c>
      <c r="E990" s="6" t="s">
        <v>275</v>
      </c>
      <c r="F990" s="11">
        <v>2</v>
      </c>
      <c r="G990" s="11" t="s">
        <v>112</v>
      </c>
      <c r="H990" s="13">
        <v>2376000</v>
      </c>
      <c r="I990" s="14"/>
      <c r="J990" s="6"/>
      <c r="K990" s="17">
        <f t="shared" si="45"/>
        <v>4752000</v>
      </c>
      <c r="L990" s="20"/>
      <c r="M990" s="17"/>
    </row>
    <row r="991" spans="1:13" x14ac:dyDescent="0.25">
      <c r="A991" s="11" t="s">
        <v>14</v>
      </c>
      <c r="B991" s="18" t="s">
        <v>14</v>
      </c>
      <c r="C991" s="18" t="s">
        <v>14</v>
      </c>
      <c r="D991" s="19" t="s">
        <v>14</v>
      </c>
      <c r="E991" s="6" t="s">
        <v>276</v>
      </c>
      <c r="F991" s="11">
        <v>3</v>
      </c>
      <c r="G991" s="11" t="s">
        <v>112</v>
      </c>
      <c r="H991" s="13">
        <v>2592000</v>
      </c>
      <c r="I991" s="14"/>
      <c r="J991" s="6"/>
      <c r="K991" s="17">
        <f t="shared" si="45"/>
        <v>7776000</v>
      </c>
      <c r="L991" s="49">
        <f>SUM(K986:K991)*17/100</f>
        <v>4546140</v>
      </c>
      <c r="M991" s="49">
        <f>SUM(K986:K991)-L991</f>
        <v>22195860</v>
      </c>
    </row>
    <row r="992" spans="1:13" x14ac:dyDescent="0.25">
      <c r="A992" s="11">
        <v>14</v>
      </c>
      <c r="B992" s="18">
        <v>45121</v>
      </c>
      <c r="C992" s="18">
        <v>45120</v>
      </c>
      <c r="D992" s="19" t="s">
        <v>1135</v>
      </c>
      <c r="E992" s="6" t="s">
        <v>36</v>
      </c>
      <c r="F992" s="11">
        <v>3</v>
      </c>
      <c r="G992" s="11" t="s">
        <v>112</v>
      </c>
      <c r="H992" s="13">
        <v>3758400</v>
      </c>
      <c r="I992" s="14"/>
      <c r="J992" s="6"/>
      <c r="K992" s="17">
        <f t="shared" si="45"/>
        <v>11275200</v>
      </c>
      <c r="L992" s="20"/>
      <c r="M992" s="17"/>
    </row>
    <row r="993" spans="1:13" x14ac:dyDescent="0.25">
      <c r="A993" s="11" t="s">
        <v>14</v>
      </c>
      <c r="B993" s="18" t="s">
        <v>14</v>
      </c>
      <c r="C993" s="18" t="s">
        <v>14</v>
      </c>
      <c r="D993" s="19" t="s">
        <v>14</v>
      </c>
      <c r="E993" s="6" t="s">
        <v>107</v>
      </c>
      <c r="F993" s="11">
        <v>5</v>
      </c>
      <c r="G993" s="11" t="s">
        <v>112</v>
      </c>
      <c r="H993" s="13">
        <v>2008800</v>
      </c>
      <c r="I993" s="14"/>
      <c r="J993" s="6"/>
      <c r="K993" s="17">
        <f t="shared" si="45"/>
        <v>10044000</v>
      </c>
      <c r="L993" s="20"/>
      <c r="M993" s="17"/>
    </row>
    <row r="994" spans="1:13" x14ac:dyDescent="0.25">
      <c r="A994" s="11" t="s">
        <v>14</v>
      </c>
      <c r="B994" s="18" t="s">
        <v>14</v>
      </c>
      <c r="C994" s="18" t="s">
        <v>14</v>
      </c>
      <c r="D994" s="19" t="s">
        <v>14</v>
      </c>
      <c r="E994" s="6" t="s">
        <v>275</v>
      </c>
      <c r="F994" s="11">
        <v>2</v>
      </c>
      <c r="G994" s="11" t="s">
        <v>112</v>
      </c>
      <c r="H994" s="13">
        <v>2376000</v>
      </c>
      <c r="I994" s="14"/>
      <c r="J994" s="6"/>
      <c r="K994" s="17">
        <f t="shared" si="45"/>
        <v>4752000</v>
      </c>
      <c r="L994" s="17"/>
      <c r="M994" s="17"/>
    </row>
    <row r="995" spans="1:13" x14ac:dyDescent="0.25">
      <c r="A995" s="11" t="s">
        <v>14</v>
      </c>
      <c r="B995" s="18" t="s">
        <v>14</v>
      </c>
      <c r="C995" s="18" t="s">
        <v>14</v>
      </c>
      <c r="D995" s="19" t="s">
        <v>14</v>
      </c>
      <c r="E995" s="6" t="s">
        <v>91</v>
      </c>
      <c r="F995" s="11">
        <v>2</v>
      </c>
      <c r="G995" s="11" t="s">
        <v>112</v>
      </c>
      <c r="H995" s="13">
        <v>1410000</v>
      </c>
      <c r="I995" s="14"/>
      <c r="J995" s="6"/>
      <c r="K995" s="17">
        <f t="shared" si="45"/>
        <v>2820000</v>
      </c>
      <c r="L995" s="17"/>
      <c r="M995" s="17"/>
    </row>
    <row r="996" spans="1:13" x14ac:dyDescent="0.25">
      <c r="A996" s="11" t="s">
        <v>14</v>
      </c>
      <c r="B996" s="18" t="s">
        <v>14</v>
      </c>
      <c r="C996" s="18" t="s">
        <v>14</v>
      </c>
      <c r="D996" s="19" t="s">
        <v>14</v>
      </c>
      <c r="E996" s="6" t="s">
        <v>93</v>
      </c>
      <c r="F996" s="11">
        <v>2</v>
      </c>
      <c r="G996" s="11" t="s">
        <v>112</v>
      </c>
      <c r="H996" s="13">
        <v>1188000</v>
      </c>
      <c r="I996" s="14"/>
      <c r="J996" s="6"/>
      <c r="K996" s="17">
        <f t="shared" si="45"/>
        <v>2376000</v>
      </c>
      <c r="L996" s="17"/>
      <c r="M996" s="17"/>
    </row>
    <row r="997" spans="1:13" x14ac:dyDescent="0.25">
      <c r="A997" s="11" t="s">
        <v>14</v>
      </c>
      <c r="B997" s="18" t="s">
        <v>14</v>
      </c>
      <c r="C997" s="18" t="s">
        <v>14</v>
      </c>
      <c r="D997" s="19" t="s">
        <v>14</v>
      </c>
      <c r="E997" s="6" t="s">
        <v>88</v>
      </c>
      <c r="F997" s="11">
        <v>1</v>
      </c>
      <c r="G997" s="11" t="s">
        <v>112</v>
      </c>
      <c r="H997" s="13">
        <v>860000</v>
      </c>
      <c r="I997" s="14"/>
      <c r="J997" s="6"/>
      <c r="K997" s="17">
        <f t="shared" si="45"/>
        <v>860000</v>
      </c>
      <c r="L997" s="49">
        <f>SUM(K992:K997)*17/100</f>
        <v>5461624</v>
      </c>
      <c r="M997" s="49">
        <f>SUM(K992:K997)-L997</f>
        <v>26665576</v>
      </c>
    </row>
    <row r="998" spans="1:13" x14ac:dyDescent="0.25">
      <c r="A998" s="11">
        <v>9</v>
      </c>
      <c r="B998" s="18">
        <v>45124</v>
      </c>
      <c r="C998" s="18">
        <v>45121</v>
      </c>
      <c r="D998" s="19" t="s">
        <v>1136</v>
      </c>
      <c r="E998" s="6" t="s">
        <v>1132</v>
      </c>
      <c r="F998" s="11">
        <v>1</v>
      </c>
      <c r="G998" s="11" t="s">
        <v>112</v>
      </c>
      <c r="H998" s="13">
        <v>6912000</v>
      </c>
      <c r="I998" s="14"/>
      <c r="J998" s="6"/>
      <c r="K998" s="17">
        <f t="shared" si="45"/>
        <v>6912000</v>
      </c>
      <c r="L998" s="17"/>
      <c r="M998" s="17"/>
    </row>
    <row r="999" spans="1:13" x14ac:dyDescent="0.25">
      <c r="A999" s="11" t="s">
        <v>14</v>
      </c>
      <c r="B999" s="18" t="s">
        <v>14</v>
      </c>
      <c r="C999" s="18" t="s">
        <v>14</v>
      </c>
      <c r="D999" s="19" t="s">
        <v>14</v>
      </c>
      <c r="E999" s="6" t="s">
        <v>31</v>
      </c>
      <c r="F999" s="11">
        <v>5</v>
      </c>
      <c r="G999" s="11" t="s">
        <v>112</v>
      </c>
      <c r="H999" s="13">
        <v>1695600</v>
      </c>
      <c r="I999" s="14"/>
      <c r="J999" s="6"/>
      <c r="K999" s="17">
        <f t="shared" si="45"/>
        <v>8478000</v>
      </c>
      <c r="L999" s="17"/>
      <c r="M999" s="17"/>
    </row>
    <row r="1000" spans="1:13" x14ac:dyDescent="0.25">
      <c r="A1000" s="11" t="s">
        <v>14</v>
      </c>
      <c r="B1000" s="18" t="s">
        <v>14</v>
      </c>
      <c r="C1000" s="18" t="s">
        <v>14</v>
      </c>
      <c r="D1000" s="19" t="s">
        <v>14</v>
      </c>
      <c r="E1000" s="6" t="s">
        <v>1101</v>
      </c>
      <c r="F1000" s="11">
        <v>4</v>
      </c>
      <c r="G1000" s="11" t="s">
        <v>112</v>
      </c>
      <c r="H1000" s="13">
        <v>1860000</v>
      </c>
      <c r="I1000" s="14"/>
      <c r="J1000" s="6"/>
      <c r="K1000" s="17">
        <f t="shared" ref="K1000:K1011" si="46">F1000*(H1000-(H1000*I1000)-((H1000-(H1000*I1000))*J1000))</f>
        <v>7440000</v>
      </c>
      <c r="L1000" s="17"/>
      <c r="M1000" s="17"/>
    </row>
    <row r="1001" spans="1:13" x14ac:dyDescent="0.25">
      <c r="A1001" s="11" t="s">
        <v>14</v>
      </c>
      <c r="B1001" s="18" t="s">
        <v>14</v>
      </c>
      <c r="C1001" s="18" t="s">
        <v>14</v>
      </c>
      <c r="D1001" s="19" t="s">
        <v>14</v>
      </c>
      <c r="E1001" s="6" t="s">
        <v>55</v>
      </c>
      <c r="F1001" s="11">
        <v>3</v>
      </c>
      <c r="G1001" s="11" t="s">
        <v>112</v>
      </c>
      <c r="H1001" s="13">
        <v>2352000</v>
      </c>
      <c r="I1001" s="14"/>
      <c r="J1001" s="6"/>
      <c r="K1001" s="17">
        <f t="shared" si="46"/>
        <v>7056000</v>
      </c>
      <c r="L1001" s="17"/>
      <c r="M1001" s="17"/>
    </row>
    <row r="1002" spans="1:13" x14ac:dyDescent="0.25">
      <c r="A1002" s="11" t="s">
        <v>14</v>
      </c>
      <c r="B1002" s="18" t="s">
        <v>14</v>
      </c>
      <c r="C1002" s="18" t="s">
        <v>14</v>
      </c>
      <c r="D1002" s="19" t="s">
        <v>14</v>
      </c>
      <c r="E1002" s="6" t="s">
        <v>360</v>
      </c>
      <c r="F1002" s="11">
        <v>10</v>
      </c>
      <c r="G1002" s="11" t="s">
        <v>112</v>
      </c>
      <c r="H1002" s="13">
        <v>396000</v>
      </c>
      <c r="I1002" s="14"/>
      <c r="J1002" s="6"/>
      <c r="K1002" s="17">
        <f t="shared" si="46"/>
        <v>3960000</v>
      </c>
      <c r="L1002" s="49">
        <f>SUM(K998:K1002)*17/100</f>
        <v>5753820</v>
      </c>
      <c r="M1002" s="49">
        <f>SUM(K998:K1002)-L1002</f>
        <v>28092180</v>
      </c>
    </row>
    <row r="1003" spans="1:13" x14ac:dyDescent="0.25">
      <c r="A1003" s="11">
        <v>16</v>
      </c>
      <c r="B1003" s="18">
        <v>45125</v>
      </c>
      <c r="C1003" s="18">
        <v>45122</v>
      </c>
      <c r="D1003" s="19" t="s">
        <v>1137</v>
      </c>
      <c r="E1003" s="6" t="s">
        <v>349</v>
      </c>
      <c r="F1003" s="11">
        <v>2</v>
      </c>
      <c r="G1003" s="11" t="s">
        <v>112</v>
      </c>
      <c r="H1003" s="13">
        <v>1710000</v>
      </c>
      <c r="I1003" s="14"/>
      <c r="J1003" s="6"/>
      <c r="K1003" s="17">
        <f t="shared" si="46"/>
        <v>3420000</v>
      </c>
      <c r="L1003" s="17"/>
      <c r="M1003" s="17"/>
    </row>
    <row r="1004" spans="1:13" x14ac:dyDescent="0.25">
      <c r="A1004" s="11" t="s">
        <v>14</v>
      </c>
      <c r="B1004" s="18" t="s">
        <v>14</v>
      </c>
      <c r="C1004" s="18" t="s">
        <v>14</v>
      </c>
      <c r="D1004" s="19" t="s">
        <v>14</v>
      </c>
      <c r="E1004" s="6" t="s">
        <v>310</v>
      </c>
      <c r="F1004" s="11">
        <v>2</v>
      </c>
      <c r="G1004" s="11" t="s">
        <v>112</v>
      </c>
      <c r="H1004" s="13">
        <v>2952000</v>
      </c>
      <c r="I1004" s="14"/>
      <c r="J1004" s="6"/>
      <c r="K1004" s="17">
        <f t="shared" si="46"/>
        <v>5904000</v>
      </c>
      <c r="L1004" s="49">
        <f>SUM(K1003:K1004)*17/100</f>
        <v>1585080</v>
      </c>
      <c r="M1004" s="49">
        <f>SUM(K1003:K1004)-L1004</f>
        <v>7738920</v>
      </c>
    </row>
    <row r="1005" spans="1:13" x14ac:dyDescent="0.25">
      <c r="A1005" s="11">
        <v>17</v>
      </c>
      <c r="B1005" s="18">
        <v>45125</v>
      </c>
      <c r="C1005" s="18">
        <v>45124</v>
      </c>
      <c r="D1005" s="19" t="s">
        <v>1138</v>
      </c>
      <c r="E1005" s="6" t="s">
        <v>31</v>
      </c>
      <c r="F1005" s="11">
        <v>2</v>
      </c>
      <c r="G1005" s="11" t="s">
        <v>112</v>
      </c>
      <c r="H1005" s="13">
        <v>1695600</v>
      </c>
      <c r="I1005" s="14"/>
      <c r="J1005" s="6"/>
      <c r="K1005" s="17">
        <f t="shared" si="46"/>
        <v>3391200</v>
      </c>
      <c r="L1005" s="17"/>
      <c r="M1005" s="17"/>
    </row>
    <row r="1006" spans="1:13" x14ac:dyDescent="0.25">
      <c r="A1006" s="11" t="s">
        <v>14</v>
      </c>
      <c r="B1006" s="18" t="s">
        <v>14</v>
      </c>
      <c r="C1006" s="18" t="s">
        <v>14</v>
      </c>
      <c r="D1006" s="19" t="s">
        <v>14</v>
      </c>
      <c r="E1006" s="6" t="s">
        <v>390</v>
      </c>
      <c r="F1006" s="11">
        <v>1</v>
      </c>
      <c r="G1006" s="11" t="s">
        <v>112</v>
      </c>
      <c r="H1006" s="13">
        <v>980000</v>
      </c>
      <c r="I1006" s="14"/>
      <c r="J1006" s="6"/>
      <c r="K1006" s="17">
        <f t="shared" si="46"/>
        <v>980000</v>
      </c>
      <c r="L1006" s="17"/>
      <c r="M1006" s="17"/>
    </row>
    <row r="1007" spans="1:13" x14ac:dyDescent="0.25">
      <c r="A1007" s="11" t="s">
        <v>14</v>
      </c>
      <c r="B1007" s="18" t="s">
        <v>14</v>
      </c>
      <c r="C1007" s="18" t="s">
        <v>14</v>
      </c>
      <c r="D1007" s="19" t="s">
        <v>14</v>
      </c>
      <c r="E1007" s="6" t="s">
        <v>89</v>
      </c>
      <c r="F1007" s="11">
        <v>1</v>
      </c>
      <c r="G1007" s="11" t="s">
        <v>112</v>
      </c>
      <c r="H1007" s="13">
        <v>1566000</v>
      </c>
      <c r="I1007" s="14"/>
      <c r="J1007" s="6"/>
      <c r="K1007" s="17">
        <f t="shared" si="46"/>
        <v>1566000</v>
      </c>
      <c r="L1007" s="17"/>
      <c r="M1007" s="17"/>
    </row>
    <row r="1008" spans="1:13" x14ac:dyDescent="0.25">
      <c r="A1008" s="11" t="s">
        <v>14</v>
      </c>
      <c r="B1008" s="18" t="s">
        <v>14</v>
      </c>
      <c r="C1008" s="18" t="s">
        <v>14</v>
      </c>
      <c r="D1008" s="19" t="s">
        <v>14</v>
      </c>
      <c r="E1008" s="6" t="s">
        <v>93</v>
      </c>
      <c r="F1008" s="11">
        <v>2</v>
      </c>
      <c r="G1008" s="11" t="s">
        <v>112</v>
      </c>
      <c r="H1008" s="13">
        <v>1188000</v>
      </c>
      <c r="I1008" s="14"/>
      <c r="J1008" s="6"/>
      <c r="K1008" s="17">
        <f t="shared" si="46"/>
        <v>2376000</v>
      </c>
      <c r="L1008" s="17"/>
      <c r="M1008" s="17"/>
    </row>
    <row r="1009" spans="1:13" x14ac:dyDescent="0.25">
      <c r="A1009" s="11" t="s">
        <v>14</v>
      </c>
      <c r="B1009" s="18" t="s">
        <v>14</v>
      </c>
      <c r="C1009" s="18" t="s">
        <v>14</v>
      </c>
      <c r="D1009" s="19" t="s">
        <v>14</v>
      </c>
      <c r="E1009" s="6" t="s">
        <v>360</v>
      </c>
      <c r="F1009" s="11">
        <v>3</v>
      </c>
      <c r="G1009" s="11" t="s">
        <v>112</v>
      </c>
      <c r="H1009" s="13">
        <v>396000</v>
      </c>
      <c r="I1009" s="14"/>
      <c r="J1009" s="6"/>
      <c r="K1009" s="17">
        <f t="shared" si="46"/>
        <v>1188000</v>
      </c>
      <c r="L1009" s="17"/>
      <c r="M1009" s="17"/>
    </row>
    <row r="1010" spans="1:13" x14ac:dyDescent="0.25">
      <c r="A1010" s="11" t="s">
        <v>14</v>
      </c>
      <c r="B1010" s="18" t="s">
        <v>14</v>
      </c>
      <c r="C1010" s="18" t="s">
        <v>14</v>
      </c>
      <c r="D1010" s="19" t="s">
        <v>14</v>
      </c>
      <c r="E1010" s="6" t="s">
        <v>1101</v>
      </c>
      <c r="F1010" s="11">
        <v>2</v>
      </c>
      <c r="G1010" s="11" t="s">
        <v>112</v>
      </c>
      <c r="H1010" s="13">
        <v>1860000</v>
      </c>
      <c r="I1010" s="14"/>
      <c r="J1010" s="6"/>
      <c r="K1010" s="17">
        <f t="shared" si="46"/>
        <v>3720000</v>
      </c>
      <c r="L1010" s="17"/>
      <c r="M1010" s="17"/>
    </row>
    <row r="1011" spans="1:13" x14ac:dyDescent="0.25">
      <c r="A1011" s="11" t="s">
        <v>14</v>
      </c>
      <c r="B1011" s="18" t="s">
        <v>14</v>
      </c>
      <c r="C1011" s="18" t="s">
        <v>14</v>
      </c>
      <c r="D1011" s="19" t="s">
        <v>14</v>
      </c>
      <c r="E1011" s="6" t="s">
        <v>531</v>
      </c>
      <c r="F1011" s="11">
        <v>2</v>
      </c>
      <c r="G1011" s="11" t="s">
        <v>112</v>
      </c>
      <c r="H1011" s="13">
        <v>1814400</v>
      </c>
      <c r="I1011" s="14"/>
      <c r="J1011" s="6"/>
      <c r="K1011" s="17">
        <f t="shared" si="46"/>
        <v>3628800</v>
      </c>
      <c r="L1011" s="17"/>
      <c r="M1011" s="17"/>
    </row>
    <row r="1012" spans="1:13" x14ac:dyDescent="0.25">
      <c r="A1012" s="11" t="s">
        <v>14</v>
      </c>
      <c r="B1012" s="18" t="s">
        <v>14</v>
      </c>
      <c r="C1012" s="18" t="s">
        <v>14</v>
      </c>
      <c r="D1012" s="19" t="s">
        <v>14</v>
      </c>
      <c r="E1012" s="6" t="s">
        <v>532</v>
      </c>
      <c r="F1012" s="11">
        <v>2</v>
      </c>
      <c r="G1012" s="11" t="s">
        <v>112</v>
      </c>
      <c r="H1012" s="13">
        <v>2008800</v>
      </c>
      <c r="I1012" s="14"/>
      <c r="J1012" s="6"/>
      <c r="K1012" s="17">
        <f t="shared" ref="K1012:K1056" si="47">F1012*(H1012-(H1012*I1012)-((H1012-(H1012*I1012))*J1012))</f>
        <v>4017600</v>
      </c>
      <c r="L1012" s="49">
        <f>SUM(K1005:K1012)*17/100</f>
        <v>3547492</v>
      </c>
      <c r="M1012" s="49">
        <f>SUM(K1005:K1012)-L1012</f>
        <v>17320108</v>
      </c>
    </row>
    <row r="1013" spans="1:13" x14ac:dyDescent="0.25">
      <c r="A1013" s="11">
        <v>18</v>
      </c>
      <c r="B1013" s="18">
        <v>45129</v>
      </c>
      <c r="C1013" s="18">
        <v>45127</v>
      </c>
      <c r="D1013" s="19" t="s">
        <v>1139</v>
      </c>
      <c r="E1013" s="6" t="s">
        <v>385</v>
      </c>
      <c r="F1013" s="11">
        <v>2</v>
      </c>
      <c r="G1013" s="11" t="s">
        <v>112</v>
      </c>
      <c r="H1013" s="13">
        <v>1922400</v>
      </c>
      <c r="I1013" s="14"/>
      <c r="J1013" s="6"/>
      <c r="K1013" s="17">
        <f t="shared" si="47"/>
        <v>3844800</v>
      </c>
      <c r="L1013" s="17"/>
      <c r="M1013" s="17"/>
    </row>
    <row r="1014" spans="1:13" x14ac:dyDescent="0.25">
      <c r="A1014" s="11" t="s">
        <v>14</v>
      </c>
      <c r="B1014" s="18" t="s">
        <v>14</v>
      </c>
      <c r="C1014" s="18" t="s">
        <v>14</v>
      </c>
      <c r="D1014" s="19" t="s">
        <v>14</v>
      </c>
      <c r="E1014" s="6" t="s">
        <v>303</v>
      </c>
      <c r="F1014" s="11">
        <v>4</v>
      </c>
      <c r="G1014" s="11" t="s">
        <v>112</v>
      </c>
      <c r="H1014" s="13">
        <v>1380000</v>
      </c>
      <c r="I1014" s="14"/>
      <c r="J1014" s="6"/>
      <c r="K1014" s="17">
        <f t="shared" si="47"/>
        <v>5520000</v>
      </c>
      <c r="L1014" s="17"/>
      <c r="M1014" s="17"/>
    </row>
    <row r="1015" spans="1:13" x14ac:dyDescent="0.25">
      <c r="A1015" s="11" t="s">
        <v>14</v>
      </c>
      <c r="B1015" s="18" t="s">
        <v>14</v>
      </c>
      <c r="C1015" s="18" t="s">
        <v>14</v>
      </c>
      <c r="D1015" s="19" t="s">
        <v>14</v>
      </c>
      <c r="E1015" s="6" t="s">
        <v>304</v>
      </c>
      <c r="F1015" s="11">
        <v>5</v>
      </c>
      <c r="G1015" s="11" t="s">
        <v>112</v>
      </c>
      <c r="H1015" s="13">
        <v>1200000</v>
      </c>
      <c r="I1015" s="14"/>
      <c r="J1015" s="6"/>
      <c r="K1015" s="17">
        <f t="shared" si="47"/>
        <v>6000000</v>
      </c>
      <c r="L1015" s="17"/>
      <c r="M1015" s="17"/>
    </row>
    <row r="1016" spans="1:13" x14ac:dyDescent="0.25">
      <c r="A1016" s="11" t="s">
        <v>14</v>
      </c>
      <c r="B1016" s="18" t="s">
        <v>14</v>
      </c>
      <c r="C1016" s="18" t="s">
        <v>14</v>
      </c>
      <c r="D1016" s="19" t="s">
        <v>14</v>
      </c>
      <c r="E1016" s="6" t="s">
        <v>74</v>
      </c>
      <c r="F1016" s="11">
        <v>5</v>
      </c>
      <c r="G1016" s="11" t="s">
        <v>112</v>
      </c>
      <c r="H1016" s="13">
        <v>900000</v>
      </c>
      <c r="I1016" s="14"/>
      <c r="J1016" s="6"/>
      <c r="K1016" s="17">
        <f t="shared" si="47"/>
        <v>4500000</v>
      </c>
      <c r="L1016" s="17"/>
      <c r="M1016" s="17"/>
    </row>
    <row r="1017" spans="1:13" x14ac:dyDescent="0.25">
      <c r="A1017" s="11" t="s">
        <v>14</v>
      </c>
      <c r="B1017" s="18" t="s">
        <v>14</v>
      </c>
      <c r="C1017" s="18" t="s">
        <v>14</v>
      </c>
      <c r="D1017" s="19" t="s">
        <v>14</v>
      </c>
      <c r="E1017" s="6" t="s">
        <v>80</v>
      </c>
      <c r="F1017" s="11">
        <v>2</v>
      </c>
      <c r="G1017" s="11" t="s">
        <v>112</v>
      </c>
      <c r="H1017" s="13">
        <v>2750000</v>
      </c>
      <c r="I1017" s="14"/>
      <c r="J1017" s="6"/>
      <c r="K1017" s="17">
        <f t="shared" si="47"/>
        <v>5500000</v>
      </c>
      <c r="L1017" s="17"/>
      <c r="M1017" s="17"/>
    </row>
    <row r="1018" spans="1:13" x14ac:dyDescent="0.25">
      <c r="A1018" s="11" t="s">
        <v>14</v>
      </c>
      <c r="B1018" s="18" t="s">
        <v>14</v>
      </c>
      <c r="C1018" s="18" t="s">
        <v>14</v>
      </c>
      <c r="D1018" s="19" t="s">
        <v>14</v>
      </c>
      <c r="E1018" s="6" t="s">
        <v>1140</v>
      </c>
      <c r="F1018" s="11">
        <v>1</v>
      </c>
      <c r="G1018" s="11" t="s">
        <v>112</v>
      </c>
      <c r="H1018" s="13">
        <v>1954800</v>
      </c>
      <c r="I1018" s="14"/>
      <c r="J1018" s="6"/>
      <c r="K1018" s="17">
        <f t="shared" si="47"/>
        <v>1954800</v>
      </c>
      <c r="L1018" s="17"/>
      <c r="M1018" s="17"/>
    </row>
    <row r="1019" spans="1:13" x14ac:dyDescent="0.25">
      <c r="A1019" s="11" t="s">
        <v>14</v>
      </c>
      <c r="B1019" s="18" t="s">
        <v>14</v>
      </c>
      <c r="C1019" s="18" t="s">
        <v>14</v>
      </c>
      <c r="D1019" s="19" t="s">
        <v>14</v>
      </c>
      <c r="E1019" s="6" t="s">
        <v>1141</v>
      </c>
      <c r="F1019" s="11">
        <v>1</v>
      </c>
      <c r="G1019" s="11" t="s">
        <v>112</v>
      </c>
      <c r="H1019" s="13">
        <v>1954800</v>
      </c>
      <c r="I1019" s="14"/>
      <c r="J1019" s="6"/>
      <c r="K1019" s="17">
        <f t="shared" si="47"/>
        <v>1954800</v>
      </c>
      <c r="L1019" s="17"/>
      <c r="M1019" s="17"/>
    </row>
    <row r="1020" spans="1:13" x14ac:dyDescent="0.25">
      <c r="A1020" s="11" t="s">
        <v>14</v>
      </c>
      <c r="B1020" s="18" t="s">
        <v>14</v>
      </c>
      <c r="C1020" s="18" t="s">
        <v>14</v>
      </c>
      <c r="D1020" s="19" t="s">
        <v>14</v>
      </c>
      <c r="E1020" s="6" t="s">
        <v>1142</v>
      </c>
      <c r="F1020" s="11">
        <v>1</v>
      </c>
      <c r="G1020" s="11" t="s">
        <v>112</v>
      </c>
      <c r="H1020" s="13">
        <v>1954800</v>
      </c>
      <c r="I1020" s="14"/>
      <c r="J1020" s="6"/>
      <c r="K1020" s="17">
        <f t="shared" si="47"/>
        <v>1954800</v>
      </c>
      <c r="L1020" s="17"/>
      <c r="M1020" s="17"/>
    </row>
    <row r="1021" spans="1:13" x14ac:dyDescent="0.25">
      <c r="A1021" s="11" t="s">
        <v>14</v>
      </c>
      <c r="B1021" s="18" t="s">
        <v>14</v>
      </c>
      <c r="C1021" s="18" t="s">
        <v>14</v>
      </c>
      <c r="D1021" s="19" t="s">
        <v>14</v>
      </c>
      <c r="E1021" s="6" t="s">
        <v>1143</v>
      </c>
      <c r="F1021" s="11">
        <v>2</v>
      </c>
      <c r="G1021" s="11" t="s">
        <v>112</v>
      </c>
      <c r="H1021" s="13">
        <v>1954800</v>
      </c>
      <c r="I1021" s="14"/>
      <c r="J1021" s="6"/>
      <c r="K1021" s="17">
        <f t="shared" si="47"/>
        <v>3909600</v>
      </c>
      <c r="L1021" s="17"/>
      <c r="M1021" s="17"/>
    </row>
    <row r="1022" spans="1:13" x14ac:dyDescent="0.25">
      <c r="A1022" s="11" t="s">
        <v>14</v>
      </c>
      <c r="B1022" s="18" t="s">
        <v>14</v>
      </c>
      <c r="C1022" s="18" t="s">
        <v>14</v>
      </c>
      <c r="D1022" s="19" t="s">
        <v>14</v>
      </c>
      <c r="E1022" s="6" t="s">
        <v>72</v>
      </c>
      <c r="F1022" s="11">
        <v>10</v>
      </c>
      <c r="G1022" s="11" t="s">
        <v>112</v>
      </c>
      <c r="H1022" s="13">
        <v>1954800</v>
      </c>
      <c r="I1022" s="14"/>
      <c r="J1022" s="6"/>
      <c r="K1022" s="17">
        <f t="shared" si="47"/>
        <v>19548000</v>
      </c>
      <c r="L1022" s="49">
        <f>SUM(K1013:K1022)*17/100</f>
        <v>9296756</v>
      </c>
      <c r="M1022" s="49">
        <f>SUM(K1013:K1022)-L1022</f>
        <v>45390044</v>
      </c>
    </row>
    <row r="1023" spans="1:13" x14ac:dyDescent="0.25">
      <c r="A1023" s="11">
        <v>19</v>
      </c>
      <c r="B1023" s="18">
        <v>45129</v>
      </c>
      <c r="C1023" s="18">
        <v>45127</v>
      </c>
      <c r="D1023" s="19" t="s">
        <v>1144</v>
      </c>
      <c r="E1023" s="6" t="s">
        <v>51</v>
      </c>
      <c r="F1023" s="11">
        <v>5</v>
      </c>
      <c r="G1023" s="11" t="s">
        <v>112</v>
      </c>
      <c r="H1023" s="13">
        <v>3888000</v>
      </c>
      <c r="I1023" s="14"/>
      <c r="J1023" s="6"/>
      <c r="K1023" s="17">
        <f t="shared" si="47"/>
        <v>19440000</v>
      </c>
      <c r="L1023" s="17"/>
      <c r="M1023" s="17"/>
    </row>
    <row r="1024" spans="1:13" x14ac:dyDescent="0.25">
      <c r="A1024" s="11" t="s">
        <v>14</v>
      </c>
      <c r="B1024" s="18" t="s">
        <v>14</v>
      </c>
      <c r="C1024" s="18" t="s">
        <v>14</v>
      </c>
      <c r="D1024" s="19" t="s">
        <v>14</v>
      </c>
      <c r="E1024" s="6" t="s">
        <v>312</v>
      </c>
      <c r="F1024" s="11">
        <v>3</v>
      </c>
      <c r="G1024" s="11" t="s">
        <v>112</v>
      </c>
      <c r="H1024" s="13">
        <v>1440000</v>
      </c>
      <c r="I1024" s="14"/>
      <c r="J1024" s="6"/>
      <c r="K1024" s="17">
        <f t="shared" si="47"/>
        <v>4320000</v>
      </c>
      <c r="L1024" s="17"/>
      <c r="M1024" s="17"/>
    </row>
    <row r="1025" spans="1:13" x14ac:dyDescent="0.25">
      <c r="A1025" s="11" t="s">
        <v>14</v>
      </c>
      <c r="B1025" s="18" t="s">
        <v>14</v>
      </c>
      <c r="C1025" s="18" t="s">
        <v>14</v>
      </c>
      <c r="D1025" s="19" t="s">
        <v>14</v>
      </c>
      <c r="E1025" s="6" t="s">
        <v>309</v>
      </c>
      <c r="F1025" s="11">
        <v>3</v>
      </c>
      <c r="G1025" s="11" t="s">
        <v>112</v>
      </c>
      <c r="H1025" s="13">
        <v>1590000</v>
      </c>
      <c r="I1025" s="14"/>
      <c r="J1025" s="6"/>
      <c r="K1025" s="17">
        <f t="shared" si="47"/>
        <v>4770000</v>
      </c>
      <c r="L1025" s="17"/>
      <c r="M1025" s="17"/>
    </row>
    <row r="1026" spans="1:13" x14ac:dyDescent="0.25">
      <c r="A1026" s="11" t="s">
        <v>14</v>
      </c>
      <c r="B1026" s="18" t="s">
        <v>14</v>
      </c>
      <c r="C1026" s="18" t="s">
        <v>14</v>
      </c>
      <c r="D1026" s="19" t="s">
        <v>14</v>
      </c>
      <c r="E1026" s="6" t="s">
        <v>96</v>
      </c>
      <c r="F1026" s="11">
        <v>4</v>
      </c>
      <c r="G1026" s="11" t="s">
        <v>112</v>
      </c>
      <c r="H1026" s="13">
        <v>1476000</v>
      </c>
      <c r="I1026" s="14"/>
      <c r="J1026" s="6"/>
      <c r="K1026" s="17">
        <f t="shared" si="47"/>
        <v>5904000</v>
      </c>
      <c r="L1026" s="17"/>
      <c r="M1026" s="17"/>
    </row>
    <row r="1027" spans="1:13" x14ac:dyDescent="0.25">
      <c r="A1027" s="11" t="s">
        <v>14</v>
      </c>
      <c r="B1027" s="18" t="s">
        <v>14</v>
      </c>
      <c r="C1027" s="18" t="s">
        <v>14</v>
      </c>
      <c r="D1027" s="19" t="s">
        <v>14</v>
      </c>
      <c r="E1027" s="6" t="s">
        <v>50</v>
      </c>
      <c r="F1027" s="11">
        <v>10</v>
      </c>
      <c r="G1027" s="11" t="s">
        <v>112</v>
      </c>
      <c r="H1027" s="13">
        <v>5616000</v>
      </c>
      <c r="I1027" s="14"/>
      <c r="J1027" s="6"/>
      <c r="K1027" s="17">
        <f t="shared" si="47"/>
        <v>56160000</v>
      </c>
      <c r="L1027" s="17"/>
      <c r="M1027" s="17"/>
    </row>
    <row r="1028" spans="1:13" x14ac:dyDescent="0.25">
      <c r="A1028" s="11" t="s">
        <v>14</v>
      </c>
      <c r="B1028" s="18" t="s">
        <v>14</v>
      </c>
      <c r="C1028" s="18" t="s">
        <v>14</v>
      </c>
      <c r="D1028" s="19" t="s">
        <v>14</v>
      </c>
      <c r="E1028" s="6" t="s">
        <v>45</v>
      </c>
      <c r="F1028" s="11">
        <v>2</v>
      </c>
      <c r="G1028" s="11" t="s">
        <v>112</v>
      </c>
      <c r="H1028" s="13">
        <v>5616000</v>
      </c>
      <c r="I1028" s="14"/>
      <c r="J1028" s="6"/>
      <c r="K1028" s="17">
        <f t="shared" si="47"/>
        <v>11232000</v>
      </c>
      <c r="L1028" s="17"/>
      <c r="M1028" s="17"/>
    </row>
    <row r="1029" spans="1:13" x14ac:dyDescent="0.25">
      <c r="A1029" s="11" t="s">
        <v>14</v>
      </c>
      <c r="B1029" s="18" t="s">
        <v>14</v>
      </c>
      <c r="C1029" s="18" t="s">
        <v>14</v>
      </c>
      <c r="D1029" s="19" t="s">
        <v>14</v>
      </c>
      <c r="E1029" s="6" t="s">
        <v>278</v>
      </c>
      <c r="F1029" s="11">
        <v>2</v>
      </c>
      <c r="G1029" s="11" t="s">
        <v>112</v>
      </c>
      <c r="H1029" s="13">
        <v>5702400</v>
      </c>
      <c r="I1029" s="14"/>
      <c r="J1029" s="6"/>
      <c r="K1029" s="17">
        <f t="shared" si="47"/>
        <v>11404800</v>
      </c>
      <c r="L1029" s="17"/>
      <c r="M1029" s="17"/>
    </row>
    <row r="1030" spans="1:13" x14ac:dyDescent="0.25">
      <c r="A1030" s="11" t="s">
        <v>14</v>
      </c>
      <c r="B1030" s="18" t="s">
        <v>14</v>
      </c>
      <c r="C1030" s="18" t="s">
        <v>14</v>
      </c>
      <c r="D1030" s="19" t="s">
        <v>14</v>
      </c>
      <c r="E1030" s="6" t="s">
        <v>47</v>
      </c>
      <c r="F1030" s="11">
        <v>5</v>
      </c>
      <c r="G1030" s="11" t="s">
        <v>112</v>
      </c>
      <c r="H1030" s="13">
        <v>3110400</v>
      </c>
      <c r="I1030" s="14"/>
      <c r="J1030" s="6"/>
      <c r="K1030" s="17">
        <f t="shared" si="47"/>
        <v>15552000</v>
      </c>
      <c r="L1030" s="49">
        <f>SUM(K1023:K1030)*17/100</f>
        <v>21893076</v>
      </c>
      <c r="M1030" s="49">
        <f>SUM(K1023:K1030)-L1030</f>
        <v>106889724</v>
      </c>
    </row>
    <row r="1031" spans="1:13" x14ac:dyDescent="0.25">
      <c r="A1031" s="11">
        <v>20</v>
      </c>
      <c r="B1031" s="18">
        <v>45131</v>
      </c>
      <c r="C1031" s="18">
        <v>45128</v>
      </c>
      <c r="D1031" s="19" t="s">
        <v>1189</v>
      </c>
      <c r="E1031" s="6" t="s">
        <v>352</v>
      </c>
      <c r="F1031" s="11">
        <v>5</v>
      </c>
      <c r="G1031" s="11" t="s">
        <v>112</v>
      </c>
      <c r="H1031" s="13">
        <v>2250000</v>
      </c>
      <c r="I1031" s="14"/>
      <c r="J1031" s="6"/>
      <c r="K1031" s="17">
        <f t="shared" si="47"/>
        <v>11250000</v>
      </c>
      <c r="L1031" s="17"/>
      <c r="M1031" s="17"/>
    </row>
    <row r="1032" spans="1:13" x14ac:dyDescent="0.25">
      <c r="A1032" s="11" t="s">
        <v>14</v>
      </c>
      <c r="B1032" s="18" t="s">
        <v>14</v>
      </c>
      <c r="C1032" s="18" t="s">
        <v>14</v>
      </c>
      <c r="D1032" s="19" t="s">
        <v>14</v>
      </c>
      <c r="E1032" s="6" t="s">
        <v>441</v>
      </c>
      <c r="F1032" s="11">
        <v>3</v>
      </c>
      <c r="G1032" s="11" t="s">
        <v>112</v>
      </c>
      <c r="H1032" s="13">
        <v>1050000</v>
      </c>
      <c r="I1032" s="14"/>
      <c r="J1032" s="6"/>
      <c r="K1032" s="17">
        <f t="shared" si="47"/>
        <v>3150000</v>
      </c>
      <c r="L1032" s="17"/>
      <c r="M1032" s="17"/>
    </row>
    <row r="1033" spans="1:13" x14ac:dyDescent="0.25">
      <c r="A1033" s="11" t="s">
        <v>14</v>
      </c>
      <c r="B1033" s="18" t="s">
        <v>14</v>
      </c>
      <c r="C1033" s="18" t="s">
        <v>14</v>
      </c>
      <c r="D1033" s="19" t="s">
        <v>14</v>
      </c>
      <c r="E1033" s="6" t="s">
        <v>614</v>
      </c>
      <c r="F1033" s="11">
        <v>2</v>
      </c>
      <c r="G1033" s="11" t="s">
        <v>112</v>
      </c>
      <c r="H1033" s="13">
        <v>1350000</v>
      </c>
      <c r="I1033" s="14"/>
      <c r="J1033" s="6"/>
      <c r="K1033" s="17">
        <f t="shared" si="47"/>
        <v>2700000</v>
      </c>
      <c r="L1033" s="17"/>
      <c r="M1033" s="17"/>
    </row>
    <row r="1034" spans="1:13" x14ac:dyDescent="0.25">
      <c r="A1034" s="11" t="s">
        <v>14</v>
      </c>
      <c r="B1034" s="18" t="s">
        <v>14</v>
      </c>
      <c r="C1034" s="18" t="s">
        <v>14</v>
      </c>
      <c r="D1034" s="19" t="s">
        <v>14</v>
      </c>
      <c r="E1034" s="6" t="s">
        <v>1084</v>
      </c>
      <c r="F1034" s="11">
        <v>1</v>
      </c>
      <c r="G1034" s="11" t="s">
        <v>112</v>
      </c>
      <c r="H1034" s="13">
        <v>1497600</v>
      </c>
      <c r="I1034" s="14"/>
      <c r="J1034" s="6"/>
      <c r="K1034" s="17">
        <f t="shared" si="47"/>
        <v>1497600</v>
      </c>
      <c r="L1034" s="17"/>
      <c r="M1034" s="17"/>
    </row>
    <row r="1035" spans="1:13" x14ac:dyDescent="0.25">
      <c r="A1035" s="11" t="s">
        <v>14</v>
      </c>
      <c r="B1035" s="18" t="s">
        <v>14</v>
      </c>
      <c r="C1035" s="18" t="s">
        <v>14</v>
      </c>
      <c r="D1035" s="19" t="s">
        <v>14</v>
      </c>
      <c r="E1035" s="6" t="s">
        <v>47</v>
      </c>
      <c r="F1035" s="11">
        <v>4</v>
      </c>
      <c r="G1035" s="11" t="s">
        <v>112</v>
      </c>
      <c r="H1035" s="13">
        <v>3110400</v>
      </c>
      <c r="I1035" s="14"/>
      <c r="J1035" s="6"/>
      <c r="K1035" s="17">
        <f t="shared" si="47"/>
        <v>12441600</v>
      </c>
      <c r="L1035" s="17"/>
      <c r="M1035" s="17"/>
    </row>
    <row r="1036" spans="1:13" x14ac:dyDescent="0.25">
      <c r="A1036" s="11" t="s">
        <v>14</v>
      </c>
      <c r="B1036" s="18" t="s">
        <v>14</v>
      </c>
      <c r="C1036" s="18" t="s">
        <v>14</v>
      </c>
      <c r="D1036" s="19" t="s">
        <v>14</v>
      </c>
      <c r="E1036" s="6" t="s">
        <v>31</v>
      </c>
      <c r="F1036" s="11">
        <v>10</v>
      </c>
      <c r="G1036" s="11" t="s">
        <v>112</v>
      </c>
      <c r="H1036" s="13">
        <v>1695600</v>
      </c>
      <c r="I1036" s="14"/>
      <c r="J1036" s="6"/>
      <c r="K1036" s="17">
        <f t="shared" si="47"/>
        <v>16956000</v>
      </c>
      <c r="L1036" s="17"/>
      <c r="M1036" s="17"/>
    </row>
    <row r="1037" spans="1:13" x14ac:dyDescent="0.25">
      <c r="A1037" s="11" t="s">
        <v>14</v>
      </c>
      <c r="B1037" s="18" t="s">
        <v>14</v>
      </c>
      <c r="C1037" s="18" t="s">
        <v>14</v>
      </c>
      <c r="D1037" s="19" t="s">
        <v>14</v>
      </c>
      <c r="E1037" s="6" t="s">
        <v>51</v>
      </c>
      <c r="F1037" s="11">
        <v>5</v>
      </c>
      <c r="G1037" s="11" t="s">
        <v>112</v>
      </c>
      <c r="H1037" s="13">
        <v>3888000</v>
      </c>
      <c r="I1037" s="14"/>
      <c r="J1037" s="6"/>
      <c r="K1037" s="17">
        <f t="shared" si="47"/>
        <v>19440000</v>
      </c>
      <c r="L1037" s="17"/>
      <c r="M1037" s="17"/>
    </row>
    <row r="1038" spans="1:13" x14ac:dyDescent="0.25">
      <c r="A1038" s="11" t="s">
        <v>14</v>
      </c>
      <c r="B1038" s="18" t="s">
        <v>14</v>
      </c>
      <c r="C1038" s="18" t="s">
        <v>14</v>
      </c>
      <c r="D1038" s="19" t="s">
        <v>14</v>
      </c>
      <c r="E1038" s="6" t="s">
        <v>40</v>
      </c>
      <c r="F1038" s="11">
        <v>5</v>
      </c>
      <c r="G1038" s="11" t="s">
        <v>112</v>
      </c>
      <c r="H1038" s="13">
        <v>1860000</v>
      </c>
      <c r="I1038" s="14"/>
      <c r="J1038" s="6"/>
      <c r="K1038" s="17">
        <f t="shared" si="47"/>
        <v>9300000</v>
      </c>
      <c r="L1038" s="17"/>
      <c r="M1038" s="17"/>
    </row>
    <row r="1039" spans="1:13" x14ac:dyDescent="0.25">
      <c r="A1039" s="11" t="s">
        <v>14</v>
      </c>
      <c r="B1039" s="18" t="s">
        <v>14</v>
      </c>
      <c r="C1039" s="18" t="s">
        <v>14</v>
      </c>
      <c r="D1039" s="19" t="s">
        <v>14</v>
      </c>
      <c r="E1039" s="6" t="s">
        <v>71</v>
      </c>
      <c r="F1039" s="11">
        <v>1</v>
      </c>
      <c r="G1039" s="11" t="s">
        <v>112</v>
      </c>
      <c r="H1039" s="13">
        <v>3240000</v>
      </c>
      <c r="I1039" s="14"/>
      <c r="J1039" s="6"/>
      <c r="K1039" s="17">
        <f t="shared" si="47"/>
        <v>3240000</v>
      </c>
      <c r="L1039" s="17"/>
      <c r="M1039" s="17"/>
    </row>
    <row r="1040" spans="1:13" x14ac:dyDescent="0.25">
      <c r="A1040" s="11" t="s">
        <v>14</v>
      </c>
      <c r="B1040" s="18" t="s">
        <v>14</v>
      </c>
      <c r="C1040" s="18" t="s">
        <v>14</v>
      </c>
      <c r="D1040" s="19" t="s">
        <v>14</v>
      </c>
      <c r="E1040" s="6" t="s">
        <v>72</v>
      </c>
      <c r="F1040" s="11">
        <v>5</v>
      </c>
      <c r="G1040" s="11" t="s">
        <v>112</v>
      </c>
      <c r="H1040" s="13">
        <v>1954800</v>
      </c>
      <c r="I1040" s="14"/>
      <c r="J1040" s="6"/>
      <c r="K1040" s="17">
        <f t="shared" si="47"/>
        <v>9774000</v>
      </c>
      <c r="L1040" s="17"/>
      <c r="M1040" s="17"/>
    </row>
    <row r="1041" spans="1:13" x14ac:dyDescent="0.25">
      <c r="A1041" s="11" t="s">
        <v>14</v>
      </c>
      <c r="B1041" s="18" t="s">
        <v>14</v>
      </c>
      <c r="C1041" s="18" t="s">
        <v>14</v>
      </c>
      <c r="D1041" s="19" t="s">
        <v>14</v>
      </c>
      <c r="E1041" s="6" t="s">
        <v>205</v>
      </c>
      <c r="F1041" s="11">
        <v>3</v>
      </c>
      <c r="G1041" s="11" t="s">
        <v>112</v>
      </c>
      <c r="H1041" s="13">
        <v>3758400</v>
      </c>
      <c r="I1041" s="14"/>
      <c r="J1041" s="6"/>
      <c r="K1041" s="17">
        <f t="shared" si="47"/>
        <v>11275200</v>
      </c>
      <c r="L1041" s="49">
        <f>SUM(K1031:K1041)*17/100</f>
        <v>17174148</v>
      </c>
      <c r="M1041" s="49">
        <f>SUM(K1031:K1041)-L1041</f>
        <v>83850252</v>
      </c>
    </row>
    <row r="1042" spans="1:13" x14ac:dyDescent="0.25">
      <c r="A1042" s="11">
        <v>21</v>
      </c>
      <c r="B1042" s="18">
        <v>45131</v>
      </c>
      <c r="C1042" s="18">
        <v>45129</v>
      </c>
      <c r="D1042" s="19" t="s">
        <v>1190</v>
      </c>
      <c r="E1042" s="6" t="s">
        <v>47</v>
      </c>
      <c r="F1042" s="11">
        <v>2</v>
      </c>
      <c r="G1042" s="11" t="s">
        <v>112</v>
      </c>
      <c r="H1042" s="13">
        <v>3110400</v>
      </c>
      <c r="I1042" s="14"/>
      <c r="J1042" s="6"/>
      <c r="K1042" s="17">
        <f t="shared" si="47"/>
        <v>6220800</v>
      </c>
      <c r="L1042" s="17"/>
      <c r="M1042" s="17"/>
    </row>
    <row r="1043" spans="1:13" x14ac:dyDescent="0.25">
      <c r="A1043" s="11" t="s">
        <v>14</v>
      </c>
      <c r="B1043" s="18" t="s">
        <v>14</v>
      </c>
      <c r="C1043" s="18" t="s">
        <v>14</v>
      </c>
      <c r="D1043" s="19" t="s">
        <v>14</v>
      </c>
      <c r="E1043" s="6" t="s">
        <v>81</v>
      </c>
      <c r="F1043" s="11">
        <v>2</v>
      </c>
      <c r="G1043" s="11" t="s">
        <v>112</v>
      </c>
      <c r="H1043" s="13">
        <v>1500000</v>
      </c>
      <c r="I1043" s="14"/>
      <c r="J1043" s="6"/>
      <c r="K1043" s="17">
        <f t="shared" si="47"/>
        <v>3000000</v>
      </c>
      <c r="L1043" s="17"/>
      <c r="M1043" s="17"/>
    </row>
    <row r="1044" spans="1:13" x14ac:dyDescent="0.25">
      <c r="A1044" s="11" t="s">
        <v>14</v>
      </c>
      <c r="B1044" s="18" t="s">
        <v>14</v>
      </c>
      <c r="C1044" s="18" t="s">
        <v>14</v>
      </c>
      <c r="D1044" s="19" t="s">
        <v>14</v>
      </c>
      <c r="E1044" s="6" t="s">
        <v>370</v>
      </c>
      <c r="F1044" s="11">
        <v>1</v>
      </c>
      <c r="G1044" s="11" t="s">
        <v>112</v>
      </c>
      <c r="H1044" s="13">
        <v>1150000</v>
      </c>
      <c r="I1044" s="14"/>
      <c r="J1044" s="6"/>
      <c r="K1044" s="17">
        <f t="shared" si="47"/>
        <v>1150000</v>
      </c>
      <c r="L1044" s="17"/>
      <c r="M1044" s="17"/>
    </row>
    <row r="1045" spans="1:13" x14ac:dyDescent="0.25">
      <c r="A1045" s="11" t="s">
        <v>14</v>
      </c>
      <c r="B1045" s="18" t="s">
        <v>14</v>
      </c>
      <c r="C1045" s="18" t="s">
        <v>14</v>
      </c>
      <c r="D1045" s="19" t="s">
        <v>14</v>
      </c>
      <c r="E1045" s="6" t="s">
        <v>31</v>
      </c>
      <c r="F1045" s="11">
        <v>2</v>
      </c>
      <c r="G1045" s="11" t="s">
        <v>112</v>
      </c>
      <c r="H1045" s="13">
        <v>1695600</v>
      </c>
      <c r="I1045" s="14"/>
      <c r="J1045" s="6"/>
      <c r="K1045" s="17">
        <f t="shared" si="47"/>
        <v>3391200</v>
      </c>
      <c r="L1045" s="17"/>
      <c r="M1045" s="17"/>
    </row>
    <row r="1046" spans="1:13" x14ac:dyDescent="0.25">
      <c r="A1046" s="11" t="s">
        <v>14</v>
      </c>
      <c r="B1046" s="18" t="s">
        <v>14</v>
      </c>
      <c r="C1046" s="18" t="s">
        <v>14</v>
      </c>
      <c r="D1046" s="19" t="s">
        <v>14</v>
      </c>
      <c r="E1046" s="6" t="s">
        <v>94</v>
      </c>
      <c r="F1046" s="11">
        <v>2</v>
      </c>
      <c r="G1046" s="11" t="s">
        <v>112</v>
      </c>
      <c r="H1046" s="13">
        <v>504000</v>
      </c>
      <c r="I1046" s="14"/>
      <c r="J1046" s="6"/>
      <c r="K1046" s="17">
        <f t="shared" si="47"/>
        <v>1008000</v>
      </c>
      <c r="L1046" s="17"/>
      <c r="M1046" s="17"/>
    </row>
    <row r="1047" spans="1:13" x14ac:dyDescent="0.25">
      <c r="A1047" s="11" t="s">
        <v>14</v>
      </c>
      <c r="B1047" s="18" t="s">
        <v>14</v>
      </c>
      <c r="C1047" s="18" t="s">
        <v>14</v>
      </c>
      <c r="D1047" s="19" t="s">
        <v>14</v>
      </c>
      <c r="E1047" s="6" t="s">
        <v>566</v>
      </c>
      <c r="F1047" s="11">
        <v>1</v>
      </c>
      <c r="G1047" s="11" t="s">
        <v>112</v>
      </c>
      <c r="H1047" s="13">
        <v>930000</v>
      </c>
      <c r="I1047" s="14"/>
      <c r="J1047" s="6"/>
      <c r="K1047" s="17">
        <f t="shared" si="47"/>
        <v>930000</v>
      </c>
      <c r="L1047" s="17"/>
      <c r="M1047" s="17"/>
    </row>
    <row r="1048" spans="1:13" x14ac:dyDescent="0.25">
      <c r="A1048" s="11" t="s">
        <v>14</v>
      </c>
      <c r="B1048" s="18" t="s">
        <v>14</v>
      </c>
      <c r="C1048" s="18" t="s">
        <v>14</v>
      </c>
      <c r="D1048" s="19" t="s">
        <v>14</v>
      </c>
      <c r="E1048" s="6" t="s">
        <v>309</v>
      </c>
      <c r="F1048" s="11">
        <v>1</v>
      </c>
      <c r="G1048" s="11" t="s">
        <v>112</v>
      </c>
      <c r="H1048" s="13">
        <v>1590000</v>
      </c>
      <c r="I1048" s="14"/>
      <c r="J1048" s="6"/>
      <c r="K1048" s="17">
        <f t="shared" si="47"/>
        <v>1590000</v>
      </c>
      <c r="L1048" s="17"/>
      <c r="M1048" s="17"/>
    </row>
    <row r="1049" spans="1:13" x14ac:dyDescent="0.25">
      <c r="A1049" s="11" t="s">
        <v>14</v>
      </c>
      <c r="B1049" s="18" t="s">
        <v>14</v>
      </c>
      <c r="C1049" s="18" t="s">
        <v>14</v>
      </c>
      <c r="D1049" s="19" t="s">
        <v>14</v>
      </c>
      <c r="E1049" s="6" t="s">
        <v>32</v>
      </c>
      <c r="F1049" s="11">
        <v>3</v>
      </c>
      <c r="G1049" s="11" t="s">
        <v>112</v>
      </c>
      <c r="H1049" s="13">
        <v>3801600</v>
      </c>
      <c r="I1049" s="14"/>
      <c r="J1049" s="6"/>
      <c r="K1049" s="17">
        <f t="shared" si="47"/>
        <v>11404800</v>
      </c>
      <c r="L1049" s="17"/>
      <c r="M1049" s="17"/>
    </row>
    <row r="1050" spans="1:13" x14ac:dyDescent="0.25">
      <c r="A1050" s="11" t="s">
        <v>14</v>
      </c>
      <c r="B1050" s="18" t="s">
        <v>14</v>
      </c>
      <c r="C1050" s="18" t="s">
        <v>14</v>
      </c>
      <c r="D1050" s="19" t="s">
        <v>14</v>
      </c>
      <c r="E1050" s="6" t="s">
        <v>33</v>
      </c>
      <c r="F1050" s="11">
        <v>8</v>
      </c>
      <c r="G1050" s="11" t="s">
        <v>112</v>
      </c>
      <c r="H1050" s="13">
        <v>2980800</v>
      </c>
      <c r="I1050" s="14"/>
      <c r="J1050" s="6"/>
      <c r="K1050" s="17">
        <f t="shared" si="47"/>
        <v>23846400</v>
      </c>
      <c r="L1050" s="17"/>
      <c r="M1050" s="17"/>
    </row>
    <row r="1051" spans="1:13" x14ac:dyDescent="0.25">
      <c r="A1051" s="11" t="s">
        <v>14</v>
      </c>
      <c r="B1051" s="18" t="s">
        <v>14</v>
      </c>
      <c r="C1051" s="18" t="s">
        <v>14</v>
      </c>
      <c r="D1051" s="19" t="s">
        <v>14</v>
      </c>
      <c r="E1051" s="6" t="s">
        <v>206</v>
      </c>
      <c r="F1051" s="11">
        <v>2</v>
      </c>
      <c r="G1051" s="11" t="s">
        <v>112</v>
      </c>
      <c r="H1051" s="13">
        <v>2980800</v>
      </c>
      <c r="I1051" s="14"/>
      <c r="J1051" s="6"/>
      <c r="K1051" s="17">
        <f t="shared" si="47"/>
        <v>5961600</v>
      </c>
      <c r="L1051" s="17">
        <f>SUM(K1042:K1051)*17/100</f>
        <v>9945476</v>
      </c>
      <c r="M1051" s="17">
        <f>SUM(K1042:K1051)-L1051</f>
        <v>48557324</v>
      </c>
    </row>
    <row r="1052" spans="1:13" x14ac:dyDescent="0.25">
      <c r="A1052" s="11">
        <v>22</v>
      </c>
      <c r="B1052" s="18">
        <v>45131</v>
      </c>
      <c r="C1052" s="18">
        <v>45129</v>
      </c>
      <c r="D1052" s="19" t="s">
        <v>1191</v>
      </c>
      <c r="E1052" s="6" t="s">
        <v>72</v>
      </c>
      <c r="F1052" s="11">
        <v>5</v>
      </c>
      <c r="G1052" s="11" t="s">
        <v>112</v>
      </c>
      <c r="H1052" s="13">
        <v>1954800</v>
      </c>
      <c r="I1052" s="14"/>
      <c r="J1052" s="6"/>
      <c r="K1052" s="17">
        <f t="shared" si="47"/>
        <v>9774000</v>
      </c>
      <c r="L1052" s="17"/>
      <c r="M1052" s="17"/>
    </row>
    <row r="1053" spans="1:13" x14ac:dyDescent="0.25">
      <c r="A1053" s="11" t="s">
        <v>14</v>
      </c>
      <c r="B1053" s="18" t="s">
        <v>14</v>
      </c>
      <c r="C1053" s="18" t="s">
        <v>14</v>
      </c>
      <c r="D1053" s="19" t="s">
        <v>14</v>
      </c>
      <c r="E1053" s="6" t="s">
        <v>205</v>
      </c>
      <c r="F1053" s="11">
        <v>1</v>
      </c>
      <c r="G1053" s="11" t="s">
        <v>112</v>
      </c>
      <c r="H1053" s="13">
        <v>3758400</v>
      </c>
      <c r="I1053" s="14"/>
      <c r="J1053" s="6"/>
      <c r="K1053" s="17">
        <f t="shared" si="47"/>
        <v>3758400</v>
      </c>
      <c r="L1053" s="17"/>
      <c r="M1053" s="17"/>
    </row>
    <row r="1054" spans="1:13" x14ac:dyDescent="0.25">
      <c r="A1054" s="11" t="s">
        <v>14</v>
      </c>
      <c r="B1054" s="18" t="s">
        <v>14</v>
      </c>
      <c r="C1054" s="18" t="s">
        <v>14</v>
      </c>
      <c r="D1054" s="19" t="s">
        <v>14</v>
      </c>
      <c r="E1054" s="6" t="s">
        <v>1192</v>
      </c>
      <c r="F1054" s="11">
        <v>2</v>
      </c>
      <c r="G1054" s="11" t="s">
        <v>112</v>
      </c>
      <c r="H1054" s="13">
        <v>2448000</v>
      </c>
      <c r="I1054" s="14"/>
      <c r="J1054" s="6"/>
      <c r="K1054" s="17">
        <f t="shared" si="47"/>
        <v>4896000</v>
      </c>
      <c r="L1054" s="17"/>
      <c r="M1054" s="17"/>
    </row>
    <row r="1055" spans="1:13" x14ac:dyDescent="0.25">
      <c r="A1055" s="11" t="s">
        <v>14</v>
      </c>
      <c r="B1055" s="18" t="s">
        <v>14</v>
      </c>
      <c r="C1055" s="18" t="s">
        <v>14</v>
      </c>
      <c r="D1055" s="19" t="s">
        <v>14</v>
      </c>
      <c r="E1055" s="6" t="s">
        <v>35</v>
      </c>
      <c r="F1055" s="11">
        <v>3</v>
      </c>
      <c r="G1055" s="11" t="s">
        <v>112</v>
      </c>
      <c r="H1055" s="13">
        <v>2112000</v>
      </c>
      <c r="I1055" s="14"/>
      <c r="J1055" s="6"/>
      <c r="K1055" s="17">
        <f t="shared" si="47"/>
        <v>6336000</v>
      </c>
      <c r="L1055" s="17"/>
      <c r="M1055" s="17"/>
    </row>
    <row r="1056" spans="1:13" x14ac:dyDescent="0.25">
      <c r="A1056" s="11" t="s">
        <v>14</v>
      </c>
      <c r="B1056" s="18" t="s">
        <v>14</v>
      </c>
      <c r="C1056" s="18" t="s">
        <v>14</v>
      </c>
      <c r="D1056" s="19" t="s">
        <v>14</v>
      </c>
      <c r="E1056" s="6" t="s">
        <v>42</v>
      </c>
      <c r="F1056" s="11">
        <v>1</v>
      </c>
      <c r="G1056" s="11" t="s">
        <v>112</v>
      </c>
      <c r="H1056" s="13">
        <v>2160000</v>
      </c>
      <c r="I1056" s="14"/>
      <c r="J1056" s="6"/>
      <c r="K1056" s="17">
        <f t="shared" si="47"/>
        <v>2160000</v>
      </c>
      <c r="L1056" s="17"/>
      <c r="M1056" s="17"/>
    </row>
    <row r="1057" spans="1:13" x14ac:dyDescent="0.25">
      <c r="A1057" s="11" t="s">
        <v>14</v>
      </c>
      <c r="B1057" s="18" t="s">
        <v>14</v>
      </c>
      <c r="C1057" s="18" t="s">
        <v>14</v>
      </c>
      <c r="D1057" s="19" t="s">
        <v>14</v>
      </c>
      <c r="E1057" s="6" t="s">
        <v>398</v>
      </c>
      <c r="F1057" s="11">
        <v>1</v>
      </c>
      <c r="G1057" s="11" t="s">
        <v>112</v>
      </c>
      <c r="H1057" s="13">
        <v>2208000</v>
      </c>
      <c r="I1057" s="14"/>
      <c r="J1057" s="6"/>
      <c r="K1057" s="17">
        <f t="shared" ref="K1057:K1067" si="48">F1057*(H1057-(H1057*I1057)-((H1057-(H1057*I1057))*J1057))</f>
        <v>2208000</v>
      </c>
      <c r="L1057" s="17"/>
      <c r="M1057" s="17"/>
    </row>
    <row r="1058" spans="1:13" x14ac:dyDescent="0.25">
      <c r="A1058" s="11" t="s">
        <v>14</v>
      </c>
      <c r="B1058" s="18" t="s">
        <v>14</v>
      </c>
      <c r="C1058" s="18" t="s">
        <v>14</v>
      </c>
      <c r="D1058" s="19" t="s">
        <v>14</v>
      </c>
      <c r="E1058" s="6" t="s">
        <v>59</v>
      </c>
      <c r="F1058" s="11">
        <v>2</v>
      </c>
      <c r="G1058" s="11" t="s">
        <v>112</v>
      </c>
      <c r="H1058" s="13">
        <v>2208000</v>
      </c>
      <c r="I1058" s="14"/>
      <c r="J1058" s="6"/>
      <c r="K1058" s="17">
        <f t="shared" si="48"/>
        <v>4416000</v>
      </c>
      <c r="L1058" s="17"/>
      <c r="M1058" s="17"/>
    </row>
    <row r="1059" spans="1:13" x14ac:dyDescent="0.25">
      <c r="A1059" s="11" t="s">
        <v>14</v>
      </c>
      <c r="B1059" s="18" t="s">
        <v>14</v>
      </c>
      <c r="C1059" s="18" t="s">
        <v>14</v>
      </c>
      <c r="D1059" s="19" t="s">
        <v>14</v>
      </c>
      <c r="E1059" s="6" t="s">
        <v>358</v>
      </c>
      <c r="F1059" s="11">
        <v>2</v>
      </c>
      <c r="G1059" s="11" t="s">
        <v>112</v>
      </c>
      <c r="H1059" s="13">
        <v>3758400</v>
      </c>
      <c r="I1059" s="14"/>
      <c r="J1059" s="6"/>
      <c r="K1059" s="17">
        <f t="shared" si="48"/>
        <v>7516800</v>
      </c>
      <c r="L1059" s="17">
        <f>SUM(K1052:K1059)*17/100</f>
        <v>6981084</v>
      </c>
      <c r="M1059" s="17">
        <f>SUM(K1052:K1059)-L1059</f>
        <v>34084116</v>
      </c>
    </row>
    <row r="1060" spans="1:13" x14ac:dyDescent="0.25">
      <c r="A1060" s="11">
        <v>23</v>
      </c>
      <c r="B1060" s="18">
        <v>45134</v>
      </c>
      <c r="C1060" s="18">
        <v>45131</v>
      </c>
      <c r="D1060" s="19" t="s">
        <v>1193</v>
      </c>
      <c r="E1060" s="6" t="s">
        <v>1084</v>
      </c>
      <c r="F1060" s="11">
        <v>1</v>
      </c>
      <c r="G1060" s="11" t="s">
        <v>112</v>
      </c>
      <c r="H1060" s="13">
        <v>1497600</v>
      </c>
      <c r="I1060" s="14"/>
      <c r="J1060" s="6"/>
      <c r="K1060" s="17">
        <f t="shared" si="48"/>
        <v>1497600</v>
      </c>
      <c r="L1060" s="17"/>
      <c r="M1060" s="17"/>
    </row>
    <row r="1061" spans="1:13" x14ac:dyDescent="0.25">
      <c r="A1061" s="11" t="s">
        <v>14</v>
      </c>
      <c r="B1061" s="18" t="s">
        <v>14</v>
      </c>
      <c r="C1061" s="18" t="s">
        <v>14</v>
      </c>
      <c r="D1061" s="19" t="s">
        <v>14</v>
      </c>
      <c r="E1061" s="6" t="s">
        <v>310</v>
      </c>
      <c r="F1061" s="11">
        <v>2</v>
      </c>
      <c r="G1061" s="11" t="s">
        <v>112</v>
      </c>
      <c r="H1061" s="13">
        <v>2952000</v>
      </c>
      <c r="I1061" s="14"/>
      <c r="J1061" s="6"/>
      <c r="K1061" s="17">
        <f t="shared" si="48"/>
        <v>5904000</v>
      </c>
      <c r="L1061" s="17"/>
      <c r="M1061" s="17"/>
    </row>
    <row r="1062" spans="1:13" x14ac:dyDescent="0.25">
      <c r="A1062" s="11" t="s">
        <v>14</v>
      </c>
      <c r="B1062" s="18" t="s">
        <v>14</v>
      </c>
      <c r="C1062" s="18" t="s">
        <v>14</v>
      </c>
      <c r="D1062" s="19" t="s">
        <v>14</v>
      </c>
      <c r="E1062" s="6" t="s">
        <v>362</v>
      </c>
      <c r="F1062" s="11">
        <v>5</v>
      </c>
      <c r="G1062" s="11" t="s">
        <v>112</v>
      </c>
      <c r="H1062" s="13">
        <v>2088000</v>
      </c>
      <c r="I1062" s="14"/>
      <c r="J1062" s="6"/>
      <c r="K1062" s="17">
        <f t="shared" si="48"/>
        <v>10440000</v>
      </c>
      <c r="L1062" s="17"/>
      <c r="M1062" s="17"/>
    </row>
    <row r="1063" spans="1:13" x14ac:dyDescent="0.25">
      <c r="A1063" s="11" t="s">
        <v>14</v>
      </c>
      <c r="B1063" s="18" t="s">
        <v>14</v>
      </c>
      <c r="C1063" s="18" t="s">
        <v>14</v>
      </c>
      <c r="D1063" s="19" t="s">
        <v>14</v>
      </c>
      <c r="E1063" s="6" t="s">
        <v>363</v>
      </c>
      <c r="F1063" s="11">
        <v>2</v>
      </c>
      <c r="G1063" s="11" t="s">
        <v>112</v>
      </c>
      <c r="H1063" s="13">
        <v>1944000</v>
      </c>
      <c r="I1063" s="14"/>
      <c r="J1063" s="6"/>
      <c r="K1063" s="17">
        <f t="shared" si="48"/>
        <v>3888000</v>
      </c>
      <c r="L1063" s="17"/>
      <c r="M1063" s="17"/>
    </row>
    <row r="1064" spans="1:13" x14ac:dyDescent="0.25">
      <c r="A1064" s="11" t="s">
        <v>14</v>
      </c>
      <c r="B1064" s="18" t="s">
        <v>14</v>
      </c>
      <c r="C1064" s="18" t="s">
        <v>14</v>
      </c>
      <c r="D1064" s="19" t="s">
        <v>14</v>
      </c>
      <c r="E1064" s="6" t="s">
        <v>364</v>
      </c>
      <c r="F1064" s="11">
        <v>2</v>
      </c>
      <c r="G1064" s="11" t="s">
        <v>112</v>
      </c>
      <c r="H1064" s="13">
        <v>1632000</v>
      </c>
      <c r="I1064" s="14"/>
      <c r="J1064" s="6"/>
      <c r="K1064" s="17">
        <f t="shared" si="48"/>
        <v>3264000</v>
      </c>
      <c r="L1064" s="17"/>
      <c r="M1064" s="17"/>
    </row>
    <row r="1065" spans="1:13" x14ac:dyDescent="0.25">
      <c r="A1065" s="11" t="s">
        <v>14</v>
      </c>
      <c r="B1065" s="18" t="s">
        <v>14</v>
      </c>
      <c r="C1065" s="18" t="s">
        <v>14</v>
      </c>
      <c r="D1065" s="19" t="s">
        <v>14</v>
      </c>
      <c r="E1065" s="6" t="s">
        <v>365</v>
      </c>
      <c r="F1065" s="11">
        <v>2</v>
      </c>
      <c r="G1065" s="11" t="s">
        <v>112</v>
      </c>
      <c r="H1065" s="13">
        <v>1710000</v>
      </c>
      <c r="I1065" s="14"/>
      <c r="J1065" s="6"/>
      <c r="K1065" s="17">
        <f t="shared" si="48"/>
        <v>3420000</v>
      </c>
      <c r="L1065" s="17"/>
      <c r="M1065" s="17"/>
    </row>
    <row r="1066" spans="1:13" x14ac:dyDescent="0.25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366</v>
      </c>
      <c r="F1066" s="11">
        <v>1</v>
      </c>
      <c r="G1066" s="11" t="s">
        <v>112</v>
      </c>
      <c r="H1066" s="13">
        <v>1656000</v>
      </c>
      <c r="I1066" s="14"/>
      <c r="J1066" s="6"/>
      <c r="K1066" s="17">
        <f t="shared" si="48"/>
        <v>1656000</v>
      </c>
      <c r="L1066" s="17"/>
      <c r="M1066" s="17"/>
    </row>
    <row r="1067" spans="1:13" x14ac:dyDescent="0.25">
      <c r="A1067" s="11" t="s">
        <v>14</v>
      </c>
      <c r="B1067" s="18" t="s">
        <v>14</v>
      </c>
      <c r="C1067" s="18" t="s">
        <v>14</v>
      </c>
      <c r="D1067" s="19" t="s">
        <v>14</v>
      </c>
      <c r="E1067" s="6" t="s">
        <v>367</v>
      </c>
      <c r="F1067" s="11">
        <v>2</v>
      </c>
      <c r="G1067" s="11" t="s">
        <v>112</v>
      </c>
      <c r="H1067" s="13">
        <v>1824000</v>
      </c>
      <c r="I1067" s="14"/>
      <c r="J1067" s="6"/>
      <c r="K1067" s="17">
        <f t="shared" si="48"/>
        <v>3648000</v>
      </c>
      <c r="L1067" s="17"/>
      <c r="M1067" s="17"/>
    </row>
    <row r="1068" spans="1:13" x14ac:dyDescent="0.25">
      <c r="A1068" s="11" t="s">
        <v>14</v>
      </c>
      <c r="B1068" s="18" t="s">
        <v>14</v>
      </c>
      <c r="C1068" s="18" t="s">
        <v>14</v>
      </c>
      <c r="D1068" s="19" t="s">
        <v>14</v>
      </c>
      <c r="E1068" s="6" t="s">
        <v>950</v>
      </c>
      <c r="F1068" s="11">
        <v>2</v>
      </c>
      <c r="G1068" s="11" t="s">
        <v>112</v>
      </c>
      <c r="H1068" s="13">
        <v>2448000</v>
      </c>
      <c r="I1068" s="14"/>
      <c r="J1068" s="6"/>
      <c r="K1068" s="17">
        <f t="shared" ref="K1068:K1079" si="49">F1068*(H1068-(H1068*I1068)-((H1068-(H1068*I1068))*J1068))</f>
        <v>4896000</v>
      </c>
      <c r="L1068" s="17">
        <f>SUM(K1060:K1068)*17/100</f>
        <v>6564312</v>
      </c>
      <c r="M1068" s="17">
        <f>SUM(K1060:K1068)-L1068</f>
        <v>32049288</v>
      </c>
    </row>
    <row r="1069" spans="1:13" x14ac:dyDescent="0.25">
      <c r="A1069" s="11">
        <v>24</v>
      </c>
      <c r="B1069" s="18">
        <v>45134</v>
      </c>
      <c r="C1069" s="18">
        <v>45133</v>
      </c>
      <c r="D1069" s="19" t="s">
        <v>1194</v>
      </c>
      <c r="E1069" s="6" t="s">
        <v>398</v>
      </c>
      <c r="F1069" s="11">
        <v>1</v>
      </c>
      <c r="G1069" s="11" t="s">
        <v>112</v>
      </c>
      <c r="H1069" s="13">
        <v>2208000</v>
      </c>
      <c r="I1069" s="14"/>
      <c r="J1069" s="6"/>
      <c r="K1069" s="17">
        <f t="shared" si="49"/>
        <v>2208000</v>
      </c>
      <c r="L1069" s="17"/>
      <c r="M1069" s="17"/>
    </row>
    <row r="1070" spans="1:13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42</v>
      </c>
      <c r="F1070" s="11">
        <v>3</v>
      </c>
      <c r="G1070" s="11" t="s">
        <v>112</v>
      </c>
      <c r="H1070" s="13">
        <v>2160000</v>
      </c>
      <c r="I1070" s="14"/>
      <c r="J1070" s="6"/>
      <c r="K1070" s="17">
        <f t="shared" si="49"/>
        <v>6480000</v>
      </c>
      <c r="L1070" s="17"/>
      <c r="M1070" s="17"/>
    </row>
    <row r="1071" spans="1:13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1192</v>
      </c>
      <c r="F1071" s="11">
        <v>3</v>
      </c>
      <c r="G1071" s="11" t="s">
        <v>112</v>
      </c>
      <c r="H1071" s="13">
        <v>2448000</v>
      </c>
      <c r="I1071" s="14"/>
      <c r="J1071" s="6"/>
      <c r="K1071" s="17">
        <f t="shared" si="49"/>
        <v>7344000</v>
      </c>
      <c r="L1071" s="17"/>
      <c r="M1071" s="17"/>
    </row>
    <row r="1072" spans="1:13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35</v>
      </c>
      <c r="F1072" s="11">
        <v>2</v>
      </c>
      <c r="G1072" s="11" t="s">
        <v>112</v>
      </c>
      <c r="H1072" s="13">
        <v>2112000</v>
      </c>
      <c r="I1072" s="14"/>
      <c r="J1072" s="6"/>
      <c r="K1072" s="17">
        <f t="shared" si="49"/>
        <v>4224000</v>
      </c>
      <c r="L1072" s="17"/>
      <c r="M1072" s="17"/>
    </row>
    <row r="1073" spans="1:13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33</v>
      </c>
      <c r="F1073" s="11">
        <v>7</v>
      </c>
      <c r="G1073" s="11" t="s">
        <v>112</v>
      </c>
      <c r="H1073" s="13">
        <v>2980800</v>
      </c>
      <c r="I1073" s="14"/>
      <c r="J1073" s="6"/>
      <c r="K1073" s="17">
        <f t="shared" si="49"/>
        <v>20865600</v>
      </c>
      <c r="L1073" s="17"/>
      <c r="M1073" s="17"/>
    </row>
    <row r="1074" spans="1:13" x14ac:dyDescent="0.25">
      <c r="A1074" s="11" t="s">
        <v>14</v>
      </c>
      <c r="B1074" s="18" t="s">
        <v>14</v>
      </c>
      <c r="C1074" s="18" t="s">
        <v>14</v>
      </c>
      <c r="D1074" s="19" t="s">
        <v>14</v>
      </c>
      <c r="E1074" s="6" t="s">
        <v>206</v>
      </c>
      <c r="F1074" s="11">
        <v>1</v>
      </c>
      <c r="G1074" s="11" t="s">
        <v>112</v>
      </c>
      <c r="H1074" s="13">
        <v>2980800</v>
      </c>
      <c r="I1074" s="14"/>
      <c r="J1074" s="6"/>
      <c r="K1074" s="17">
        <f t="shared" si="49"/>
        <v>2980800</v>
      </c>
      <c r="L1074" s="17">
        <f>SUM(K1069:K1074)*17/100</f>
        <v>7497408</v>
      </c>
      <c r="M1074" s="17">
        <f>SUM(K1069:K1074)-L1074</f>
        <v>36604992</v>
      </c>
    </row>
    <row r="1075" spans="1:13" x14ac:dyDescent="0.25">
      <c r="A1075" s="11">
        <v>23</v>
      </c>
      <c r="B1075" s="18">
        <v>45134</v>
      </c>
      <c r="C1075" s="18">
        <v>45133</v>
      </c>
      <c r="D1075" s="19" t="s">
        <v>1195</v>
      </c>
      <c r="E1075" s="6" t="s">
        <v>59</v>
      </c>
      <c r="F1075" s="11">
        <v>1</v>
      </c>
      <c r="G1075" s="11" t="s">
        <v>112</v>
      </c>
      <c r="H1075" s="13">
        <v>2208000</v>
      </c>
      <c r="I1075" s="14"/>
      <c r="J1075" s="6"/>
      <c r="K1075" s="17">
        <f t="shared" si="49"/>
        <v>2208000</v>
      </c>
      <c r="L1075" s="17"/>
      <c r="M1075" s="17"/>
    </row>
    <row r="1076" spans="1:13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29</v>
      </c>
      <c r="F1076" s="11">
        <v>2</v>
      </c>
      <c r="G1076" s="11" t="s">
        <v>112</v>
      </c>
      <c r="H1076" s="13">
        <v>2304000</v>
      </c>
      <c r="I1076" s="14"/>
      <c r="J1076" s="6"/>
      <c r="K1076" s="17">
        <f t="shared" si="49"/>
        <v>4608000</v>
      </c>
      <c r="L1076" s="17"/>
      <c r="M1076" s="17"/>
    </row>
    <row r="1077" spans="1:13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1192</v>
      </c>
      <c r="F1077" s="11">
        <v>2</v>
      </c>
      <c r="G1077" s="11" t="s">
        <v>112</v>
      </c>
      <c r="H1077" s="13">
        <v>2448000</v>
      </c>
      <c r="I1077" s="14"/>
      <c r="J1077" s="6"/>
      <c r="K1077" s="17">
        <f t="shared" si="49"/>
        <v>4896000</v>
      </c>
      <c r="L1077" s="17"/>
      <c r="M1077" s="17"/>
    </row>
    <row r="1078" spans="1:13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35</v>
      </c>
      <c r="F1078" s="11">
        <v>2</v>
      </c>
      <c r="G1078" s="11" t="s">
        <v>112</v>
      </c>
      <c r="H1078" s="13">
        <v>2112000</v>
      </c>
      <c r="I1078" s="14"/>
      <c r="J1078" s="6"/>
      <c r="K1078" s="17">
        <f t="shared" si="49"/>
        <v>4224000</v>
      </c>
      <c r="L1078" s="17"/>
      <c r="M1078" s="17"/>
    </row>
    <row r="1079" spans="1:13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398</v>
      </c>
      <c r="F1079" s="11">
        <v>2</v>
      </c>
      <c r="G1079" s="11" t="s">
        <v>112</v>
      </c>
      <c r="H1079" s="13">
        <v>2208000</v>
      </c>
      <c r="I1079" s="14"/>
      <c r="J1079" s="6"/>
      <c r="K1079" s="17">
        <f t="shared" si="49"/>
        <v>4416000</v>
      </c>
      <c r="L1079" s="17"/>
      <c r="M1079" s="17"/>
    </row>
    <row r="1080" spans="1:13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1196</v>
      </c>
      <c r="F1080" s="11">
        <v>2</v>
      </c>
      <c r="G1080" s="11" t="s">
        <v>112</v>
      </c>
      <c r="H1080" s="13">
        <v>2112000</v>
      </c>
      <c r="I1080" s="14"/>
      <c r="J1080" s="6"/>
      <c r="K1080" s="17">
        <f t="shared" ref="K1080:K1109" si="50">F1080*(H1080-(H1080*I1080)-((H1080-(H1080*I1080))*J1080))</f>
        <v>4224000</v>
      </c>
      <c r="L1080" s="17"/>
      <c r="M1080" s="17"/>
    </row>
    <row r="1081" spans="1:13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1197</v>
      </c>
      <c r="F1081" s="11">
        <v>2</v>
      </c>
      <c r="G1081" s="11" t="s">
        <v>112</v>
      </c>
      <c r="H1081" s="13">
        <v>2160000</v>
      </c>
      <c r="I1081" s="14"/>
      <c r="J1081" s="6"/>
      <c r="K1081" s="17">
        <f t="shared" si="50"/>
        <v>4320000</v>
      </c>
      <c r="L1081" s="17"/>
      <c r="M1081" s="17"/>
    </row>
    <row r="1082" spans="1:13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1198</v>
      </c>
      <c r="F1082" s="11">
        <v>2</v>
      </c>
      <c r="G1082" s="11" t="s">
        <v>112</v>
      </c>
      <c r="H1082" s="13">
        <v>2400000</v>
      </c>
      <c r="I1082" s="14"/>
      <c r="J1082" s="6"/>
      <c r="K1082" s="17">
        <f t="shared" si="50"/>
        <v>4800000</v>
      </c>
      <c r="L1082" s="17">
        <f>SUM(K1075:K1082)*17/100</f>
        <v>5728320</v>
      </c>
      <c r="M1082" s="17">
        <f>SUM(K1075:K1082)-L1082</f>
        <v>27967680</v>
      </c>
    </row>
    <row r="1083" spans="1:13" x14ac:dyDescent="0.25">
      <c r="A1083" s="11" t="s">
        <v>14</v>
      </c>
      <c r="B1083" s="18" t="s">
        <v>14</v>
      </c>
      <c r="C1083" s="18" t="s">
        <v>14</v>
      </c>
      <c r="D1083" s="19" t="s">
        <v>14</v>
      </c>
      <c r="E1083" s="6" t="s">
        <v>14</v>
      </c>
      <c r="F1083" s="11" t="s">
        <v>14</v>
      </c>
      <c r="G1083" s="11" t="s">
        <v>14</v>
      </c>
      <c r="H1083" s="13" t="s">
        <v>14</v>
      </c>
      <c r="I1083" s="14" t="s">
        <v>14</v>
      </c>
      <c r="J1083" s="6" t="s">
        <v>14</v>
      </c>
      <c r="K1083" s="17" t="e">
        <f t="shared" si="50"/>
        <v>#VALUE!</v>
      </c>
      <c r="L1083" s="17"/>
      <c r="M1083" s="17"/>
    </row>
    <row r="1084" spans="1:13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14</v>
      </c>
      <c r="F1084" s="11" t="s">
        <v>14</v>
      </c>
      <c r="G1084" s="11" t="s">
        <v>14</v>
      </c>
      <c r="H1084" s="13" t="s">
        <v>14</v>
      </c>
      <c r="I1084" s="14" t="s">
        <v>14</v>
      </c>
      <c r="J1084" s="6" t="s">
        <v>14</v>
      </c>
      <c r="K1084" s="17" t="e">
        <f t="shared" si="50"/>
        <v>#VALUE!</v>
      </c>
      <c r="L1084" s="17"/>
      <c r="M1084" s="17"/>
    </row>
    <row r="1085" spans="1:13" x14ac:dyDescent="0.25">
      <c r="A1085" s="11" t="s">
        <v>14</v>
      </c>
      <c r="B1085" s="18" t="s">
        <v>14</v>
      </c>
      <c r="C1085" s="18" t="s">
        <v>14</v>
      </c>
      <c r="D1085" s="19" t="s">
        <v>14</v>
      </c>
      <c r="E1085" s="6" t="s">
        <v>14</v>
      </c>
      <c r="F1085" s="11" t="s">
        <v>14</v>
      </c>
      <c r="G1085" s="11" t="s">
        <v>14</v>
      </c>
      <c r="H1085" s="13" t="s">
        <v>14</v>
      </c>
      <c r="I1085" s="14" t="s">
        <v>14</v>
      </c>
      <c r="J1085" s="6" t="s">
        <v>14</v>
      </c>
      <c r="K1085" s="17" t="e">
        <f t="shared" si="50"/>
        <v>#VALUE!</v>
      </c>
      <c r="L1085" s="17"/>
      <c r="M1085" s="17"/>
    </row>
    <row r="1086" spans="1:13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14</v>
      </c>
      <c r="F1086" s="11" t="s">
        <v>14</v>
      </c>
      <c r="G1086" s="11" t="s">
        <v>14</v>
      </c>
      <c r="H1086" s="13" t="s">
        <v>14</v>
      </c>
      <c r="I1086" s="14" t="s">
        <v>14</v>
      </c>
      <c r="J1086" s="6" t="s">
        <v>14</v>
      </c>
      <c r="K1086" s="17" t="e">
        <f t="shared" si="50"/>
        <v>#VALUE!</v>
      </c>
      <c r="L1086" s="17"/>
      <c r="M1086" s="17"/>
    </row>
    <row r="1087" spans="1:13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14</v>
      </c>
      <c r="F1087" s="11" t="s">
        <v>14</v>
      </c>
      <c r="G1087" s="11" t="s">
        <v>14</v>
      </c>
      <c r="H1087" s="13" t="s">
        <v>14</v>
      </c>
      <c r="I1087" s="14" t="s">
        <v>14</v>
      </c>
      <c r="J1087" s="6" t="s">
        <v>14</v>
      </c>
      <c r="K1087" s="17" t="e">
        <f t="shared" si="50"/>
        <v>#VALUE!</v>
      </c>
      <c r="L1087" s="17"/>
      <c r="M1087" s="17"/>
    </row>
    <row r="1088" spans="1:13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14</v>
      </c>
      <c r="F1088" s="11" t="s">
        <v>14</v>
      </c>
      <c r="G1088" s="11" t="s">
        <v>14</v>
      </c>
      <c r="H1088" s="13" t="s">
        <v>14</v>
      </c>
      <c r="I1088" s="14" t="s">
        <v>14</v>
      </c>
      <c r="J1088" s="6" t="s">
        <v>14</v>
      </c>
      <c r="K1088" s="17" t="e">
        <f t="shared" si="50"/>
        <v>#VALUE!</v>
      </c>
      <c r="L1088" s="17"/>
      <c r="M1088" s="17"/>
    </row>
    <row r="1089" spans="1:13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14</v>
      </c>
      <c r="F1089" s="11" t="s">
        <v>14</v>
      </c>
      <c r="G1089" s="11" t="s">
        <v>14</v>
      </c>
      <c r="H1089" s="13" t="s">
        <v>14</v>
      </c>
      <c r="I1089" s="14" t="s">
        <v>14</v>
      </c>
      <c r="J1089" s="6" t="s">
        <v>14</v>
      </c>
      <c r="K1089" s="17" t="e">
        <f t="shared" si="50"/>
        <v>#VALUE!</v>
      </c>
      <c r="L1089" s="17"/>
      <c r="M1089" s="17"/>
    </row>
    <row r="1090" spans="1:13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14</v>
      </c>
      <c r="F1090" s="11" t="s">
        <v>14</v>
      </c>
      <c r="G1090" s="11" t="s">
        <v>14</v>
      </c>
      <c r="H1090" s="13" t="s">
        <v>14</v>
      </c>
      <c r="I1090" s="14" t="s">
        <v>14</v>
      </c>
      <c r="J1090" s="6" t="s">
        <v>14</v>
      </c>
      <c r="K1090" s="17" t="e">
        <f t="shared" si="50"/>
        <v>#VALUE!</v>
      </c>
      <c r="L1090" s="17"/>
      <c r="M1090" s="17"/>
    </row>
    <row r="1091" spans="1:13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14</v>
      </c>
      <c r="F1091" s="11" t="s">
        <v>14</v>
      </c>
      <c r="G1091" s="11" t="s">
        <v>14</v>
      </c>
      <c r="H1091" s="13" t="s">
        <v>14</v>
      </c>
      <c r="I1091" s="14" t="s">
        <v>14</v>
      </c>
      <c r="J1091" s="6" t="s">
        <v>14</v>
      </c>
      <c r="K1091" s="17" t="e">
        <f t="shared" si="50"/>
        <v>#VALUE!</v>
      </c>
      <c r="L1091" s="17"/>
      <c r="M1091" s="17"/>
    </row>
    <row r="1092" spans="1:13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14</v>
      </c>
      <c r="F1092" s="11" t="s">
        <v>14</v>
      </c>
      <c r="G1092" s="11" t="s">
        <v>14</v>
      </c>
      <c r="H1092" s="13" t="s">
        <v>14</v>
      </c>
      <c r="I1092" s="14" t="s">
        <v>14</v>
      </c>
      <c r="J1092" s="6" t="s">
        <v>14</v>
      </c>
      <c r="K1092" s="17" t="e">
        <f t="shared" si="50"/>
        <v>#VALUE!</v>
      </c>
      <c r="L1092" s="17"/>
      <c r="M1092" s="17"/>
    </row>
    <row r="1093" spans="1:13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14</v>
      </c>
      <c r="F1093" s="11" t="s">
        <v>14</v>
      </c>
      <c r="G1093" s="11" t="s">
        <v>14</v>
      </c>
      <c r="H1093" s="13" t="s">
        <v>14</v>
      </c>
      <c r="I1093" s="14" t="s">
        <v>14</v>
      </c>
      <c r="J1093" s="6" t="s">
        <v>14</v>
      </c>
      <c r="K1093" s="17" t="e">
        <f t="shared" si="50"/>
        <v>#VALUE!</v>
      </c>
      <c r="L1093" s="17"/>
      <c r="M1093" s="17"/>
    </row>
    <row r="1094" spans="1:13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14</v>
      </c>
      <c r="F1094" s="11" t="s">
        <v>14</v>
      </c>
      <c r="G1094" s="11" t="s">
        <v>14</v>
      </c>
      <c r="H1094" s="13" t="s">
        <v>14</v>
      </c>
      <c r="I1094" s="14" t="s">
        <v>14</v>
      </c>
      <c r="J1094" s="6" t="s">
        <v>14</v>
      </c>
      <c r="K1094" s="17" t="e">
        <f t="shared" si="50"/>
        <v>#VALUE!</v>
      </c>
      <c r="L1094" s="17"/>
      <c r="M1094" s="17"/>
    </row>
    <row r="1095" spans="1:13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14</v>
      </c>
      <c r="F1095" s="11" t="s">
        <v>14</v>
      </c>
      <c r="G1095" s="11" t="s">
        <v>14</v>
      </c>
      <c r="H1095" s="13" t="s">
        <v>14</v>
      </c>
      <c r="I1095" s="14" t="s">
        <v>14</v>
      </c>
      <c r="J1095" s="6" t="s">
        <v>14</v>
      </c>
      <c r="K1095" s="17" t="e">
        <f t="shared" si="50"/>
        <v>#VALUE!</v>
      </c>
      <c r="L1095" s="17"/>
      <c r="M1095" s="17"/>
    </row>
    <row r="1096" spans="1:13" x14ac:dyDescent="0.25">
      <c r="A1096" s="11" t="s">
        <v>14</v>
      </c>
      <c r="B1096" s="18" t="s">
        <v>14</v>
      </c>
      <c r="C1096" s="18" t="s">
        <v>14</v>
      </c>
      <c r="D1096" s="19" t="s">
        <v>14</v>
      </c>
      <c r="E1096" s="6" t="s">
        <v>14</v>
      </c>
      <c r="F1096" s="11" t="s">
        <v>14</v>
      </c>
      <c r="G1096" s="11" t="s">
        <v>14</v>
      </c>
      <c r="H1096" s="13" t="s">
        <v>14</v>
      </c>
      <c r="I1096" s="14" t="s">
        <v>14</v>
      </c>
      <c r="J1096" s="6" t="s">
        <v>14</v>
      </c>
      <c r="K1096" s="17" t="e">
        <f t="shared" si="50"/>
        <v>#VALUE!</v>
      </c>
      <c r="L1096" s="17"/>
      <c r="M1096" s="17"/>
    </row>
    <row r="1097" spans="1:13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14</v>
      </c>
      <c r="F1097" s="11" t="s">
        <v>14</v>
      </c>
      <c r="G1097" s="11" t="s">
        <v>14</v>
      </c>
      <c r="H1097" s="13" t="s">
        <v>14</v>
      </c>
      <c r="I1097" s="14" t="s">
        <v>14</v>
      </c>
      <c r="J1097" s="6" t="s">
        <v>14</v>
      </c>
      <c r="K1097" s="17" t="e">
        <f t="shared" si="50"/>
        <v>#VALUE!</v>
      </c>
      <c r="L1097" s="17"/>
      <c r="M1097" s="17"/>
    </row>
    <row r="1098" spans="1:13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14</v>
      </c>
      <c r="F1098" s="11" t="s">
        <v>14</v>
      </c>
      <c r="G1098" s="11" t="s">
        <v>14</v>
      </c>
      <c r="H1098" s="13" t="s">
        <v>14</v>
      </c>
      <c r="I1098" s="14" t="s">
        <v>14</v>
      </c>
      <c r="J1098" s="6" t="s">
        <v>14</v>
      </c>
      <c r="K1098" s="17" t="e">
        <f t="shared" si="50"/>
        <v>#VALUE!</v>
      </c>
      <c r="L1098" s="17"/>
      <c r="M1098" s="17"/>
    </row>
    <row r="1099" spans="1:13" x14ac:dyDescent="0.25">
      <c r="A1099" s="11" t="s">
        <v>14</v>
      </c>
      <c r="B1099" s="18" t="s">
        <v>14</v>
      </c>
      <c r="C1099" s="18" t="s">
        <v>14</v>
      </c>
      <c r="D1099" s="19" t="s">
        <v>14</v>
      </c>
      <c r="E1099" s="6" t="s">
        <v>14</v>
      </c>
      <c r="F1099" s="11" t="s">
        <v>14</v>
      </c>
      <c r="G1099" s="11" t="s">
        <v>14</v>
      </c>
      <c r="H1099" s="13" t="s">
        <v>14</v>
      </c>
      <c r="I1099" s="14" t="s">
        <v>14</v>
      </c>
      <c r="J1099" s="6" t="s">
        <v>14</v>
      </c>
      <c r="K1099" s="17" t="e">
        <f t="shared" si="50"/>
        <v>#VALUE!</v>
      </c>
      <c r="L1099" s="17"/>
      <c r="M1099" s="17"/>
    </row>
    <row r="1100" spans="1:13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14</v>
      </c>
      <c r="F1100" s="11" t="s">
        <v>14</v>
      </c>
      <c r="G1100" s="11" t="s">
        <v>14</v>
      </c>
      <c r="H1100" s="13" t="s">
        <v>14</v>
      </c>
      <c r="I1100" s="14" t="s">
        <v>14</v>
      </c>
      <c r="J1100" s="6" t="s">
        <v>14</v>
      </c>
      <c r="K1100" s="17" t="e">
        <f t="shared" si="50"/>
        <v>#VALUE!</v>
      </c>
      <c r="L1100" s="17"/>
      <c r="M1100" s="17"/>
    </row>
    <row r="1101" spans="1:13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14</v>
      </c>
      <c r="F1101" s="11" t="s">
        <v>14</v>
      </c>
      <c r="G1101" s="11" t="s">
        <v>14</v>
      </c>
      <c r="H1101" s="13" t="s">
        <v>14</v>
      </c>
      <c r="I1101" s="14" t="s">
        <v>14</v>
      </c>
      <c r="J1101" s="6" t="s">
        <v>14</v>
      </c>
      <c r="K1101" s="17" t="e">
        <f t="shared" si="50"/>
        <v>#VALUE!</v>
      </c>
      <c r="L1101" s="17"/>
      <c r="M1101" s="17"/>
    </row>
    <row r="1102" spans="1:13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14</v>
      </c>
      <c r="F1102" s="11" t="s">
        <v>14</v>
      </c>
      <c r="G1102" s="11" t="s">
        <v>14</v>
      </c>
      <c r="H1102" s="13" t="s">
        <v>14</v>
      </c>
      <c r="I1102" s="14" t="s">
        <v>14</v>
      </c>
      <c r="J1102" s="6" t="s">
        <v>14</v>
      </c>
      <c r="K1102" s="17" t="e">
        <f t="shared" si="50"/>
        <v>#VALUE!</v>
      </c>
      <c r="L1102" s="17"/>
      <c r="M1102" s="17"/>
    </row>
    <row r="1103" spans="1:13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14</v>
      </c>
      <c r="F1103" s="11" t="s">
        <v>14</v>
      </c>
      <c r="G1103" s="11" t="s">
        <v>14</v>
      </c>
      <c r="H1103" s="13" t="s">
        <v>14</v>
      </c>
      <c r="I1103" s="14" t="s">
        <v>14</v>
      </c>
      <c r="J1103" s="6" t="s">
        <v>14</v>
      </c>
      <c r="K1103" s="17" t="e">
        <f t="shared" si="50"/>
        <v>#VALUE!</v>
      </c>
      <c r="L1103" s="17"/>
      <c r="M1103" s="17"/>
    </row>
    <row r="1104" spans="1:13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14</v>
      </c>
      <c r="F1104" s="11" t="s">
        <v>14</v>
      </c>
      <c r="G1104" s="11" t="s">
        <v>14</v>
      </c>
      <c r="H1104" s="13" t="s">
        <v>14</v>
      </c>
      <c r="I1104" s="14" t="s">
        <v>14</v>
      </c>
      <c r="J1104" s="6" t="s">
        <v>14</v>
      </c>
      <c r="K1104" s="17" t="e">
        <f t="shared" si="50"/>
        <v>#VALUE!</v>
      </c>
      <c r="L1104" s="17"/>
      <c r="M1104" s="17"/>
    </row>
    <row r="1105" spans="1:13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14</v>
      </c>
      <c r="F1105" s="11" t="s">
        <v>14</v>
      </c>
      <c r="G1105" s="11" t="s">
        <v>14</v>
      </c>
      <c r="H1105" s="13" t="s">
        <v>14</v>
      </c>
      <c r="I1105" s="14" t="s">
        <v>14</v>
      </c>
      <c r="J1105" s="6" t="s">
        <v>14</v>
      </c>
      <c r="K1105" s="17" t="e">
        <f t="shared" si="50"/>
        <v>#VALUE!</v>
      </c>
      <c r="L1105" s="17"/>
      <c r="M1105" s="17"/>
    </row>
    <row r="1106" spans="1:13" x14ac:dyDescent="0.25">
      <c r="A1106" s="11" t="s">
        <v>14</v>
      </c>
      <c r="B1106" s="18" t="s">
        <v>14</v>
      </c>
      <c r="C1106" s="18" t="s">
        <v>14</v>
      </c>
      <c r="D1106" s="19" t="s">
        <v>14</v>
      </c>
      <c r="E1106" s="6" t="s">
        <v>14</v>
      </c>
      <c r="F1106" s="11" t="s">
        <v>14</v>
      </c>
      <c r="G1106" s="11" t="s">
        <v>14</v>
      </c>
      <c r="H1106" s="13" t="s">
        <v>14</v>
      </c>
      <c r="I1106" s="14" t="s">
        <v>14</v>
      </c>
      <c r="J1106" s="6" t="s">
        <v>14</v>
      </c>
      <c r="K1106" s="17" t="e">
        <f t="shared" si="50"/>
        <v>#VALUE!</v>
      </c>
      <c r="L1106" s="17"/>
      <c r="M1106" s="17"/>
    </row>
    <row r="1107" spans="1:13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14</v>
      </c>
      <c r="F1107" s="11" t="s">
        <v>14</v>
      </c>
      <c r="G1107" s="11" t="s">
        <v>14</v>
      </c>
      <c r="H1107" s="13" t="s">
        <v>14</v>
      </c>
      <c r="I1107" s="14" t="s">
        <v>14</v>
      </c>
      <c r="J1107" s="6" t="s">
        <v>14</v>
      </c>
      <c r="K1107" s="17" t="e">
        <f t="shared" si="50"/>
        <v>#VALUE!</v>
      </c>
      <c r="L1107" s="17"/>
      <c r="M1107" s="17"/>
    </row>
    <row r="1108" spans="1:13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14</v>
      </c>
      <c r="F1108" s="11" t="s">
        <v>14</v>
      </c>
      <c r="G1108" s="11" t="s">
        <v>14</v>
      </c>
      <c r="H1108" s="13" t="s">
        <v>14</v>
      </c>
      <c r="I1108" s="14" t="s">
        <v>14</v>
      </c>
      <c r="J1108" s="6" t="s">
        <v>14</v>
      </c>
      <c r="K1108" s="17" t="e">
        <f t="shared" si="50"/>
        <v>#VALUE!</v>
      </c>
      <c r="L1108" s="17"/>
      <c r="M1108" s="17"/>
    </row>
    <row r="1109" spans="1:13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14</v>
      </c>
      <c r="F1109" s="11" t="s">
        <v>14</v>
      </c>
      <c r="G1109" s="11" t="s">
        <v>14</v>
      </c>
      <c r="H1109" s="13" t="s">
        <v>14</v>
      </c>
      <c r="I1109" s="14" t="s">
        <v>14</v>
      </c>
      <c r="J1109" s="6" t="s">
        <v>14</v>
      </c>
      <c r="K1109" s="17" t="e">
        <f t="shared" si="50"/>
        <v>#VALUE!</v>
      </c>
      <c r="L1109" s="17"/>
      <c r="M1109" s="17"/>
    </row>
    <row r="1110" spans="1:13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14</v>
      </c>
      <c r="F1110" s="11" t="s">
        <v>14</v>
      </c>
      <c r="G1110" s="11" t="s">
        <v>14</v>
      </c>
      <c r="H1110" s="13" t="s">
        <v>14</v>
      </c>
      <c r="I1110" s="14" t="s">
        <v>14</v>
      </c>
      <c r="J1110" s="6" t="s">
        <v>14</v>
      </c>
      <c r="K1110" s="17" t="e">
        <f t="shared" ref="K1110:K1165" si="51">F1110*(H1110-(H1110*I1110)-((H1110-(H1110*I1110))*J1110))</f>
        <v>#VALUE!</v>
      </c>
      <c r="L1110" s="17"/>
      <c r="M1110" s="17"/>
    </row>
    <row r="1111" spans="1:13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14</v>
      </c>
      <c r="F1111" s="11" t="s">
        <v>14</v>
      </c>
      <c r="G1111" s="11" t="s">
        <v>14</v>
      </c>
      <c r="H1111" s="13" t="s">
        <v>14</v>
      </c>
      <c r="I1111" s="14" t="s">
        <v>14</v>
      </c>
      <c r="J1111" s="6" t="s">
        <v>14</v>
      </c>
      <c r="K1111" s="17" t="e">
        <f t="shared" si="51"/>
        <v>#VALUE!</v>
      </c>
      <c r="L1111" s="17"/>
      <c r="M1111" s="17"/>
    </row>
    <row r="1112" spans="1:13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14</v>
      </c>
      <c r="F1112" s="11" t="s">
        <v>14</v>
      </c>
      <c r="G1112" s="11" t="s">
        <v>14</v>
      </c>
      <c r="H1112" s="13" t="s">
        <v>14</v>
      </c>
      <c r="I1112" s="14" t="s">
        <v>14</v>
      </c>
      <c r="J1112" s="6" t="s">
        <v>14</v>
      </c>
      <c r="K1112" s="17" t="e">
        <f t="shared" si="51"/>
        <v>#VALUE!</v>
      </c>
      <c r="L1112" s="17"/>
      <c r="M1112" s="17"/>
    </row>
    <row r="1113" spans="1:13" x14ac:dyDescent="0.25">
      <c r="A1113" s="11" t="s">
        <v>14</v>
      </c>
      <c r="B1113" s="18" t="s">
        <v>14</v>
      </c>
      <c r="C1113" s="18" t="s">
        <v>14</v>
      </c>
      <c r="D1113" s="19" t="s">
        <v>14</v>
      </c>
      <c r="E1113" s="6" t="s">
        <v>14</v>
      </c>
      <c r="F1113" s="11" t="s">
        <v>14</v>
      </c>
      <c r="G1113" s="11" t="s">
        <v>14</v>
      </c>
      <c r="H1113" s="13" t="s">
        <v>14</v>
      </c>
      <c r="I1113" s="14" t="s">
        <v>14</v>
      </c>
      <c r="J1113" s="6" t="s">
        <v>14</v>
      </c>
      <c r="K1113" s="17" t="e">
        <f t="shared" si="51"/>
        <v>#VALUE!</v>
      </c>
      <c r="L1113" s="17"/>
      <c r="M1113" s="17"/>
    </row>
    <row r="1114" spans="1:13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14</v>
      </c>
      <c r="F1114" s="11" t="s">
        <v>14</v>
      </c>
      <c r="G1114" s="11" t="s">
        <v>14</v>
      </c>
      <c r="H1114" s="13" t="s">
        <v>14</v>
      </c>
      <c r="I1114" s="14" t="s">
        <v>14</v>
      </c>
      <c r="J1114" s="6" t="s">
        <v>14</v>
      </c>
      <c r="K1114" s="17" t="e">
        <f t="shared" si="51"/>
        <v>#VALUE!</v>
      </c>
      <c r="L1114" s="17"/>
      <c r="M1114" s="17"/>
    </row>
    <row r="1115" spans="1:13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14</v>
      </c>
      <c r="F1115" s="11" t="s">
        <v>14</v>
      </c>
      <c r="G1115" s="11" t="s">
        <v>14</v>
      </c>
      <c r="H1115" s="13" t="s">
        <v>14</v>
      </c>
      <c r="I1115" s="14" t="s">
        <v>14</v>
      </c>
      <c r="J1115" s="6" t="s">
        <v>14</v>
      </c>
      <c r="K1115" s="17" t="e">
        <f t="shared" si="51"/>
        <v>#VALUE!</v>
      </c>
      <c r="L1115" s="17"/>
      <c r="M1115" s="17"/>
    </row>
    <row r="1116" spans="1:13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14</v>
      </c>
      <c r="F1116" s="11" t="s">
        <v>14</v>
      </c>
      <c r="G1116" s="11" t="s">
        <v>14</v>
      </c>
      <c r="H1116" s="13" t="s">
        <v>14</v>
      </c>
      <c r="I1116" s="14" t="s">
        <v>14</v>
      </c>
      <c r="J1116" s="6" t="s">
        <v>14</v>
      </c>
      <c r="K1116" s="17" t="e">
        <f t="shared" si="51"/>
        <v>#VALUE!</v>
      </c>
      <c r="L1116" s="17"/>
      <c r="M1116" s="17"/>
    </row>
    <row r="1117" spans="1:13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14</v>
      </c>
      <c r="F1117" s="11" t="s">
        <v>14</v>
      </c>
      <c r="G1117" s="11" t="s">
        <v>14</v>
      </c>
      <c r="H1117" s="13" t="s">
        <v>14</v>
      </c>
      <c r="I1117" s="14" t="s">
        <v>14</v>
      </c>
      <c r="J1117" s="6" t="s">
        <v>14</v>
      </c>
      <c r="K1117" s="17" t="e">
        <f t="shared" si="51"/>
        <v>#VALUE!</v>
      </c>
      <c r="L1117" s="17"/>
      <c r="M1117" s="17"/>
    </row>
    <row r="1118" spans="1:13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14</v>
      </c>
      <c r="F1118" s="11" t="s">
        <v>14</v>
      </c>
      <c r="G1118" s="11" t="s">
        <v>14</v>
      </c>
      <c r="H1118" s="13" t="s">
        <v>14</v>
      </c>
      <c r="I1118" s="14" t="s">
        <v>14</v>
      </c>
      <c r="J1118" s="6" t="s">
        <v>14</v>
      </c>
      <c r="K1118" s="17" t="e">
        <f t="shared" si="51"/>
        <v>#VALUE!</v>
      </c>
      <c r="L1118" s="17"/>
      <c r="M1118" s="17"/>
    </row>
    <row r="1119" spans="1:13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14</v>
      </c>
      <c r="F1119" s="11" t="s">
        <v>14</v>
      </c>
      <c r="G1119" s="11" t="s">
        <v>14</v>
      </c>
      <c r="H1119" s="13" t="s">
        <v>14</v>
      </c>
      <c r="I1119" s="14" t="s">
        <v>14</v>
      </c>
      <c r="J1119" s="6" t="s">
        <v>14</v>
      </c>
      <c r="K1119" s="17" t="e">
        <f t="shared" si="51"/>
        <v>#VALUE!</v>
      </c>
      <c r="L1119" s="17"/>
      <c r="M1119" s="17"/>
    </row>
    <row r="1120" spans="1:13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14</v>
      </c>
      <c r="F1120" s="11" t="s">
        <v>14</v>
      </c>
      <c r="G1120" s="11" t="s">
        <v>14</v>
      </c>
      <c r="H1120" s="13" t="s">
        <v>14</v>
      </c>
      <c r="I1120" s="14" t="s">
        <v>14</v>
      </c>
      <c r="J1120" s="6" t="s">
        <v>14</v>
      </c>
      <c r="K1120" s="17" t="e">
        <f t="shared" si="51"/>
        <v>#VALUE!</v>
      </c>
      <c r="L1120" s="17"/>
      <c r="M1120" s="17"/>
    </row>
    <row r="1121" spans="1:13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14</v>
      </c>
      <c r="F1121" s="11" t="s">
        <v>14</v>
      </c>
      <c r="G1121" s="11" t="s">
        <v>14</v>
      </c>
      <c r="H1121" s="13" t="s">
        <v>14</v>
      </c>
      <c r="I1121" s="14" t="s">
        <v>14</v>
      </c>
      <c r="J1121" s="6" t="s">
        <v>14</v>
      </c>
      <c r="K1121" s="17" t="e">
        <f t="shared" si="51"/>
        <v>#VALUE!</v>
      </c>
      <c r="L1121" s="17"/>
      <c r="M1121" s="17"/>
    </row>
    <row r="1122" spans="1:13" x14ac:dyDescent="0.25">
      <c r="A1122" s="11" t="s">
        <v>14</v>
      </c>
      <c r="B1122" s="18" t="s">
        <v>14</v>
      </c>
      <c r="C1122" s="18" t="s">
        <v>14</v>
      </c>
      <c r="D1122" s="19" t="s">
        <v>14</v>
      </c>
      <c r="E1122" s="6" t="s">
        <v>14</v>
      </c>
      <c r="F1122" s="11" t="s">
        <v>14</v>
      </c>
      <c r="G1122" s="11" t="s">
        <v>14</v>
      </c>
      <c r="H1122" s="13" t="s">
        <v>14</v>
      </c>
      <c r="I1122" s="14" t="s">
        <v>14</v>
      </c>
      <c r="J1122" s="6" t="s">
        <v>14</v>
      </c>
      <c r="K1122" s="17" t="e">
        <f t="shared" si="51"/>
        <v>#VALUE!</v>
      </c>
      <c r="L1122" s="17"/>
      <c r="M1122" s="17"/>
    </row>
    <row r="1123" spans="1:13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14</v>
      </c>
      <c r="F1123" s="11" t="s">
        <v>14</v>
      </c>
      <c r="G1123" s="11" t="s">
        <v>14</v>
      </c>
      <c r="H1123" s="13" t="s">
        <v>14</v>
      </c>
      <c r="I1123" s="14" t="s">
        <v>14</v>
      </c>
      <c r="J1123" s="6" t="s">
        <v>14</v>
      </c>
      <c r="K1123" s="17" t="e">
        <f t="shared" si="51"/>
        <v>#VALUE!</v>
      </c>
      <c r="L1123" s="17"/>
      <c r="M1123" s="17"/>
    </row>
    <row r="1124" spans="1:13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14</v>
      </c>
      <c r="F1124" s="11" t="s">
        <v>14</v>
      </c>
      <c r="G1124" s="11" t="s">
        <v>14</v>
      </c>
      <c r="H1124" s="13" t="s">
        <v>14</v>
      </c>
      <c r="I1124" s="14" t="s">
        <v>14</v>
      </c>
      <c r="J1124" s="6" t="s">
        <v>14</v>
      </c>
      <c r="K1124" s="17" t="e">
        <f t="shared" si="51"/>
        <v>#VALUE!</v>
      </c>
      <c r="L1124" s="17"/>
      <c r="M1124" s="17"/>
    </row>
    <row r="1125" spans="1:13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14</v>
      </c>
      <c r="F1125" s="11" t="s">
        <v>14</v>
      </c>
      <c r="G1125" s="11" t="s">
        <v>14</v>
      </c>
      <c r="H1125" s="13" t="s">
        <v>14</v>
      </c>
      <c r="I1125" s="14" t="s">
        <v>14</v>
      </c>
      <c r="J1125" s="6" t="s">
        <v>14</v>
      </c>
      <c r="K1125" s="17" t="e">
        <f t="shared" si="51"/>
        <v>#VALUE!</v>
      </c>
      <c r="L1125" s="17"/>
      <c r="M1125" s="17"/>
    </row>
    <row r="1126" spans="1:13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14</v>
      </c>
      <c r="F1126" s="11" t="s">
        <v>14</v>
      </c>
      <c r="G1126" s="11" t="s">
        <v>14</v>
      </c>
      <c r="H1126" s="13" t="s">
        <v>14</v>
      </c>
      <c r="I1126" s="14" t="s">
        <v>14</v>
      </c>
      <c r="J1126" s="6" t="s">
        <v>14</v>
      </c>
      <c r="K1126" s="17" t="e">
        <f t="shared" si="51"/>
        <v>#VALUE!</v>
      </c>
      <c r="L1126" s="17"/>
      <c r="M1126" s="17"/>
    </row>
    <row r="1127" spans="1:13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14</v>
      </c>
      <c r="F1127" s="11" t="s">
        <v>14</v>
      </c>
      <c r="G1127" s="11" t="s">
        <v>14</v>
      </c>
      <c r="H1127" s="13" t="s">
        <v>14</v>
      </c>
      <c r="I1127" s="14" t="s">
        <v>14</v>
      </c>
      <c r="J1127" s="6" t="s">
        <v>14</v>
      </c>
      <c r="K1127" s="17" t="e">
        <f t="shared" si="51"/>
        <v>#VALUE!</v>
      </c>
      <c r="L1127" s="17"/>
      <c r="M1127" s="17"/>
    </row>
    <row r="1128" spans="1:13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14</v>
      </c>
      <c r="F1128" s="11" t="s">
        <v>14</v>
      </c>
      <c r="G1128" s="11" t="s">
        <v>14</v>
      </c>
      <c r="H1128" s="13" t="s">
        <v>14</v>
      </c>
      <c r="I1128" s="14" t="s">
        <v>14</v>
      </c>
      <c r="J1128" s="6" t="s">
        <v>14</v>
      </c>
      <c r="K1128" s="17" t="e">
        <f t="shared" si="51"/>
        <v>#VALUE!</v>
      </c>
      <c r="L1128" s="17"/>
      <c r="M1128" s="17"/>
    </row>
    <row r="1129" spans="1:13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14</v>
      </c>
      <c r="F1129" s="11" t="s">
        <v>14</v>
      </c>
      <c r="G1129" s="11" t="s">
        <v>14</v>
      </c>
      <c r="H1129" s="13" t="s">
        <v>14</v>
      </c>
      <c r="I1129" s="14" t="s">
        <v>14</v>
      </c>
      <c r="J1129" s="6" t="s">
        <v>14</v>
      </c>
      <c r="K1129" s="17" t="e">
        <f t="shared" si="51"/>
        <v>#VALUE!</v>
      </c>
      <c r="L1129" s="17"/>
      <c r="M1129" s="17"/>
    </row>
    <row r="1130" spans="1:13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14</v>
      </c>
      <c r="F1130" s="11" t="s">
        <v>14</v>
      </c>
      <c r="G1130" s="11" t="s">
        <v>14</v>
      </c>
      <c r="H1130" s="13" t="s">
        <v>14</v>
      </c>
      <c r="I1130" s="14" t="s">
        <v>14</v>
      </c>
      <c r="J1130" s="6" t="s">
        <v>14</v>
      </c>
      <c r="K1130" s="17" t="e">
        <f t="shared" si="51"/>
        <v>#VALUE!</v>
      </c>
      <c r="L1130" s="17"/>
      <c r="M1130" s="17"/>
    </row>
    <row r="1131" spans="1:13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14</v>
      </c>
      <c r="F1131" s="11" t="s">
        <v>14</v>
      </c>
      <c r="G1131" s="11" t="s">
        <v>14</v>
      </c>
      <c r="H1131" s="13" t="s">
        <v>14</v>
      </c>
      <c r="I1131" s="14" t="s">
        <v>14</v>
      </c>
      <c r="J1131" s="6" t="s">
        <v>14</v>
      </c>
      <c r="K1131" s="17" t="e">
        <f t="shared" si="51"/>
        <v>#VALUE!</v>
      </c>
      <c r="L1131" s="17"/>
      <c r="M1131" s="17"/>
    </row>
    <row r="1132" spans="1:13" x14ac:dyDescent="0.25">
      <c r="A1132" s="11" t="s">
        <v>14</v>
      </c>
      <c r="B1132" s="18" t="s">
        <v>14</v>
      </c>
      <c r="C1132" s="18" t="s">
        <v>14</v>
      </c>
      <c r="D1132" s="19" t="s">
        <v>14</v>
      </c>
      <c r="E1132" s="6" t="s">
        <v>14</v>
      </c>
      <c r="F1132" s="11" t="s">
        <v>14</v>
      </c>
      <c r="G1132" s="11" t="s">
        <v>14</v>
      </c>
      <c r="H1132" s="13" t="s">
        <v>14</v>
      </c>
      <c r="I1132" s="14" t="s">
        <v>14</v>
      </c>
      <c r="J1132" s="6" t="s">
        <v>14</v>
      </c>
      <c r="K1132" s="17" t="e">
        <f t="shared" si="51"/>
        <v>#VALUE!</v>
      </c>
      <c r="L1132" s="17"/>
      <c r="M1132" s="17"/>
    </row>
    <row r="1133" spans="1:13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14</v>
      </c>
      <c r="F1133" s="11" t="s">
        <v>14</v>
      </c>
      <c r="G1133" s="11" t="s">
        <v>14</v>
      </c>
      <c r="H1133" s="13" t="s">
        <v>14</v>
      </c>
      <c r="I1133" s="14" t="s">
        <v>14</v>
      </c>
      <c r="J1133" s="6" t="s">
        <v>14</v>
      </c>
      <c r="K1133" s="17" t="e">
        <f t="shared" si="51"/>
        <v>#VALUE!</v>
      </c>
      <c r="L1133" s="17"/>
      <c r="M1133" s="17"/>
    </row>
    <row r="1134" spans="1:13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14</v>
      </c>
      <c r="F1134" s="11" t="s">
        <v>14</v>
      </c>
      <c r="G1134" s="11" t="s">
        <v>14</v>
      </c>
      <c r="H1134" s="13" t="s">
        <v>14</v>
      </c>
      <c r="I1134" s="14" t="s">
        <v>14</v>
      </c>
      <c r="J1134" s="6" t="s">
        <v>14</v>
      </c>
      <c r="K1134" s="17" t="e">
        <f t="shared" si="51"/>
        <v>#VALUE!</v>
      </c>
      <c r="L1134" s="17"/>
      <c r="M1134" s="17"/>
    </row>
    <row r="1135" spans="1:13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14</v>
      </c>
      <c r="F1135" s="11" t="s">
        <v>14</v>
      </c>
      <c r="G1135" s="11" t="s">
        <v>14</v>
      </c>
      <c r="H1135" s="13" t="s">
        <v>14</v>
      </c>
      <c r="I1135" s="14" t="s">
        <v>14</v>
      </c>
      <c r="J1135" s="6" t="s">
        <v>14</v>
      </c>
      <c r="K1135" s="17" t="e">
        <f t="shared" si="51"/>
        <v>#VALUE!</v>
      </c>
      <c r="L1135" s="17"/>
      <c r="M1135" s="17"/>
    </row>
    <row r="1136" spans="1:13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14</v>
      </c>
      <c r="F1136" s="11" t="s">
        <v>14</v>
      </c>
      <c r="G1136" s="11" t="s">
        <v>14</v>
      </c>
      <c r="H1136" s="13" t="s">
        <v>14</v>
      </c>
      <c r="I1136" s="14" t="s">
        <v>14</v>
      </c>
      <c r="J1136" s="6" t="s">
        <v>14</v>
      </c>
      <c r="K1136" s="17" t="e">
        <f t="shared" si="51"/>
        <v>#VALUE!</v>
      </c>
      <c r="L1136" s="17"/>
      <c r="M1136" s="17"/>
    </row>
    <row r="1137" spans="1:13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14</v>
      </c>
      <c r="F1137" s="11" t="s">
        <v>14</v>
      </c>
      <c r="G1137" s="11" t="s">
        <v>14</v>
      </c>
      <c r="H1137" s="13" t="s">
        <v>14</v>
      </c>
      <c r="I1137" s="14" t="s">
        <v>14</v>
      </c>
      <c r="J1137" s="6" t="s">
        <v>14</v>
      </c>
      <c r="K1137" s="17" t="e">
        <f t="shared" si="51"/>
        <v>#VALUE!</v>
      </c>
      <c r="L1137" s="17"/>
      <c r="M1137" s="17"/>
    </row>
    <row r="1138" spans="1:13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14</v>
      </c>
      <c r="F1138" s="11" t="s">
        <v>14</v>
      </c>
      <c r="G1138" s="11" t="s">
        <v>14</v>
      </c>
      <c r="H1138" s="13" t="s">
        <v>14</v>
      </c>
      <c r="I1138" s="14" t="s">
        <v>14</v>
      </c>
      <c r="J1138" s="6" t="s">
        <v>14</v>
      </c>
      <c r="K1138" s="17" t="e">
        <f t="shared" si="51"/>
        <v>#VALUE!</v>
      </c>
      <c r="L1138" s="17"/>
      <c r="M1138" s="17"/>
    </row>
    <row r="1139" spans="1:13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14</v>
      </c>
      <c r="F1139" s="11" t="s">
        <v>14</v>
      </c>
      <c r="G1139" s="11" t="s">
        <v>14</v>
      </c>
      <c r="H1139" s="13" t="s">
        <v>14</v>
      </c>
      <c r="I1139" s="14" t="s">
        <v>14</v>
      </c>
      <c r="J1139" s="6" t="s">
        <v>14</v>
      </c>
      <c r="K1139" s="17" t="e">
        <f t="shared" si="51"/>
        <v>#VALUE!</v>
      </c>
      <c r="L1139" s="17"/>
      <c r="M1139" s="17"/>
    </row>
    <row r="1140" spans="1:13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14</v>
      </c>
      <c r="F1140" s="11" t="s">
        <v>14</v>
      </c>
      <c r="G1140" s="11" t="s">
        <v>14</v>
      </c>
      <c r="H1140" s="13" t="s">
        <v>14</v>
      </c>
      <c r="I1140" s="14" t="s">
        <v>14</v>
      </c>
      <c r="J1140" s="6" t="s">
        <v>14</v>
      </c>
      <c r="K1140" s="17" t="e">
        <f t="shared" si="51"/>
        <v>#VALUE!</v>
      </c>
      <c r="L1140" s="17"/>
      <c r="M1140" s="17"/>
    </row>
    <row r="1141" spans="1:13" x14ac:dyDescent="0.25">
      <c r="A1141" s="11" t="s">
        <v>14</v>
      </c>
      <c r="B1141" s="18" t="s">
        <v>14</v>
      </c>
      <c r="C1141" s="18" t="s">
        <v>14</v>
      </c>
      <c r="D1141" s="19" t="s">
        <v>14</v>
      </c>
      <c r="E1141" s="6" t="s">
        <v>14</v>
      </c>
      <c r="F1141" s="11" t="s">
        <v>14</v>
      </c>
      <c r="G1141" s="11" t="s">
        <v>14</v>
      </c>
      <c r="H1141" s="13" t="s">
        <v>14</v>
      </c>
      <c r="I1141" s="14" t="s">
        <v>14</v>
      </c>
      <c r="J1141" s="6" t="s">
        <v>14</v>
      </c>
      <c r="K1141" s="17" t="e">
        <f t="shared" si="51"/>
        <v>#VALUE!</v>
      </c>
      <c r="L1141" s="17"/>
      <c r="M1141" s="17"/>
    </row>
    <row r="1142" spans="1:13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14</v>
      </c>
      <c r="F1142" s="11" t="s">
        <v>14</v>
      </c>
      <c r="G1142" s="11" t="s">
        <v>14</v>
      </c>
      <c r="H1142" s="13" t="s">
        <v>14</v>
      </c>
      <c r="I1142" s="14" t="s">
        <v>14</v>
      </c>
      <c r="J1142" s="6" t="s">
        <v>14</v>
      </c>
      <c r="K1142" s="17" t="e">
        <f t="shared" si="51"/>
        <v>#VALUE!</v>
      </c>
      <c r="L1142" s="17"/>
      <c r="M1142" s="17"/>
    </row>
    <row r="1143" spans="1:13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14</v>
      </c>
      <c r="F1143" s="11" t="s">
        <v>14</v>
      </c>
      <c r="G1143" s="11" t="s">
        <v>14</v>
      </c>
      <c r="H1143" s="13" t="s">
        <v>14</v>
      </c>
      <c r="I1143" s="14" t="s">
        <v>14</v>
      </c>
      <c r="J1143" s="6" t="s">
        <v>14</v>
      </c>
      <c r="K1143" s="17" t="e">
        <f t="shared" si="51"/>
        <v>#VALUE!</v>
      </c>
      <c r="L1143" s="17"/>
      <c r="M1143" s="17"/>
    </row>
    <row r="1144" spans="1:13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14</v>
      </c>
      <c r="F1144" s="11" t="s">
        <v>14</v>
      </c>
      <c r="G1144" s="11" t="s">
        <v>14</v>
      </c>
      <c r="H1144" s="13" t="s">
        <v>14</v>
      </c>
      <c r="I1144" s="14" t="s">
        <v>14</v>
      </c>
      <c r="J1144" s="6" t="s">
        <v>14</v>
      </c>
      <c r="K1144" s="17" t="e">
        <f t="shared" si="51"/>
        <v>#VALUE!</v>
      </c>
      <c r="L1144" s="17"/>
      <c r="M1144" s="17"/>
    </row>
    <row r="1145" spans="1:13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14</v>
      </c>
      <c r="F1145" s="11" t="s">
        <v>14</v>
      </c>
      <c r="G1145" s="11" t="s">
        <v>14</v>
      </c>
      <c r="H1145" s="13" t="s">
        <v>14</v>
      </c>
      <c r="I1145" s="14" t="s">
        <v>14</v>
      </c>
      <c r="J1145" s="6" t="s">
        <v>14</v>
      </c>
      <c r="K1145" s="17" t="e">
        <f t="shared" si="51"/>
        <v>#VALUE!</v>
      </c>
      <c r="L1145" s="17"/>
      <c r="M1145" s="17"/>
    </row>
    <row r="1146" spans="1:13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14</v>
      </c>
      <c r="F1146" s="11" t="s">
        <v>14</v>
      </c>
      <c r="G1146" s="11" t="s">
        <v>14</v>
      </c>
      <c r="H1146" s="13" t="s">
        <v>14</v>
      </c>
      <c r="I1146" s="14" t="s">
        <v>14</v>
      </c>
      <c r="J1146" s="6" t="s">
        <v>14</v>
      </c>
      <c r="K1146" s="17" t="e">
        <f t="shared" si="51"/>
        <v>#VALUE!</v>
      </c>
      <c r="L1146" s="17"/>
      <c r="M1146" s="17"/>
    </row>
    <row r="1147" spans="1:13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14</v>
      </c>
      <c r="F1147" s="11" t="s">
        <v>14</v>
      </c>
      <c r="G1147" s="11" t="s">
        <v>14</v>
      </c>
      <c r="H1147" s="13" t="s">
        <v>14</v>
      </c>
      <c r="I1147" s="14" t="s">
        <v>14</v>
      </c>
      <c r="J1147" s="6" t="s">
        <v>14</v>
      </c>
      <c r="K1147" s="17" t="e">
        <f t="shared" si="51"/>
        <v>#VALUE!</v>
      </c>
      <c r="L1147" s="17"/>
      <c r="M1147" s="17"/>
    </row>
    <row r="1148" spans="1:13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14</v>
      </c>
      <c r="F1148" s="11" t="s">
        <v>14</v>
      </c>
      <c r="G1148" s="11" t="s">
        <v>14</v>
      </c>
      <c r="H1148" s="13" t="s">
        <v>14</v>
      </c>
      <c r="I1148" s="14" t="s">
        <v>14</v>
      </c>
      <c r="J1148" s="6" t="s">
        <v>14</v>
      </c>
      <c r="K1148" s="17" t="e">
        <f t="shared" si="51"/>
        <v>#VALUE!</v>
      </c>
      <c r="L1148" s="17"/>
      <c r="M1148" s="17"/>
    </row>
    <row r="1149" spans="1:13" x14ac:dyDescent="0.25">
      <c r="A1149" s="11" t="s">
        <v>14</v>
      </c>
      <c r="B1149" s="18" t="s">
        <v>14</v>
      </c>
      <c r="C1149" s="18" t="s">
        <v>14</v>
      </c>
      <c r="D1149" s="19" t="s">
        <v>14</v>
      </c>
      <c r="E1149" s="6" t="s">
        <v>14</v>
      </c>
      <c r="F1149" s="11" t="s">
        <v>14</v>
      </c>
      <c r="G1149" s="11" t="s">
        <v>14</v>
      </c>
      <c r="H1149" s="13" t="s">
        <v>14</v>
      </c>
      <c r="I1149" s="14" t="s">
        <v>14</v>
      </c>
      <c r="J1149" s="6" t="s">
        <v>14</v>
      </c>
      <c r="K1149" s="17" t="e">
        <f t="shared" si="51"/>
        <v>#VALUE!</v>
      </c>
      <c r="L1149" s="17"/>
      <c r="M1149" s="17"/>
    </row>
    <row r="1150" spans="1:13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14</v>
      </c>
      <c r="F1150" s="11" t="s">
        <v>14</v>
      </c>
      <c r="G1150" s="11" t="s">
        <v>14</v>
      </c>
      <c r="H1150" s="13" t="s">
        <v>14</v>
      </c>
      <c r="I1150" s="14" t="s">
        <v>14</v>
      </c>
      <c r="J1150" s="6" t="s">
        <v>14</v>
      </c>
      <c r="K1150" s="17" t="e">
        <f t="shared" si="51"/>
        <v>#VALUE!</v>
      </c>
      <c r="L1150" s="17"/>
      <c r="M1150" s="17"/>
    </row>
    <row r="1151" spans="1:13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14</v>
      </c>
      <c r="F1151" s="11" t="s">
        <v>14</v>
      </c>
      <c r="G1151" s="11" t="s">
        <v>14</v>
      </c>
      <c r="H1151" s="13" t="s">
        <v>14</v>
      </c>
      <c r="I1151" s="14" t="s">
        <v>14</v>
      </c>
      <c r="J1151" s="6" t="s">
        <v>14</v>
      </c>
      <c r="K1151" s="17" t="e">
        <f t="shared" si="51"/>
        <v>#VALUE!</v>
      </c>
      <c r="L1151" s="17"/>
      <c r="M1151" s="17"/>
    </row>
    <row r="1152" spans="1:13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14</v>
      </c>
      <c r="F1152" s="11" t="s">
        <v>14</v>
      </c>
      <c r="G1152" s="11" t="s">
        <v>14</v>
      </c>
      <c r="H1152" s="13" t="s">
        <v>14</v>
      </c>
      <c r="I1152" s="14" t="s">
        <v>14</v>
      </c>
      <c r="J1152" s="6" t="s">
        <v>14</v>
      </c>
      <c r="K1152" s="17" t="e">
        <f t="shared" si="51"/>
        <v>#VALUE!</v>
      </c>
      <c r="L1152" s="17"/>
      <c r="M1152" s="17"/>
    </row>
    <row r="1153" spans="1:13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14</v>
      </c>
      <c r="F1153" s="11" t="s">
        <v>14</v>
      </c>
      <c r="G1153" s="11" t="s">
        <v>14</v>
      </c>
      <c r="H1153" s="13" t="s">
        <v>14</v>
      </c>
      <c r="I1153" s="14" t="s">
        <v>14</v>
      </c>
      <c r="J1153" s="6" t="s">
        <v>14</v>
      </c>
      <c r="K1153" s="17" t="e">
        <f t="shared" si="51"/>
        <v>#VALUE!</v>
      </c>
      <c r="L1153" s="17"/>
      <c r="M1153" s="17"/>
    </row>
    <row r="1154" spans="1:13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14</v>
      </c>
      <c r="F1154" s="11" t="s">
        <v>14</v>
      </c>
      <c r="G1154" s="11" t="s">
        <v>14</v>
      </c>
      <c r="H1154" s="13" t="s">
        <v>14</v>
      </c>
      <c r="I1154" s="14" t="s">
        <v>14</v>
      </c>
      <c r="J1154" s="6" t="s">
        <v>14</v>
      </c>
      <c r="K1154" s="17" t="e">
        <f t="shared" si="51"/>
        <v>#VALUE!</v>
      </c>
      <c r="L1154" s="17"/>
      <c r="M1154" s="17"/>
    </row>
    <row r="1155" spans="1:13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14</v>
      </c>
      <c r="F1155" s="11" t="s">
        <v>14</v>
      </c>
      <c r="G1155" s="11" t="s">
        <v>14</v>
      </c>
      <c r="H1155" s="13" t="s">
        <v>14</v>
      </c>
      <c r="I1155" s="14" t="s">
        <v>14</v>
      </c>
      <c r="J1155" s="6" t="s">
        <v>14</v>
      </c>
      <c r="K1155" s="17" t="e">
        <f t="shared" si="51"/>
        <v>#VALUE!</v>
      </c>
      <c r="L1155" s="17"/>
      <c r="M1155" s="17"/>
    </row>
    <row r="1156" spans="1:13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14</v>
      </c>
      <c r="F1156" s="11" t="s">
        <v>14</v>
      </c>
      <c r="G1156" s="11" t="s">
        <v>14</v>
      </c>
      <c r="H1156" s="13" t="s">
        <v>14</v>
      </c>
      <c r="I1156" s="14" t="s">
        <v>14</v>
      </c>
      <c r="J1156" s="6" t="s">
        <v>14</v>
      </c>
      <c r="K1156" s="17" t="e">
        <f t="shared" si="51"/>
        <v>#VALUE!</v>
      </c>
      <c r="L1156" s="17"/>
      <c r="M1156" s="17"/>
    </row>
    <row r="1157" spans="1:13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14</v>
      </c>
      <c r="F1157" s="11" t="s">
        <v>14</v>
      </c>
      <c r="G1157" s="11" t="s">
        <v>14</v>
      </c>
      <c r="H1157" s="13" t="s">
        <v>14</v>
      </c>
      <c r="I1157" s="14" t="s">
        <v>14</v>
      </c>
      <c r="J1157" s="6" t="s">
        <v>14</v>
      </c>
      <c r="K1157" s="17" t="e">
        <f t="shared" si="51"/>
        <v>#VALUE!</v>
      </c>
      <c r="L1157" s="17"/>
      <c r="M1157" s="17"/>
    </row>
    <row r="1158" spans="1:13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14</v>
      </c>
      <c r="F1158" s="11" t="s">
        <v>14</v>
      </c>
      <c r="G1158" s="11" t="s">
        <v>14</v>
      </c>
      <c r="H1158" s="13" t="s">
        <v>14</v>
      </c>
      <c r="I1158" s="14" t="s">
        <v>14</v>
      </c>
      <c r="J1158" s="6" t="s">
        <v>14</v>
      </c>
      <c r="K1158" s="17" t="e">
        <f t="shared" si="51"/>
        <v>#VALUE!</v>
      </c>
      <c r="L1158" s="17"/>
      <c r="M1158" s="17"/>
    </row>
    <row r="1159" spans="1:13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</v>
      </c>
      <c r="F1159" s="11" t="s">
        <v>14</v>
      </c>
      <c r="G1159" s="11" t="s">
        <v>14</v>
      </c>
      <c r="H1159" s="13" t="s">
        <v>14</v>
      </c>
      <c r="I1159" s="14" t="s">
        <v>14</v>
      </c>
      <c r="J1159" s="6" t="s">
        <v>14</v>
      </c>
      <c r="K1159" s="17" t="e">
        <f t="shared" si="51"/>
        <v>#VALUE!</v>
      </c>
      <c r="L1159" s="17"/>
      <c r="M1159" s="17"/>
    </row>
    <row r="1160" spans="1:13" x14ac:dyDescent="0.25">
      <c r="A1160" s="11" t="s">
        <v>14</v>
      </c>
      <c r="B1160" s="18" t="s">
        <v>14</v>
      </c>
      <c r="C1160" s="18" t="s">
        <v>14</v>
      </c>
      <c r="D1160" s="19" t="s">
        <v>14</v>
      </c>
      <c r="E1160" s="6" t="s">
        <v>14</v>
      </c>
      <c r="F1160" s="11" t="s">
        <v>14</v>
      </c>
      <c r="G1160" s="11" t="s">
        <v>14</v>
      </c>
      <c r="H1160" s="13" t="s">
        <v>14</v>
      </c>
      <c r="I1160" s="14" t="s">
        <v>14</v>
      </c>
      <c r="J1160" s="6" t="s">
        <v>14</v>
      </c>
      <c r="K1160" s="17" t="e">
        <f t="shared" si="51"/>
        <v>#VALUE!</v>
      </c>
      <c r="L1160" s="17"/>
      <c r="M1160" s="17"/>
    </row>
    <row r="1161" spans="1:13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14</v>
      </c>
      <c r="F1161" s="11" t="s">
        <v>14</v>
      </c>
      <c r="G1161" s="11" t="s">
        <v>14</v>
      </c>
      <c r="H1161" s="13" t="s">
        <v>14</v>
      </c>
      <c r="I1161" s="14" t="s">
        <v>14</v>
      </c>
      <c r="J1161" s="6" t="s">
        <v>14</v>
      </c>
      <c r="K1161" s="17" t="e">
        <f t="shared" si="51"/>
        <v>#VALUE!</v>
      </c>
      <c r="L1161" s="17"/>
      <c r="M1161" s="17"/>
    </row>
    <row r="1162" spans="1:13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14</v>
      </c>
      <c r="F1162" s="11" t="s">
        <v>14</v>
      </c>
      <c r="G1162" s="11" t="s">
        <v>14</v>
      </c>
      <c r="H1162" s="13" t="s">
        <v>14</v>
      </c>
      <c r="I1162" s="14" t="s">
        <v>14</v>
      </c>
      <c r="J1162" s="6" t="s">
        <v>14</v>
      </c>
      <c r="K1162" s="17" t="e">
        <f t="shared" si="51"/>
        <v>#VALUE!</v>
      </c>
      <c r="L1162" s="17"/>
      <c r="M1162" s="17"/>
    </row>
    <row r="1163" spans="1:13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14</v>
      </c>
      <c r="F1163" s="11" t="s">
        <v>14</v>
      </c>
      <c r="G1163" s="11" t="s">
        <v>14</v>
      </c>
      <c r="H1163" s="13" t="s">
        <v>14</v>
      </c>
      <c r="I1163" s="14" t="s">
        <v>14</v>
      </c>
      <c r="J1163" s="6" t="s">
        <v>14</v>
      </c>
      <c r="K1163" s="17" t="e">
        <f t="shared" si="51"/>
        <v>#VALUE!</v>
      </c>
      <c r="L1163" s="17"/>
      <c r="M1163" s="17"/>
    </row>
    <row r="1164" spans="1:13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14</v>
      </c>
      <c r="F1164" s="11" t="s">
        <v>14</v>
      </c>
      <c r="G1164" s="11" t="s">
        <v>14</v>
      </c>
      <c r="H1164" s="13" t="s">
        <v>14</v>
      </c>
      <c r="I1164" s="14" t="s">
        <v>14</v>
      </c>
      <c r="J1164" s="6" t="s">
        <v>14</v>
      </c>
      <c r="K1164" s="17" t="e">
        <f t="shared" si="51"/>
        <v>#VALUE!</v>
      </c>
      <c r="L1164" s="17"/>
      <c r="M1164" s="17"/>
    </row>
    <row r="1165" spans="1:13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14</v>
      </c>
      <c r="F1165" s="11" t="s">
        <v>14</v>
      </c>
      <c r="G1165" s="11" t="s">
        <v>14</v>
      </c>
      <c r="H1165" s="13" t="s">
        <v>14</v>
      </c>
      <c r="I1165" s="14" t="s">
        <v>14</v>
      </c>
      <c r="J1165" s="6" t="s">
        <v>14</v>
      </c>
      <c r="K1165" s="17" t="e">
        <f t="shared" si="51"/>
        <v>#VALUE!</v>
      </c>
      <c r="L1165" s="17"/>
      <c r="M1165" s="17"/>
    </row>
    <row r="1166" spans="1:13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14</v>
      </c>
      <c r="F1166" s="11" t="s">
        <v>14</v>
      </c>
      <c r="G1166" s="11" t="s">
        <v>14</v>
      </c>
      <c r="H1166" s="13" t="s">
        <v>14</v>
      </c>
      <c r="I1166" s="14" t="s">
        <v>14</v>
      </c>
      <c r="J1166" s="6" t="s">
        <v>14</v>
      </c>
      <c r="K1166" s="17" t="e">
        <f t="shared" ref="K1166:K1174" si="52">F1166*(H1166-(H1166*I1166)-((H1166-(H1166*I1166))*J1166))</f>
        <v>#VALUE!</v>
      </c>
      <c r="L1166" s="17"/>
      <c r="M1166" s="17"/>
    </row>
    <row r="1167" spans="1:13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14</v>
      </c>
      <c r="F1167" s="11" t="s">
        <v>14</v>
      </c>
      <c r="G1167" s="11" t="s">
        <v>14</v>
      </c>
      <c r="H1167" s="13" t="s">
        <v>14</v>
      </c>
      <c r="I1167" s="14" t="s">
        <v>14</v>
      </c>
      <c r="J1167" s="6" t="s">
        <v>14</v>
      </c>
      <c r="K1167" s="17" t="e">
        <f t="shared" si="52"/>
        <v>#VALUE!</v>
      </c>
      <c r="L1167" s="17"/>
      <c r="M1167" s="17"/>
    </row>
    <row r="1168" spans="1:13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14</v>
      </c>
      <c r="F1168" s="11" t="s">
        <v>14</v>
      </c>
      <c r="G1168" s="11" t="s">
        <v>14</v>
      </c>
      <c r="H1168" s="13" t="s">
        <v>14</v>
      </c>
      <c r="I1168" s="14" t="s">
        <v>14</v>
      </c>
      <c r="J1168" s="6" t="s">
        <v>14</v>
      </c>
      <c r="K1168" s="17" t="e">
        <f t="shared" si="52"/>
        <v>#VALUE!</v>
      </c>
      <c r="L1168" s="49"/>
      <c r="M1168" s="49"/>
    </row>
    <row r="1169" spans="1:13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14</v>
      </c>
      <c r="F1169" s="11" t="s">
        <v>14</v>
      </c>
      <c r="G1169" s="11" t="s">
        <v>14</v>
      </c>
      <c r="H1169" s="13" t="s">
        <v>14</v>
      </c>
      <c r="I1169" s="14" t="s">
        <v>14</v>
      </c>
      <c r="J1169" s="6" t="s">
        <v>14</v>
      </c>
      <c r="K1169" s="17" t="e">
        <f t="shared" si="52"/>
        <v>#VALUE!</v>
      </c>
      <c r="L1169" s="17"/>
      <c r="M1169" s="17"/>
    </row>
    <row r="1170" spans="1:13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14</v>
      </c>
      <c r="F1170" s="11" t="s">
        <v>14</v>
      </c>
      <c r="G1170" s="11" t="s">
        <v>14</v>
      </c>
      <c r="H1170" s="13" t="s">
        <v>14</v>
      </c>
      <c r="I1170" s="14" t="s">
        <v>14</v>
      </c>
      <c r="J1170" s="6" t="s">
        <v>14</v>
      </c>
      <c r="K1170" s="17" t="e">
        <f t="shared" si="52"/>
        <v>#VALUE!</v>
      </c>
      <c r="L1170" s="17"/>
      <c r="M1170" s="17"/>
    </row>
    <row r="1171" spans="1:13" x14ac:dyDescent="0.25">
      <c r="A1171" s="11" t="s">
        <v>14</v>
      </c>
      <c r="B1171" s="18" t="s">
        <v>14</v>
      </c>
      <c r="C1171" s="18" t="s">
        <v>14</v>
      </c>
      <c r="D1171" s="19" t="s">
        <v>14</v>
      </c>
      <c r="E1171" s="6" t="s">
        <v>14</v>
      </c>
      <c r="F1171" s="11" t="s">
        <v>14</v>
      </c>
      <c r="G1171" s="11" t="s">
        <v>14</v>
      </c>
      <c r="H1171" s="13" t="s">
        <v>14</v>
      </c>
      <c r="I1171" s="14" t="s">
        <v>14</v>
      </c>
      <c r="J1171" s="6" t="s">
        <v>14</v>
      </c>
      <c r="K1171" s="17" t="e">
        <f t="shared" si="52"/>
        <v>#VALUE!</v>
      </c>
      <c r="L1171" s="17"/>
      <c r="M1171" s="17"/>
    </row>
    <row r="1172" spans="1:13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14</v>
      </c>
      <c r="F1172" s="11" t="s">
        <v>14</v>
      </c>
      <c r="G1172" s="11" t="s">
        <v>14</v>
      </c>
      <c r="H1172" s="13" t="s">
        <v>14</v>
      </c>
      <c r="I1172" s="14" t="s">
        <v>14</v>
      </c>
      <c r="J1172" s="6" t="s">
        <v>14</v>
      </c>
      <c r="K1172" s="17" t="e">
        <f t="shared" si="52"/>
        <v>#VALUE!</v>
      </c>
      <c r="L1172" s="17"/>
      <c r="M1172" s="17"/>
    </row>
    <row r="1173" spans="1:13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14</v>
      </c>
      <c r="F1173" s="11" t="s">
        <v>14</v>
      </c>
      <c r="G1173" s="11" t="s">
        <v>14</v>
      </c>
      <c r="H1173" s="13" t="s">
        <v>14</v>
      </c>
      <c r="I1173" s="14" t="s">
        <v>14</v>
      </c>
      <c r="J1173" s="6" t="s">
        <v>14</v>
      </c>
      <c r="K1173" s="17" t="e">
        <f t="shared" si="52"/>
        <v>#VALUE!</v>
      </c>
      <c r="L1173" s="17"/>
      <c r="M1173" s="17"/>
    </row>
    <row r="1174" spans="1:13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14</v>
      </c>
      <c r="F1174" s="11" t="s">
        <v>14</v>
      </c>
      <c r="G1174" s="11" t="s">
        <v>14</v>
      </c>
      <c r="H1174" s="13" t="s">
        <v>14</v>
      </c>
      <c r="I1174" s="14" t="s">
        <v>14</v>
      </c>
      <c r="J1174" s="6" t="s">
        <v>14</v>
      </c>
      <c r="K1174" s="17" t="e">
        <f t="shared" si="52"/>
        <v>#VALUE!</v>
      </c>
      <c r="L1174" s="17"/>
      <c r="M1174" s="17"/>
    </row>
    <row r="1175" spans="1:13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14</v>
      </c>
      <c r="F1175" s="11" t="s">
        <v>14</v>
      </c>
      <c r="G1175" s="11" t="s">
        <v>14</v>
      </c>
      <c r="H1175" s="13" t="s">
        <v>14</v>
      </c>
      <c r="I1175" s="14" t="s">
        <v>14</v>
      </c>
      <c r="J1175" s="6" t="s">
        <v>14</v>
      </c>
      <c r="K1175" s="17" t="e">
        <f t="shared" ref="K1175:K1211" si="53">F1175*(H1175-(H1175*I1175)-((H1175-(H1175*I1175))*J1175))</f>
        <v>#VALUE!</v>
      </c>
      <c r="L1175" s="17"/>
      <c r="M1175" s="17"/>
    </row>
    <row r="1176" spans="1:13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14</v>
      </c>
      <c r="F1176" s="11" t="s">
        <v>14</v>
      </c>
      <c r="G1176" s="11" t="s">
        <v>14</v>
      </c>
      <c r="H1176" s="13" t="s">
        <v>14</v>
      </c>
      <c r="I1176" s="14" t="s">
        <v>14</v>
      </c>
      <c r="J1176" s="6" t="s">
        <v>14</v>
      </c>
      <c r="K1176" s="17" t="e">
        <f t="shared" si="53"/>
        <v>#VALUE!</v>
      </c>
      <c r="L1176" s="17"/>
      <c r="M1176" s="17"/>
    </row>
    <row r="1177" spans="1:13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14</v>
      </c>
      <c r="F1177" s="11" t="s">
        <v>14</v>
      </c>
      <c r="G1177" s="11" t="s">
        <v>14</v>
      </c>
      <c r="H1177" s="13" t="s">
        <v>14</v>
      </c>
      <c r="I1177" s="14" t="s">
        <v>14</v>
      </c>
      <c r="J1177" s="6" t="s">
        <v>14</v>
      </c>
      <c r="K1177" s="17" t="e">
        <f t="shared" si="53"/>
        <v>#VALUE!</v>
      </c>
      <c r="L1177" s="49"/>
      <c r="M1177" s="49"/>
    </row>
    <row r="1178" spans="1:13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14</v>
      </c>
      <c r="F1178" s="11" t="s">
        <v>14</v>
      </c>
      <c r="G1178" s="11" t="s">
        <v>14</v>
      </c>
      <c r="H1178" s="13" t="s">
        <v>14</v>
      </c>
      <c r="I1178" s="14" t="s">
        <v>14</v>
      </c>
      <c r="J1178" s="6" t="s">
        <v>14</v>
      </c>
      <c r="K1178" s="17" t="e">
        <f t="shared" si="53"/>
        <v>#VALUE!</v>
      </c>
      <c r="L1178" s="17"/>
      <c r="M1178" s="17"/>
    </row>
    <row r="1179" spans="1:13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14</v>
      </c>
      <c r="F1179" s="11" t="s">
        <v>14</v>
      </c>
      <c r="G1179" s="11" t="s">
        <v>14</v>
      </c>
      <c r="H1179" s="13" t="s">
        <v>14</v>
      </c>
      <c r="I1179" s="14" t="s">
        <v>14</v>
      </c>
      <c r="J1179" s="6" t="s">
        <v>14</v>
      </c>
      <c r="K1179" s="17" t="e">
        <f t="shared" si="53"/>
        <v>#VALUE!</v>
      </c>
      <c r="L1179" s="17"/>
      <c r="M1179" s="17"/>
    </row>
    <row r="1180" spans="1:13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14</v>
      </c>
      <c r="F1180" s="11" t="s">
        <v>14</v>
      </c>
      <c r="G1180" s="11" t="s">
        <v>14</v>
      </c>
      <c r="H1180" s="13" t="s">
        <v>14</v>
      </c>
      <c r="I1180" s="14" t="s">
        <v>14</v>
      </c>
      <c r="J1180" s="6" t="s">
        <v>14</v>
      </c>
      <c r="K1180" s="17" t="e">
        <f t="shared" si="53"/>
        <v>#VALUE!</v>
      </c>
      <c r="L1180" s="17"/>
      <c r="M1180" s="17"/>
    </row>
    <row r="1181" spans="1:13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14</v>
      </c>
      <c r="F1181" s="11" t="s">
        <v>14</v>
      </c>
      <c r="G1181" s="11" t="s">
        <v>14</v>
      </c>
      <c r="H1181" s="13" t="s">
        <v>14</v>
      </c>
      <c r="I1181" s="14" t="s">
        <v>14</v>
      </c>
      <c r="J1181" s="6" t="s">
        <v>14</v>
      </c>
      <c r="K1181" s="17" t="e">
        <f t="shared" si="53"/>
        <v>#VALUE!</v>
      </c>
      <c r="L1181" s="49"/>
      <c r="M1181" s="49"/>
    </row>
    <row r="1182" spans="1:13" x14ac:dyDescent="0.25">
      <c r="A1182" s="11" t="s">
        <v>14</v>
      </c>
      <c r="B1182" s="18" t="s">
        <v>14</v>
      </c>
      <c r="C1182" s="18" t="s">
        <v>14</v>
      </c>
      <c r="D1182" s="19" t="s">
        <v>14</v>
      </c>
      <c r="E1182" s="6" t="s">
        <v>14</v>
      </c>
      <c r="F1182" s="11" t="s">
        <v>14</v>
      </c>
      <c r="G1182" s="11" t="s">
        <v>14</v>
      </c>
      <c r="H1182" s="13" t="s">
        <v>14</v>
      </c>
      <c r="I1182" s="14" t="s">
        <v>14</v>
      </c>
      <c r="J1182" s="6" t="s">
        <v>14</v>
      </c>
      <c r="K1182" s="17" t="e">
        <f t="shared" si="53"/>
        <v>#VALUE!</v>
      </c>
      <c r="L1182" s="17"/>
      <c r="M1182" s="17"/>
    </row>
    <row r="1183" spans="1:13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14</v>
      </c>
      <c r="F1183" s="11" t="s">
        <v>14</v>
      </c>
      <c r="G1183" s="11" t="s">
        <v>14</v>
      </c>
      <c r="H1183" s="13" t="s">
        <v>14</v>
      </c>
      <c r="I1183" s="14" t="s">
        <v>14</v>
      </c>
      <c r="J1183" s="6" t="s">
        <v>14</v>
      </c>
      <c r="K1183" s="17" t="e">
        <f t="shared" si="53"/>
        <v>#VALUE!</v>
      </c>
      <c r="L1183" s="17"/>
      <c r="M1183" s="17"/>
    </row>
    <row r="1184" spans="1:13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14</v>
      </c>
      <c r="F1184" s="11" t="s">
        <v>14</v>
      </c>
      <c r="G1184" s="11" t="s">
        <v>14</v>
      </c>
      <c r="H1184" s="13" t="s">
        <v>14</v>
      </c>
      <c r="I1184" s="14" t="s">
        <v>14</v>
      </c>
      <c r="J1184" s="6" t="s">
        <v>14</v>
      </c>
      <c r="K1184" s="17" t="e">
        <f t="shared" si="53"/>
        <v>#VALUE!</v>
      </c>
      <c r="L1184" s="17"/>
      <c r="M1184" s="17"/>
    </row>
    <row r="1185" spans="1:13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14</v>
      </c>
      <c r="F1185" s="11" t="s">
        <v>14</v>
      </c>
      <c r="G1185" s="11" t="s">
        <v>14</v>
      </c>
      <c r="H1185" s="13" t="s">
        <v>14</v>
      </c>
      <c r="I1185" s="14" t="s">
        <v>14</v>
      </c>
      <c r="J1185" s="6" t="s">
        <v>14</v>
      </c>
      <c r="K1185" s="17" t="e">
        <f t="shared" si="53"/>
        <v>#VALUE!</v>
      </c>
      <c r="L1185" s="17"/>
      <c r="M1185" s="17"/>
    </row>
    <row r="1186" spans="1:13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14</v>
      </c>
      <c r="F1186" s="11" t="s">
        <v>14</v>
      </c>
      <c r="G1186" s="11" t="s">
        <v>14</v>
      </c>
      <c r="H1186" s="13" t="s">
        <v>14</v>
      </c>
      <c r="I1186" s="14" t="s">
        <v>14</v>
      </c>
      <c r="J1186" s="6" t="s">
        <v>14</v>
      </c>
      <c r="K1186" s="17" t="e">
        <f t="shared" si="53"/>
        <v>#VALUE!</v>
      </c>
      <c r="L1186" s="49"/>
      <c r="M1186" s="49"/>
    </row>
    <row r="1187" spans="1:13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14</v>
      </c>
      <c r="F1187" s="11" t="s">
        <v>14</v>
      </c>
      <c r="G1187" s="11" t="s">
        <v>14</v>
      </c>
      <c r="H1187" s="13" t="s">
        <v>14</v>
      </c>
      <c r="I1187" s="14" t="s">
        <v>14</v>
      </c>
      <c r="J1187" s="6" t="s">
        <v>14</v>
      </c>
      <c r="K1187" s="17" t="e">
        <f t="shared" si="53"/>
        <v>#VALUE!</v>
      </c>
      <c r="L1187" s="17"/>
      <c r="M1187" s="17"/>
    </row>
    <row r="1188" spans="1:13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14</v>
      </c>
      <c r="F1188" s="11" t="s">
        <v>14</v>
      </c>
      <c r="G1188" s="11" t="s">
        <v>14</v>
      </c>
      <c r="H1188" s="13" t="s">
        <v>14</v>
      </c>
      <c r="I1188" s="14" t="s">
        <v>14</v>
      </c>
      <c r="J1188" s="6" t="s">
        <v>14</v>
      </c>
      <c r="K1188" s="17" t="e">
        <f t="shared" si="53"/>
        <v>#VALUE!</v>
      </c>
      <c r="L1188" s="17"/>
      <c r="M1188" s="17"/>
    </row>
    <row r="1189" spans="1:13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14</v>
      </c>
      <c r="F1189" s="11" t="s">
        <v>14</v>
      </c>
      <c r="G1189" s="11" t="s">
        <v>14</v>
      </c>
      <c r="H1189" s="13" t="s">
        <v>14</v>
      </c>
      <c r="I1189" s="14" t="s">
        <v>14</v>
      </c>
      <c r="J1189" s="6" t="s">
        <v>14</v>
      </c>
      <c r="K1189" s="17" t="e">
        <f t="shared" si="53"/>
        <v>#VALUE!</v>
      </c>
      <c r="L1189" s="17"/>
      <c r="M1189" s="17"/>
    </row>
    <row r="1190" spans="1:13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14</v>
      </c>
      <c r="F1190" s="11" t="s">
        <v>14</v>
      </c>
      <c r="G1190" s="11" t="s">
        <v>14</v>
      </c>
      <c r="H1190" s="13" t="s">
        <v>14</v>
      </c>
      <c r="I1190" s="14" t="s">
        <v>14</v>
      </c>
      <c r="J1190" s="6" t="s">
        <v>14</v>
      </c>
      <c r="K1190" s="17" t="e">
        <f t="shared" si="53"/>
        <v>#VALUE!</v>
      </c>
      <c r="L1190" s="17"/>
      <c r="M1190" s="17"/>
    </row>
    <row r="1191" spans="1:13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14</v>
      </c>
      <c r="F1191" s="11" t="s">
        <v>14</v>
      </c>
      <c r="G1191" s="11" t="s">
        <v>14</v>
      </c>
      <c r="H1191" s="13" t="s">
        <v>14</v>
      </c>
      <c r="I1191" s="14" t="s">
        <v>14</v>
      </c>
      <c r="J1191" s="6" t="s">
        <v>14</v>
      </c>
      <c r="K1191" s="17" t="e">
        <f t="shared" si="53"/>
        <v>#VALUE!</v>
      </c>
      <c r="L1191" s="17"/>
      <c r="M1191" s="17"/>
    </row>
    <row r="1192" spans="1:13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14</v>
      </c>
      <c r="F1192" s="11" t="s">
        <v>14</v>
      </c>
      <c r="G1192" s="11" t="s">
        <v>14</v>
      </c>
      <c r="H1192" s="13" t="s">
        <v>14</v>
      </c>
      <c r="I1192" s="14" t="s">
        <v>14</v>
      </c>
      <c r="J1192" s="6" t="s">
        <v>14</v>
      </c>
      <c r="K1192" s="17" t="e">
        <f t="shared" si="53"/>
        <v>#VALUE!</v>
      </c>
      <c r="L1192" s="17"/>
      <c r="M1192" s="17"/>
    </row>
    <row r="1193" spans="1:13" x14ac:dyDescent="0.25">
      <c r="A1193" s="11" t="s">
        <v>14</v>
      </c>
      <c r="B1193" s="18" t="s">
        <v>14</v>
      </c>
      <c r="C1193" s="18" t="s">
        <v>14</v>
      </c>
      <c r="D1193" s="19" t="s">
        <v>14</v>
      </c>
      <c r="E1193" s="6" t="s">
        <v>14</v>
      </c>
      <c r="F1193" s="11" t="s">
        <v>14</v>
      </c>
      <c r="G1193" s="11" t="s">
        <v>14</v>
      </c>
      <c r="H1193" s="13" t="s">
        <v>14</v>
      </c>
      <c r="I1193" s="14" t="s">
        <v>14</v>
      </c>
      <c r="J1193" s="6" t="s">
        <v>14</v>
      </c>
      <c r="K1193" s="17" t="e">
        <f t="shared" si="53"/>
        <v>#VALUE!</v>
      </c>
      <c r="L1193" s="17"/>
      <c r="M1193" s="17"/>
    </row>
    <row r="1194" spans="1:13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14</v>
      </c>
      <c r="F1194" s="11" t="s">
        <v>14</v>
      </c>
      <c r="G1194" s="11" t="s">
        <v>14</v>
      </c>
      <c r="H1194" s="13" t="s">
        <v>14</v>
      </c>
      <c r="I1194" s="14" t="s">
        <v>14</v>
      </c>
      <c r="J1194" s="6" t="s">
        <v>14</v>
      </c>
      <c r="K1194" s="17" t="e">
        <f t="shared" si="53"/>
        <v>#VALUE!</v>
      </c>
      <c r="L1194" s="17"/>
      <c r="M1194" s="17"/>
    </row>
    <row r="1195" spans="1:13" x14ac:dyDescent="0.25">
      <c r="A1195" s="11" t="s">
        <v>14</v>
      </c>
      <c r="B1195" s="18" t="s">
        <v>14</v>
      </c>
      <c r="C1195" s="18" t="s">
        <v>14</v>
      </c>
      <c r="D1195" s="19" t="s">
        <v>14</v>
      </c>
      <c r="E1195" s="6" t="s">
        <v>14</v>
      </c>
      <c r="F1195" s="11" t="s">
        <v>14</v>
      </c>
      <c r="G1195" s="11" t="s">
        <v>14</v>
      </c>
      <c r="H1195" s="13" t="s">
        <v>14</v>
      </c>
      <c r="I1195" s="14" t="s">
        <v>14</v>
      </c>
      <c r="J1195" s="6" t="s">
        <v>14</v>
      </c>
      <c r="K1195" s="17" t="e">
        <f t="shared" si="53"/>
        <v>#VALUE!</v>
      </c>
      <c r="L1195" s="17"/>
      <c r="M1195" s="17"/>
    </row>
    <row r="1196" spans="1:13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14</v>
      </c>
      <c r="F1196" s="11" t="s">
        <v>14</v>
      </c>
      <c r="G1196" s="11" t="s">
        <v>14</v>
      </c>
      <c r="H1196" s="13" t="s">
        <v>14</v>
      </c>
      <c r="I1196" s="14" t="s">
        <v>14</v>
      </c>
      <c r="J1196" s="6" t="s">
        <v>14</v>
      </c>
      <c r="K1196" s="17" t="e">
        <f t="shared" si="53"/>
        <v>#VALUE!</v>
      </c>
      <c r="L1196" s="49"/>
      <c r="M1196" s="49"/>
    </row>
    <row r="1197" spans="1:13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14</v>
      </c>
      <c r="F1197" s="11" t="s">
        <v>14</v>
      </c>
      <c r="G1197" s="11" t="s">
        <v>14</v>
      </c>
      <c r="H1197" s="13" t="s">
        <v>14</v>
      </c>
      <c r="I1197" s="14" t="s">
        <v>14</v>
      </c>
      <c r="J1197" s="6" t="s">
        <v>14</v>
      </c>
      <c r="K1197" s="17" t="e">
        <f t="shared" si="53"/>
        <v>#VALUE!</v>
      </c>
      <c r="L1197" s="17"/>
      <c r="M1197" s="17"/>
    </row>
    <row r="1198" spans="1:13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14</v>
      </c>
      <c r="F1198" s="11" t="s">
        <v>14</v>
      </c>
      <c r="G1198" s="11" t="s">
        <v>14</v>
      </c>
      <c r="H1198" s="13" t="s">
        <v>14</v>
      </c>
      <c r="I1198" s="14" t="s">
        <v>14</v>
      </c>
      <c r="J1198" s="6" t="s">
        <v>14</v>
      </c>
      <c r="K1198" s="17" t="e">
        <f t="shared" si="53"/>
        <v>#VALUE!</v>
      </c>
      <c r="L1198" s="17"/>
      <c r="M1198" s="17"/>
    </row>
    <row r="1199" spans="1:13" x14ac:dyDescent="0.25">
      <c r="A1199" s="11" t="s">
        <v>14</v>
      </c>
      <c r="B1199" s="18" t="s">
        <v>14</v>
      </c>
      <c r="C1199" s="18" t="s">
        <v>14</v>
      </c>
      <c r="D1199" s="19" t="s">
        <v>14</v>
      </c>
      <c r="E1199" s="6" t="s">
        <v>14</v>
      </c>
      <c r="F1199" s="11" t="s">
        <v>14</v>
      </c>
      <c r="G1199" s="11" t="s">
        <v>14</v>
      </c>
      <c r="H1199" s="13" t="s">
        <v>14</v>
      </c>
      <c r="I1199" s="14" t="s">
        <v>14</v>
      </c>
      <c r="J1199" s="6" t="s">
        <v>14</v>
      </c>
      <c r="K1199" s="17" t="e">
        <f t="shared" si="53"/>
        <v>#VALUE!</v>
      </c>
      <c r="L1199" s="49"/>
      <c r="M1199" s="49"/>
    </row>
    <row r="1200" spans="1:13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14</v>
      </c>
      <c r="F1200" s="11" t="s">
        <v>14</v>
      </c>
      <c r="G1200" s="11" t="s">
        <v>14</v>
      </c>
      <c r="H1200" s="13" t="s">
        <v>14</v>
      </c>
      <c r="I1200" s="14" t="s">
        <v>14</v>
      </c>
      <c r="J1200" s="6" t="s">
        <v>14</v>
      </c>
      <c r="K1200" s="17" t="e">
        <f t="shared" si="53"/>
        <v>#VALUE!</v>
      </c>
      <c r="L1200" s="17"/>
      <c r="M1200" s="17"/>
    </row>
    <row r="1201" spans="1:13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14</v>
      </c>
      <c r="F1201" s="11" t="s">
        <v>14</v>
      </c>
      <c r="G1201" s="11" t="s">
        <v>14</v>
      </c>
      <c r="H1201" s="13" t="s">
        <v>14</v>
      </c>
      <c r="I1201" s="14" t="s">
        <v>14</v>
      </c>
      <c r="J1201" s="6" t="s">
        <v>14</v>
      </c>
      <c r="K1201" s="17" t="e">
        <f t="shared" si="53"/>
        <v>#VALUE!</v>
      </c>
      <c r="L1201" s="17"/>
      <c r="M1201" s="17"/>
    </row>
    <row r="1202" spans="1:13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14</v>
      </c>
      <c r="F1202" s="11" t="s">
        <v>14</v>
      </c>
      <c r="G1202" s="11" t="s">
        <v>14</v>
      </c>
      <c r="H1202" s="13" t="s">
        <v>14</v>
      </c>
      <c r="I1202" s="14" t="s">
        <v>14</v>
      </c>
      <c r="J1202" s="6" t="s">
        <v>14</v>
      </c>
      <c r="K1202" s="17" t="e">
        <f t="shared" si="53"/>
        <v>#VALUE!</v>
      </c>
      <c r="L1202" s="17"/>
      <c r="M1202" s="17"/>
    </row>
    <row r="1203" spans="1:13" x14ac:dyDescent="0.25">
      <c r="A1203" s="11" t="s">
        <v>14</v>
      </c>
      <c r="B1203" s="18" t="s">
        <v>14</v>
      </c>
      <c r="C1203" s="18" t="s">
        <v>14</v>
      </c>
      <c r="D1203" s="19" t="s">
        <v>14</v>
      </c>
      <c r="E1203" s="6" t="s">
        <v>14</v>
      </c>
      <c r="F1203" s="11" t="s">
        <v>14</v>
      </c>
      <c r="G1203" s="11" t="s">
        <v>14</v>
      </c>
      <c r="H1203" s="13" t="s">
        <v>14</v>
      </c>
      <c r="I1203" s="14" t="s">
        <v>14</v>
      </c>
      <c r="J1203" s="6" t="s">
        <v>14</v>
      </c>
      <c r="K1203" s="17" t="e">
        <f t="shared" si="53"/>
        <v>#VALUE!</v>
      </c>
      <c r="L1203" s="17"/>
      <c r="M1203" s="17"/>
    </row>
    <row r="1204" spans="1:13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14</v>
      </c>
      <c r="F1204" s="11" t="s">
        <v>14</v>
      </c>
      <c r="G1204" s="11" t="s">
        <v>14</v>
      </c>
      <c r="H1204" s="13" t="s">
        <v>14</v>
      </c>
      <c r="I1204" s="14" t="s">
        <v>14</v>
      </c>
      <c r="J1204" s="6" t="s">
        <v>14</v>
      </c>
      <c r="K1204" s="17" t="e">
        <f t="shared" si="53"/>
        <v>#VALUE!</v>
      </c>
      <c r="L1204" s="17"/>
      <c r="M1204" s="17"/>
    </row>
    <row r="1205" spans="1:13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14</v>
      </c>
      <c r="F1205" s="11" t="s">
        <v>14</v>
      </c>
      <c r="G1205" s="11" t="s">
        <v>14</v>
      </c>
      <c r="H1205" s="13" t="s">
        <v>14</v>
      </c>
      <c r="I1205" s="14" t="s">
        <v>14</v>
      </c>
      <c r="J1205" s="6" t="s">
        <v>14</v>
      </c>
      <c r="K1205" s="17" t="e">
        <f t="shared" si="53"/>
        <v>#VALUE!</v>
      </c>
      <c r="L1205" s="17"/>
      <c r="M1205" s="17"/>
    </row>
    <row r="1206" spans="1:13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14</v>
      </c>
      <c r="F1206" s="11" t="s">
        <v>14</v>
      </c>
      <c r="G1206" s="11" t="s">
        <v>14</v>
      </c>
      <c r="H1206" s="13" t="s">
        <v>14</v>
      </c>
      <c r="I1206" s="14" t="s">
        <v>14</v>
      </c>
      <c r="J1206" s="6" t="s">
        <v>14</v>
      </c>
      <c r="K1206" s="17" t="e">
        <f t="shared" si="53"/>
        <v>#VALUE!</v>
      </c>
      <c r="L1206" s="17"/>
      <c r="M1206" s="17"/>
    </row>
    <row r="1207" spans="1:13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14</v>
      </c>
      <c r="F1207" s="11" t="s">
        <v>14</v>
      </c>
      <c r="G1207" s="11" t="s">
        <v>14</v>
      </c>
      <c r="H1207" s="13" t="s">
        <v>14</v>
      </c>
      <c r="I1207" s="14" t="s">
        <v>14</v>
      </c>
      <c r="J1207" s="6" t="s">
        <v>14</v>
      </c>
      <c r="K1207" s="17" t="e">
        <f t="shared" si="53"/>
        <v>#VALUE!</v>
      </c>
      <c r="L1207" s="17"/>
      <c r="M1207" s="17"/>
    </row>
    <row r="1208" spans="1:13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14</v>
      </c>
      <c r="F1208" s="11" t="s">
        <v>14</v>
      </c>
      <c r="G1208" s="11" t="s">
        <v>14</v>
      </c>
      <c r="H1208" s="13" t="s">
        <v>14</v>
      </c>
      <c r="I1208" s="14" t="s">
        <v>14</v>
      </c>
      <c r="J1208" s="6" t="s">
        <v>14</v>
      </c>
      <c r="K1208" s="17" t="e">
        <f t="shared" si="53"/>
        <v>#VALUE!</v>
      </c>
      <c r="L1208" s="17"/>
      <c r="M1208" s="17"/>
    </row>
    <row r="1209" spans="1:13" x14ac:dyDescent="0.25">
      <c r="A1209" s="11" t="s">
        <v>14</v>
      </c>
      <c r="B1209" s="18" t="s">
        <v>14</v>
      </c>
      <c r="C1209" s="18" t="s">
        <v>14</v>
      </c>
      <c r="D1209" s="19" t="s">
        <v>14</v>
      </c>
      <c r="E1209" s="6" t="s">
        <v>14</v>
      </c>
      <c r="F1209" s="11" t="s">
        <v>14</v>
      </c>
      <c r="G1209" s="11" t="s">
        <v>14</v>
      </c>
      <c r="H1209" s="13" t="s">
        <v>14</v>
      </c>
      <c r="I1209" s="14" t="s">
        <v>14</v>
      </c>
      <c r="J1209" s="6" t="s">
        <v>14</v>
      </c>
      <c r="K1209" s="17" t="e">
        <f t="shared" si="53"/>
        <v>#VALUE!</v>
      </c>
      <c r="L1209" s="49"/>
      <c r="M1209" s="49"/>
    </row>
    <row r="1210" spans="1:13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14</v>
      </c>
      <c r="F1210" s="11" t="s">
        <v>14</v>
      </c>
      <c r="G1210" s="11" t="s">
        <v>14</v>
      </c>
      <c r="H1210" s="13" t="s">
        <v>14</v>
      </c>
      <c r="I1210" s="14" t="s">
        <v>14</v>
      </c>
      <c r="J1210" s="6" t="s">
        <v>14</v>
      </c>
      <c r="K1210" s="17" t="e">
        <f t="shared" si="53"/>
        <v>#VALUE!</v>
      </c>
      <c r="L1210" s="17"/>
      <c r="M1210" s="17"/>
    </row>
    <row r="1211" spans="1:13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14</v>
      </c>
      <c r="F1211" s="11" t="s">
        <v>14</v>
      </c>
      <c r="G1211" s="11" t="s">
        <v>14</v>
      </c>
      <c r="H1211" s="13" t="s">
        <v>14</v>
      </c>
      <c r="I1211" s="14" t="s">
        <v>14</v>
      </c>
      <c r="J1211" s="6" t="s">
        <v>14</v>
      </c>
      <c r="K1211" s="17" t="e">
        <f t="shared" si="53"/>
        <v>#VALUE!</v>
      </c>
      <c r="L1211" s="17"/>
      <c r="M1211" s="17"/>
    </row>
    <row r="1212" spans="1:13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14</v>
      </c>
      <c r="F1212" s="11" t="s">
        <v>14</v>
      </c>
      <c r="G1212" s="11" t="s">
        <v>14</v>
      </c>
      <c r="H1212" s="13" t="s">
        <v>14</v>
      </c>
      <c r="I1212" s="14" t="s">
        <v>14</v>
      </c>
      <c r="J1212" s="6" t="s">
        <v>14</v>
      </c>
      <c r="K1212" s="17" t="e">
        <f t="shared" ref="K1212:K1265" si="54">F1212*(H1212-(H1212*I1212)-((H1212-(H1212*I1212))*J1212))</f>
        <v>#VALUE!</v>
      </c>
      <c r="L1212" s="17"/>
      <c r="M1212" s="17"/>
    </row>
    <row r="1213" spans="1:13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14</v>
      </c>
      <c r="F1213" s="11" t="s">
        <v>14</v>
      </c>
      <c r="G1213" s="11" t="s">
        <v>14</v>
      </c>
      <c r="H1213" s="13" t="s">
        <v>14</v>
      </c>
      <c r="I1213" s="14" t="s">
        <v>14</v>
      </c>
      <c r="J1213" s="6" t="s">
        <v>14</v>
      </c>
      <c r="K1213" s="17" t="e">
        <f t="shared" si="54"/>
        <v>#VALUE!</v>
      </c>
      <c r="L1213" s="17"/>
      <c r="M1213" s="17"/>
    </row>
    <row r="1214" spans="1:13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14</v>
      </c>
      <c r="F1214" s="11" t="s">
        <v>14</v>
      </c>
      <c r="G1214" s="11" t="s">
        <v>14</v>
      </c>
      <c r="H1214" s="13" t="s">
        <v>14</v>
      </c>
      <c r="I1214" s="14" t="s">
        <v>14</v>
      </c>
      <c r="J1214" s="6" t="s">
        <v>14</v>
      </c>
      <c r="K1214" s="17" t="e">
        <f t="shared" si="54"/>
        <v>#VALUE!</v>
      </c>
      <c r="L1214" s="17"/>
      <c r="M1214" s="17"/>
    </row>
    <row r="1215" spans="1:13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14</v>
      </c>
      <c r="F1215" s="11" t="s">
        <v>14</v>
      </c>
      <c r="G1215" s="11" t="s">
        <v>14</v>
      </c>
      <c r="H1215" s="13" t="s">
        <v>14</v>
      </c>
      <c r="I1215" s="14" t="s">
        <v>14</v>
      </c>
      <c r="J1215" s="6" t="s">
        <v>14</v>
      </c>
      <c r="K1215" s="17" t="e">
        <f t="shared" si="54"/>
        <v>#VALUE!</v>
      </c>
      <c r="L1215" s="17"/>
      <c r="M1215" s="17"/>
    </row>
    <row r="1216" spans="1:13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14</v>
      </c>
      <c r="F1216" s="11" t="s">
        <v>14</v>
      </c>
      <c r="G1216" s="11" t="s">
        <v>14</v>
      </c>
      <c r="H1216" s="13" t="s">
        <v>14</v>
      </c>
      <c r="I1216" s="14" t="s">
        <v>14</v>
      </c>
      <c r="J1216" s="6" t="s">
        <v>14</v>
      </c>
      <c r="K1216" s="17" t="e">
        <f t="shared" si="54"/>
        <v>#VALUE!</v>
      </c>
      <c r="L1216" s="17"/>
      <c r="M1216" s="17"/>
    </row>
    <row r="1217" spans="1:13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14</v>
      </c>
      <c r="F1217" s="11" t="s">
        <v>14</v>
      </c>
      <c r="G1217" s="11" t="s">
        <v>14</v>
      </c>
      <c r="H1217" s="13" t="s">
        <v>14</v>
      </c>
      <c r="I1217" s="14" t="s">
        <v>14</v>
      </c>
      <c r="J1217" s="6" t="s">
        <v>14</v>
      </c>
      <c r="K1217" s="17" t="e">
        <f t="shared" si="54"/>
        <v>#VALUE!</v>
      </c>
      <c r="L1217" s="17"/>
      <c r="M1217" s="17"/>
    </row>
    <row r="1218" spans="1:13" x14ac:dyDescent="0.25">
      <c r="A1218" s="11" t="s">
        <v>14</v>
      </c>
      <c r="B1218" s="18" t="s">
        <v>14</v>
      </c>
      <c r="C1218" s="18" t="s">
        <v>14</v>
      </c>
      <c r="D1218" s="19" t="s">
        <v>14</v>
      </c>
      <c r="E1218" s="6" t="s">
        <v>14</v>
      </c>
      <c r="F1218" s="11" t="s">
        <v>14</v>
      </c>
      <c r="G1218" s="11" t="s">
        <v>14</v>
      </c>
      <c r="H1218" s="13" t="s">
        <v>14</v>
      </c>
      <c r="I1218" s="14" t="s">
        <v>14</v>
      </c>
      <c r="J1218" s="6" t="s">
        <v>14</v>
      </c>
      <c r="K1218" s="17" t="e">
        <f t="shared" si="54"/>
        <v>#VALUE!</v>
      </c>
      <c r="L1218" s="17"/>
      <c r="M1218" s="17"/>
    </row>
    <row r="1219" spans="1:13" x14ac:dyDescent="0.25">
      <c r="A1219" s="11" t="s">
        <v>14</v>
      </c>
      <c r="B1219" s="18" t="s">
        <v>14</v>
      </c>
      <c r="C1219" s="18" t="s">
        <v>14</v>
      </c>
      <c r="D1219" s="19" t="s">
        <v>14</v>
      </c>
      <c r="E1219" s="6" t="s">
        <v>14</v>
      </c>
      <c r="F1219" s="11" t="s">
        <v>14</v>
      </c>
      <c r="G1219" s="11" t="s">
        <v>14</v>
      </c>
      <c r="H1219" s="13" t="s">
        <v>14</v>
      </c>
      <c r="I1219" s="14" t="s">
        <v>14</v>
      </c>
      <c r="J1219" s="6" t="s">
        <v>14</v>
      </c>
      <c r="K1219" s="17" t="e">
        <f t="shared" si="54"/>
        <v>#VALUE!</v>
      </c>
      <c r="L1219" s="49"/>
      <c r="M1219" s="49"/>
    </row>
    <row r="1220" spans="1:13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14</v>
      </c>
      <c r="F1220" s="11" t="s">
        <v>14</v>
      </c>
      <c r="G1220" s="11" t="s">
        <v>14</v>
      </c>
      <c r="H1220" s="13" t="s">
        <v>14</v>
      </c>
      <c r="I1220" s="14" t="s">
        <v>14</v>
      </c>
      <c r="J1220" s="6" t="s">
        <v>14</v>
      </c>
      <c r="K1220" s="17" t="e">
        <f t="shared" si="54"/>
        <v>#VALUE!</v>
      </c>
      <c r="L1220" s="17"/>
      <c r="M1220" s="17"/>
    </row>
    <row r="1221" spans="1:13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14</v>
      </c>
      <c r="F1221" s="11" t="s">
        <v>14</v>
      </c>
      <c r="G1221" s="11" t="s">
        <v>14</v>
      </c>
      <c r="H1221" s="13" t="s">
        <v>14</v>
      </c>
      <c r="I1221" s="14" t="s">
        <v>14</v>
      </c>
      <c r="J1221" s="6" t="s">
        <v>14</v>
      </c>
      <c r="K1221" s="17" t="e">
        <f t="shared" si="54"/>
        <v>#VALUE!</v>
      </c>
      <c r="L1221" s="17"/>
      <c r="M1221" s="17"/>
    </row>
    <row r="1222" spans="1:13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14</v>
      </c>
      <c r="F1222" s="11" t="s">
        <v>14</v>
      </c>
      <c r="G1222" s="11" t="s">
        <v>14</v>
      </c>
      <c r="H1222" s="13" t="s">
        <v>14</v>
      </c>
      <c r="I1222" s="14" t="s">
        <v>14</v>
      </c>
      <c r="J1222" s="6" t="s">
        <v>14</v>
      </c>
      <c r="K1222" s="17" t="e">
        <f t="shared" si="54"/>
        <v>#VALUE!</v>
      </c>
      <c r="L1222" s="17"/>
      <c r="M1222" s="17"/>
    </row>
    <row r="1223" spans="1:13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14</v>
      </c>
      <c r="F1223" s="11" t="s">
        <v>14</v>
      </c>
      <c r="G1223" s="11" t="s">
        <v>14</v>
      </c>
      <c r="H1223" s="13" t="s">
        <v>14</v>
      </c>
      <c r="I1223" s="14" t="s">
        <v>14</v>
      </c>
      <c r="J1223" s="6" t="s">
        <v>14</v>
      </c>
      <c r="K1223" s="17" t="e">
        <f t="shared" si="54"/>
        <v>#VALUE!</v>
      </c>
      <c r="L1223" s="49"/>
      <c r="M1223" s="49"/>
    </row>
    <row r="1224" spans="1:13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14</v>
      </c>
      <c r="F1224" s="11" t="s">
        <v>14</v>
      </c>
      <c r="G1224" s="11" t="s">
        <v>14</v>
      </c>
      <c r="H1224" s="13" t="s">
        <v>14</v>
      </c>
      <c r="I1224" s="14" t="s">
        <v>14</v>
      </c>
      <c r="J1224" s="6" t="s">
        <v>14</v>
      </c>
      <c r="K1224" s="17" t="e">
        <f t="shared" si="54"/>
        <v>#VALUE!</v>
      </c>
      <c r="L1224" s="17"/>
      <c r="M1224" s="17"/>
    </row>
    <row r="1225" spans="1:13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14</v>
      </c>
      <c r="F1225" s="11" t="s">
        <v>14</v>
      </c>
      <c r="G1225" s="11" t="s">
        <v>14</v>
      </c>
      <c r="H1225" s="13" t="s">
        <v>14</v>
      </c>
      <c r="I1225" s="14" t="s">
        <v>14</v>
      </c>
      <c r="J1225" s="6" t="s">
        <v>14</v>
      </c>
      <c r="K1225" s="17" t="e">
        <f t="shared" si="54"/>
        <v>#VALUE!</v>
      </c>
      <c r="L1225" s="17"/>
      <c r="M1225" s="17"/>
    </row>
    <row r="1226" spans="1:13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14</v>
      </c>
      <c r="F1226" s="11" t="s">
        <v>14</v>
      </c>
      <c r="G1226" s="11" t="s">
        <v>14</v>
      </c>
      <c r="H1226" s="13" t="s">
        <v>14</v>
      </c>
      <c r="I1226" s="14" t="s">
        <v>14</v>
      </c>
      <c r="J1226" s="6" t="s">
        <v>14</v>
      </c>
      <c r="K1226" s="17" t="e">
        <f t="shared" si="54"/>
        <v>#VALUE!</v>
      </c>
      <c r="L1226" s="49"/>
      <c r="M1226" s="49"/>
    </row>
    <row r="1227" spans="1:13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14</v>
      </c>
      <c r="F1227" s="11" t="s">
        <v>14</v>
      </c>
      <c r="G1227" s="11" t="s">
        <v>14</v>
      </c>
      <c r="H1227" s="13" t="s">
        <v>14</v>
      </c>
      <c r="I1227" s="14" t="s">
        <v>14</v>
      </c>
      <c r="J1227" s="6" t="s">
        <v>14</v>
      </c>
      <c r="K1227" s="17" t="e">
        <f t="shared" si="54"/>
        <v>#VALUE!</v>
      </c>
      <c r="L1227" s="17"/>
      <c r="M1227" s="17"/>
    </row>
    <row r="1228" spans="1:13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14</v>
      </c>
      <c r="F1228" s="11" t="s">
        <v>14</v>
      </c>
      <c r="G1228" s="11" t="s">
        <v>14</v>
      </c>
      <c r="H1228" s="13" t="s">
        <v>14</v>
      </c>
      <c r="I1228" s="14" t="s">
        <v>14</v>
      </c>
      <c r="J1228" s="6" t="s">
        <v>14</v>
      </c>
      <c r="K1228" s="17" t="e">
        <f t="shared" si="54"/>
        <v>#VALUE!</v>
      </c>
      <c r="L1228" s="17"/>
      <c r="M1228" s="17"/>
    </row>
    <row r="1229" spans="1:13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14</v>
      </c>
      <c r="F1229" s="11" t="s">
        <v>14</v>
      </c>
      <c r="G1229" s="11" t="s">
        <v>14</v>
      </c>
      <c r="H1229" s="13" t="s">
        <v>14</v>
      </c>
      <c r="I1229" s="14" t="s">
        <v>14</v>
      </c>
      <c r="J1229" s="6" t="s">
        <v>14</v>
      </c>
      <c r="K1229" s="17" t="e">
        <f t="shared" si="54"/>
        <v>#VALUE!</v>
      </c>
      <c r="L1229" s="17"/>
      <c r="M1229" s="17"/>
    </row>
    <row r="1230" spans="1:13" x14ac:dyDescent="0.25">
      <c r="A1230" s="11" t="s">
        <v>14</v>
      </c>
      <c r="B1230" s="18" t="s">
        <v>14</v>
      </c>
      <c r="C1230" s="18" t="s">
        <v>14</v>
      </c>
      <c r="D1230" s="19" t="s">
        <v>14</v>
      </c>
      <c r="E1230" s="6" t="s">
        <v>14</v>
      </c>
      <c r="F1230" s="11" t="s">
        <v>14</v>
      </c>
      <c r="G1230" s="11" t="s">
        <v>14</v>
      </c>
      <c r="H1230" s="13" t="s">
        <v>14</v>
      </c>
      <c r="I1230" s="14" t="s">
        <v>14</v>
      </c>
      <c r="J1230" s="6" t="s">
        <v>14</v>
      </c>
      <c r="K1230" s="17" t="e">
        <f t="shared" si="54"/>
        <v>#VALUE!</v>
      </c>
      <c r="L1230" s="17"/>
      <c r="M1230" s="17"/>
    </row>
    <row r="1231" spans="1:13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14</v>
      </c>
      <c r="F1231" s="11" t="s">
        <v>14</v>
      </c>
      <c r="G1231" s="11" t="s">
        <v>14</v>
      </c>
      <c r="H1231" s="13" t="s">
        <v>14</v>
      </c>
      <c r="I1231" s="14" t="s">
        <v>14</v>
      </c>
      <c r="J1231" s="6" t="s">
        <v>14</v>
      </c>
      <c r="K1231" s="17" t="e">
        <f t="shared" si="54"/>
        <v>#VALUE!</v>
      </c>
      <c r="L1231" s="17"/>
      <c r="M1231" s="17"/>
    </row>
    <row r="1232" spans="1:13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14</v>
      </c>
      <c r="F1232" s="11" t="s">
        <v>14</v>
      </c>
      <c r="G1232" s="11" t="s">
        <v>14</v>
      </c>
      <c r="H1232" s="13" t="s">
        <v>14</v>
      </c>
      <c r="I1232" s="14" t="s">
        <v>14</v>
      </c>
      <c r="J1232" s="6" t="s">
        <v>14</v>
      </c>
      <c r="K1232" s="17" t="e">
        <f t="shared" si="54"/>
        <v>#VALUE!</v>
      </c>
      <c r="L1232" s="17"/>
      <c r="M1232" s="17"/>
    </row>
    <row r="1233" spans="1:13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14</v>
      </c>
      <c r="F1233" s="11" t="s">
        <v>14</v>
      </c>
      <c r="G1233" s="11" t="s">
        <v>14</v>
      </c>
      <c r="H1233" s="13" t="s">
        <v>14</v>
      </c>
      <c r="I1233" s="14" t="s">
        <v>14</v>
      </c>
      <c r="J1233" s="6" t="s">
        <v>14</v>
      </c>
      <c r="K1233" s="17" t="e">
        <f t="shared" si="54"/>
        <v>#VALUE!</v>
      </c>
      <c r="L1233" s="17"/>
      <c r="M1233" s="17"/>
    </row>
    <row r="1234" spans="1:13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14</v>
      </c>
      <c r="F1234" s="11" t="s">
        <v>14</v>
      </c>
      <c r="G1234" s="11" t="s">
        <v>14</v>
      </c>
      <c r="H1234" s="13" t="s">
        <v>14</v>
      </c>
      <c r="I1234" s="14" t="s">
        <v>14</v>
      </c>
      <c r="J1234" s="6" t="s">
        <v>14</v>
      </c>
      <c r="K1234" s="17" t="e">
        <f t="shared" si="54"/>
        <v>#VALUE!</v>
      </c>
      <c r="L1234" s="49"/>
      <c r="M1234" s="49"/>
    </row>
    <row r="1235" spans="1:13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14</v>
      </c>
      <c r="F1235" s="11" t="s">
        <v>14</v>
      </c>
      <c r="G1235" s="11" t="s">
        <v>14</v>
      </c>
      <c r="H1235" s="13" t="s">
        <v>14</v>
      </c>
      <c r="I1235" s="14" t="s">
        <v>14</v>
      </c>
      <c r="J1235" s="6" t="s">
        <v>14</v>
      </c>
      <c r="K1235" s="17" t="e">
        <f t="shared" si="54"/>
        <v>#VALUE!</v>
      </c>
      <c r="L1235" s="17"/>
      <c r="M1235" s="17"/>
    </row>
    <row r="1236" spans="1:13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14</v>
      </c>
      <c r="F1236" s="11" t="s">
        <v>14</v>
      </c>
      <c r="G1236" s="11" t="s">
        <v>14</v>
      </c>
      <c r="H1236" s="13" t="s">
        <v>14</v>
      </c>
      <c r="I1236" s="14" t="s">
        <v>14</v>
      </c>
      <c r="J1236" s="6" t="s">
        <v>14</v>
      </c>
      <c r="K1236" s="17" t="e">
        <f t="shared" si="54"/>
        <v>#VALUE!</v>
      </c>
      <c r="L1236" s="17"/>
      <c r="M1236" s="17"/>
    </row>
    <row r="1237" spans="1:13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14</v>
      </c>
      <c r="F1237" s="11" t="s">
        <v>14</v>
      </c>
      <c r="G1237" s="11" t="s">
        <v>14</v>
      </c>
      <c r="H1237" s="13" t="s">
        <v>14</v>
      </c>
      <c r="I1237" s="14" t="s">
        <v>14</v>
      </c>
      <c r="J1237" s="6" t="s">
        <v>14</v>
      </c>
      <c r="K1237" s="17" t="e">
        <f t="shared" si="54"/>
        <v>#VALUE!</v>
      </c>
      <c r="L1237" s="17"/>
      <c r="M1237" s="17"/>
    </row>
    <row r="1238" spans="1:13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14</v>
      </c>
      <c r="F1238" s="11" t="s">
        <v>14</v>
      </c>
      <c r="G1238" s="11" t="s">
        <v>14</v>
      </c>
      <c r="H1238" s="13" t="s">
        <v>14</v>
      </c>
      <c r="I1238" s="14" t="s">
        <v>14</v>
      </c>
      <c r="J1238" s="6" t="s">
        <v>14</v>
      </c>
      <c r="K1238" s="17" t="e">
        <f t="shared" si="54"/>
        <v>#VALUE!</v>
      </c>
      <c r="L1238" s="17"/>
      <c r="M1238" s="17"/>
    </row>
    <row r="1239" spans="1:13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14</v>
      </c>
      <c r="F1239" s="11" t="s">
        <v>14</v>
      </c>
      <c r="G1239" s="11" t="s">
        <v>14</v>
      </c>
      <c r="H1239" s="13" t="s">
        <v>14</v>
      </c>
      <c r="I1239" s="14" t="s">
        <v>14</v>
      </c>
      <c r="J1239" s="6" t="s">
        <v>14</v>
      </c>
      <c r="K1239" s="17" t="e">
        <f t="shared" si="54"/>
        <v>#VALUE!</v>
      </c>
      <c r="L1239" s="17"/>
      <c r="M1239" s="17"/>
    </row>
    <row r="1240" spans="1:13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14</v>
      </c>
      <c r="F1240" s="11" t="s">
        <v>14</v>
      </c>
      <c r="G1240" s="11" t="s">
        <v>14</v>
      </c>
      <c r="H1240" s="13" t="s">
        <v>14</v>
      </c>
      <c r="I1240" s="14" t="s">
        <v>14</v>
      </c>
      <c r="J1240" s="6" t="s">
        <v>14</v>
      </c>
      <c r="K1240" s="17" t="e">
        <f t="shared" si="54"/>
        <v>#VALUE!</v>
      </c>
      <c r="L1240" s="17"/>
      <c r="M1240" s="17"/>
    </row>
    <row r="1241" spans="1:13" x14ac:dyDescent="0.25">
      <c r="A1241" s="11" t="s">
        <v>14</v>
      </c>
      <c r="B1241" s="18" t="s">
        <v>14</v>
      </c>
      <c r="C1241" s="18" t="s">
        <v>14</v>
      </c>
      <c r="D1241" s="19" t="s">
        <v>14</v>
      </c>
      <c r="E1241" s="6" t="s">
        <v>14</v>
      </c>
      <c r="F1241" s="11" t="s">
        <v>14</v>
      </c>
      <c r="G1241" s="11" t="s">
        <v>14</v>
      </c>
      <c r="H1241" s="13" t="s">
        <v>14</v>
      </c>
      <c r="I1241" s="14" t="s">
        <v>14</v>
      </c>
      <c r="J1241" s="6" t="s">
        <v>14</v>
      </c>
      <c r="K1241" s="17" t="e">
        <f t="shared" si="54"/>
        <v>#VALUE!</v>
      </c>
      <c r="L1241" s="49"/>
      <c r="M1241" s="49"/>
    </row>
    <row r="1242" spans="1:13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</v>
      </c>
      <c r="F1242" s="11" t="s">
        <v>14</v>
      </c>
      <c r="G1242" s="11" t="s">
        <v>14</v>
      </c>
      <c r="H1242" s="13" t="s">
        <v>14</v>
      </c>
      <c r="I1242" s="14" t="s">
        <v>14</v>
      </c>
      <c r="J1242" s="6" t="s">
        <v>14</v>
      </c>
      <c r="K1242" s="17" t="e">
        <f>F1242*(H1242-(H1242*I1242)-((H1242-(H1242*I1242))*J1242))</f>
        <v>#VALUE!</v>
      </c>
      <c r="L1242" s="17"/>
      <c r="M1242" s="17"/>
    </row>
    <row r="1243" spans="1:13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14</v>
      </c>
      <c r="F1243" s="11" t="s">
        <v>14</v>
      </c>
      <c r="G1243" s="11" t="s">
        <v>14</v>
      </c>
      <c r="H1243" s="13" t="s">
        <v>14</v>
      </c>
      <c r="I1243" s="14" t="s">
        <v>14</v>
      </c>
      <c r="J1243" s="6" t="s">
        <v>14</v>
      </c>
      <c r="K1243" s="17" t="e">
        <f>F1243*(H1243-(H1243*I1243)-((H1243-(H1243*I1243))*J1243))</f>
        <v>#VALUE!</v>
      </c>
      <c r="L1243" s="17"/>
      <c r="M1243" s="17"/>
    </row>
    <row r="1244" spans="1:13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14</v>
      </c>
      <c r="F1244" s="11" t="s">
        <v>14</v>
      </c>
      <c r="G1244" s="11" t="s">
        <v>14</v>
      </c>
      <c r="H1244" s="13" t="s">
        <v>14</v>
      </c>
      <c r="I1244" s="14" t="s">
        <v>14</v>
      </c>
      <c r="J1244" s="6" t="s">
        <v>14</v>
      </c>
      <c r="K1244" s="17" t="e">
        <f>F1244*(H1244-(H1244*I1244)-((H1244-(H1244*I1244))*J1244))</f>
        <v>#VALUE!</v>
      </c>
      <c r="L1244" s="17"/>
      <c r="M1244" s="17"/>
    </row>
    <row r="1245" spans="1:13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14</v>
      </c>
      <c r="F1245" s="11" t="s">
        <v>14</v>
      </c>
      <c r="G1245" s="11" t="s">
        <v>14</v>
      </c>
      <c r="H1245" s="13" t="s">
        <v>14</v>
      </c>
      <c r="I1245" s="14" t="s">
        <v>14</v>
      </c>
      <c r="J1245" s="6" t="s">
        <v>14</v>
      </c>
      <c r="K1245" s="17" t="e">
        <f>F1245*(H1245-(H1245*I1245)-((H1245-(H1245*I1245))*J1245))</f>
        <v>#VALUE!</v>
      </c>
      <c r="L1245" s="17"/>
      <c r="M1245" s="17"/>
    </row>
    <row r="1246" spans="1:13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14</v>
      </c>
      <c r="F1246" s="11" t="s">
        <v>14</v>
      </c>
      <c r="G1246" s="11" t="s">
        <v>14</v>
      </c>
      <c r="H1246" s="13" t="s">
        <v>14</v>
      </c>
      <c r="I1246" s="14" t="s">
        <v>14</v>
      </c>
      <c r="J1246" s="6" t="s">
        <v>14</v>
      </c>
      <c r="K1246" s="17" t="e">
        <f>F1246*(H1246-(H1246*I1246)-((H1246-(H1246*I1246))*J1246))</f>
        <v>#VALUE!</v>
      </c>
      <c r="L1246" s="17"/>
      <c r="M1246" s="17"/>
    </row>
    <row r="1247" spans="1:13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14</v>
      </c>
      <c r="F1247" s="11" t="s">
        <v>14</v>
      </c>
      <c r="G1247" s="11" t="s">
        <v>14</v>
      </c>
      <c r="H1247" s="13" t="s">
        <v>14</v>
      </c>
      <c r="I1247" s="14" t="s">
        <v>14</v>
      </c>
      <c r="J1247" s="6" t="s">
        <v>14</v>
      </c>
      <c r="K1247" s="17" t="e">
        <f t="shared" si="54"/>
        <v>#VALUE!</v>
      </c>
      <c r="L1247" s="17"/>
      <c r="M1247" s="17"/>
    </row>
    <row r="1248" spans="1:13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14</v>
      </c>
      <c r="F1248" s="11" t="s">
        <v>14</v>
      </c>
      <c r="G1248" s="11" t="s">
        <v>14</v>
      </c>
      <c r="H1248" s="13" t="s">
        <v>14</v>
      </c>
      <c r="I1248" s="14" t="s">
        <v>14</v>
      </c>
      <c r="J1248" s="6" t="s">
        <v>14</v>
      </c>
      <c r="K1248" s="17" t="e">
        <f t="shared" si="54"/>
        <v>#VALUE!</v>
      </c>
      <c r="L1248" s="17"/>
      <c r="M1248" s="17"/>
    </row>
    <row r="1249" spans="1:13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14</v>
      </c>
      <c r="F1249" s="11" t="s">
        <v>14</v>
      </c>
      <c r="G1249" s="11" t="s">
        <v>14</v>
      </c>
      <c r="H1249" s="13" t="s">
        <v>14</v>
      </c>
      <c r="I1249" s="14" t="s">
        <v>14</v>
      </c>
      <c r="J1249" s="6" t="s">
        <v>14</v>
      </c>
      <c r="K1249" s="17" t="e">
        <f t="shared" si="54"/>
        <v>#VALUE!</v>
      </c>
      <c r="L1249" s="17"/>
      <c r="M1249" s="17"/>
    </row>
    <row r="1250" spans="1:13" x14ac:dyDescent="0.25">
      <c r="A1250" s="11" t="s">
        <v>14</v>
      </c>
      <c r="B1250" s="18" t="s">
        <v>14</v>
      </c>
      <c r="C1250" s="18" t="s">
        <v>14</v>
      </c>
      <c r="D1250" s="19" t="s">
        <v>14</v>
      </c>
      <c r="E1250" s="6" t="s">
        <v>14</v>
      </c>
      <c r="F1250" s="11" t="s">
        <v>14</v>
      </c>
      <c r="G1250" s="11" t="s">
        <v>14</v>
      </c>
      <c r="H1250" s="13" t="s">
        <v>14</v>
      </c>
      <c r="I1250" s="14" t="s">
        <v>14</v>
      </c>
      <c r="J1250" s="6" t="s">
        <v>14</v>
      </c>
      <c r="K1250" s="17" t="e">
        <f t="shared" si="54"/>
        <v>#VALUE!</v>
      </c>
      <c r="L1250" s="49"/>
      <c r="M1250" s="49"/>
    </row>
    <row r="1251" spans="1:13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14</v>
      </c>
      <c r="F1251" s="11" t="s">
        <v>14</v>
      </c>
      <c r="G1251" s="11" t="s">
        <v>14</v>
      </c>
      <c r="H1251" s="13" t="s">
        <v>14</v>
      </c>
      <c r="I1251" s="14" t="s">
        <v>14</v>
      </c>
      <c r="J1251" s="6" t="s">
        <v>14</v>
      </c>
      <c r="K1251" s="17" t="e">
        <f t="shared" si="54"/>
        <v>#VALUE!</v>
      </c>
      <c r="L1251" s="17"/>
      <c r="M1251" s="17"/>
    </row>
    <row r="1252" spans="1:13" x14ac:dyDescent="0.25">
      <c r="A1252" s="11" t="s">
        <v>14</v>
      </c>
      <c r="B1252" s="18" t="s">
        <v>14</v>
      </c>
      <c r="C1252" s="18" t="s">
        <v>14</v>
      </c>
      <c r="D1252" s="19" t="s">
        <v>14</v>
      </c>
      <c r="E1252" s="6" t="s">
        <v>14</v>
      </c>
      <c r="F1252" s="11" t="s">
        <v>14</v>
      </c>
      <c r="G1252" s="11" t="s">
        <v>14</v>
      </c>
      <c r="H1252" s="13" t="s">
        <v>14</v>
      </c>
      <c r="I1252" s="14" t="s">
        <v>14</v>
      </c>
      <c r="J1252" s="6" t="s">
        <v>14</v>
      </c>
      <c r="K1252" s="17" t="e">
        <f t="shared" si="54"/>
        <v>#VALUE!</v>
      </c>
      <c r="L1252" s="17"/>
      <c r="M1252" s="17"/>
    </row>
    <row r="1253" spans="1:13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14</v>
      </c>
      <c r="F1253" s="11" t="s">
        <v>14</v>
      </c>
      <c r="G1253" s="11" t="s">
        <v>14</v>
      </c>
      <c r="H1253" s="13" t="s">
        <v>14</v>
      </c>
      <c r="I1253" s="14" t="s">
        <v>14</v>
      </c>
      <c r="J1253" s="6" t="s">
        <v>14</v>
      </c>
      <c r="K1253" s="17" t="e">
        <f t="shared" si="54"/>
        <v>#VALUE!</v>
      </c>
      <c r="L1253" s="17"/>
      <c r="M1253" s="17"/>
    </row>
    <row r="1254" spans="1:13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14</v>
      </c>
      <c r="F1254" s="11" t="s">
        <v>14</v>
      </c>
      <c r="G1254" s="11" t="s">
        <v>14</v>
      </c>
      <c r="H1254" s="13" t="s">
        <v>14</v>
      </c>
      <c r="I1254" s="14" t="s">
        <v>14</v>
      </c>
      <c r="J1254" s="6" t="s">
        <v>14</v>
      </c>
      <c r="K1254" s="17" t="e">
        <f t="shared" si="54"/>
        <v>#VALUE!</v>
      </c>
      <c r="L1254" s="17"/>
      <c r="M1254" s="17"/>
    </row>
    <row r="1255" spans="1:13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14</v>
      </c>
      <c r="F1255" s="11" t="s">
        <v>14</v>
      </c>
      <c r="G1255" s="11" t="s">
        <v>14</v>
      </c>
      <c r="H1255" s="13" t="s">
        <v>14</v>
      </c>
      <c r="I1255" s="14" t="s">
        <v>14</v>
      </c>
      <c r="J1255" s="6" t="s">
        <v>14</v>
      </c>
      <c r="K1255" s="17" t="e">
        <f t="shared" si="54"/>
        <v>#VALUE!</v>
      </c>
      <c r="L1255" s="17"/>
      <c r="M1255" s="17"/>
    </row>
    <row r="1256" spans="1:13" x14ac:dyDescent="0.25">
      <c r="A1256" s="11" t="s">
        <v>14</v>
      </c>
      <c r="B1256" s="18" t="s">
        <v>14</v>
      </c>
      <c r="C1256" s="18" t="s">
        <v>14</v>
      </c>
      <c r="D1256" s="19" t="s">
        <v>14</v>
      </c>
      <c r="E1256" s="6" t="s">
        <v>14</v>
      </c>
      <c r="F1256" s="11" t="s">
        <v>14</v>
      </c>
      <c r="G1256" s="11" t="s">
        <v>14</v>
      </c>
      <c r="H1256" s="13" t="s">
        <v>14</v>
      </c>
      <c r="I1256" s="14" t="s">
        <v>14</v>
      </c>
      <c r="J1256" s="6" t="s">
        <v>14</v>
      </c>
      <c r="K1256" s="17" t="e">
        <f t="shared" si="54"/>
        <v>#VALUE!</v>
      </c>
      <c r="L1256" s="17"/>
      <c r="M1256" s="17"/>
    </row>
    <row r="1257" spans="1:13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14</v>
      </c>
      <c r="F1257" s="11" t="s">
        <v>14</v>
      </c>
      <c r="G1257" s="11" t="s">
        <v>14</v>
      </c>
      <c r="H1257" s="13" t="s">
        <v>14</v>
      </c>
      <c r="I1257" s="14" t="s">
        <v>14</v>
      </c>
      <c r="J1257" s="6" t="s">
        <v>14</v>
      </c>
      <c r="K1257" s="17" t="e">
        <f t="shared" si="54"/>
        <v>#VALUE!</v>
      </c>
      <c r="L1257" s="17"/>
      <c r="M1257" s="17"/>
    </row>
    <row r="1258" spans="1:13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14</v>
      </c>
      <c r="F1258" s="11" t="s">
        <v>14</v>
      </c>
      <c r="G1258" s="11" t="s">
        <v>14</v>
      </c>
      <c r="H1258" s="13" t="s">
        <v>14</v>
      </c>
      <c r="I1258" s="14" t="s">
        <v>14</v>
      </c>
      <c r="J1258" s="6" t="s">
        <v>14</v>
      </c>
      <c r="K1258" s="17" t="e">
        <f t="shared" si="54"/>
        <v>#VALUE!</v>
      </c>
      <c r="L1258" s="17"/>
      <c r="M1258" s="17"/>
    </row>
    <row r="1259" spans="1:13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14</v>
      </c>
      <c r="F1259" s="11" t="s">
        <v>14</v>
      </c>
      <c r="G1259" s="11" t="s">
        <v>14</v>
      </c>
      <c r="H1259" s="13" t="s">
        <v>14</v>
      </c>
      <c r="I1259" s="14" t="s">
        <v>14</v>
      </c>
      <c r="J1259" s="6" t="s">
        <v>14</v>
      </c>
      <c r="K1259" s="17" t="e">
        <f t="shared" si="54"/>
        <v>#VALUE!</v>
      </c>
      <c r="L1259" s="17"/>
      <c r="M1259" s="17"/>
    </row>
    <row r="1260" spans="1:13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14</v>
      </c>
      <c r="F1260" s="11" t="s">
        <v>14</v>
      </c>
      <c r="G1260" s="11" t="s">
        <v>14</v>
      </c>
      <c r="H1260" s="13" t="s">
        <v>14</v>
      </c>
      <c r="I1260" s="14" t="s">
        <v>14</v>
      </c>
      <c r="J1260" s="6" t="s">
        <v>14</v>
      </c>
      <c r="K1260" s="17" t="e">
        <f t="shared" si="54"/>
        <v>#VALUE!</v>
      </c>
      <c r="L1260" s="17"/>
      <c r="M1260" s="17"/>
    </row>
    <row r="1261" spans="1:13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14</v>
      </c>
      <c r="F1261" s="11" t="s">
        <v>14</v>
      </c>
      <c r="G1261" s="11" t="s">
        <v>14</v>
      </c>
      <c r="H1261" s="13" t="s">
        <v>14</v>
      </c>
      <c r="I1261" s="14" t="s">
        <v>14</v>
      </c>
      <c r="J1261" s="6" t="s">
        <v>14</v>
      </c>
      <c r="K1261" s="17" t="e">
        <f t="shared" si="54"/>
        <v>#VALUE!</v>
      </c>
      <c r="L1261" s="17"/>
      <c r="M1261" s="17"/>
    </row>
    <row r="1262" spans="1:13" x14ac:dyDescent="0.25">
      <c r="A1262" s="11" t="s">
        <v>14</v>
      </c>
      <c r="B1262" s="18" t="s">
        <v>14</v>
      </c>
      <c r="C1262" s="18" t="s">
        <v>14</v>
      </c>
      <c r="D1262" s="19" t="s">
        <v>14</v>
      </c>
      <c r="E1262" s="6" t="s">
        <v>14</v>
      </c>
      <c r="F1262" s="11" t="s">
        <v>14</v>
      </c>
      <c r="G1262" s="11" t="s">
        <v>14</v>
      </c>
      <c r="H1262" s="13" t="s">
        <v>14</v>
      </c>
      <c r="I1262" s="14" t="s">
        <v>14</v>
      </c>
      <c r="J1262" s="6" t="s">
        <v>14</v>
      </c>
      <c r="K1262" s="17" t="e">
        <f t="shared" si="54"/>
        <v>#VALUE!</v>
      </c>
      <c r="L1262" s="17"/>
      <c r="M1262" s="17"/>
    </row>
    <row r="1263" spans="1:13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14</v>
      </c>
      <c r="F1263" s="11" t="s">
        <v>14</v>
      </c>
      <c r="G1263" s="11" t="s">
        <v>14</v>
      </c>
      <c r="H1263" s="13" t="s">
        <v>14</v>
      </c>
      <c r="I1263" s="14" t="s">
        <v>14</v>
      </c>
      <c r="J1263" s="6" t="s">
        <v>14</v>
      </c>
      <c r="K1263" s="17" t="e">
        <f t="shared" si="54"/>
        <v>#VALUE!</v>
      </c>
      <c r="L1263" s="17"/>
      <c r="M1263" s="17"/>
    </row>
    <row r="1264" spans="1:13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14</v>
      </c>
      <c r="F1264" s="11" t="s">
        <v>14</v>
      </c>
      <c r="G1264" s="11" t="s">
        <v>14</v>
      </c>
      <c r="H1264" s="13" t="s">
        <v>14</v>
      </c>
      <c r="I1264" s="14" t="s">
        <v>14</v>
      </c>
      <c r="J1264" s="6" t="s">
        <v>14</v>
      </c>
      <c r="K1264" s="17" t="e">
        <f t="shared" si="54"/>
        <v>#VALUE!</v>
      </c>
      <c r="L1264" s="17"/>
      <c r="M1264" s="17"/>
    </row>
    <row r="1265" spans="1:13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14</v>
      </c>
      <c r="F1265" s="11" t="s">
        <v>14</v>
      </c>
      <c r="G1265" s="11" t="s">
        <v>14</v>
      </c>
      <c r="H1265" s="13" t="s">
        <v>14</v>
      </c>
      <c r="I1265" s="14" t="s">
        <v>14</v>
      </c>
      <c r="J1265" s="6" t="s">
        <v>14</v>
      </c>
      <c r="K1265" s="17" t="e">
        <f t="shared" si="54"/>
        <v>#VALUE!</v>
      </c>
      <c r="L1265" s="17"/>
      <c r="M1265" s="17"/>
    </row>
    <row r="1266" spans="1:13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14</v>
      </c>
      <c r="F1266" s="11" t="s">
        <v>14</v>
      </c>
      <c r="G1266" s="11" t="s">
        <v>14</v>
      </c>
      <c r="H1266" s="13" t="s">
        <v>14</v>
      </c>
      <c r="I1266" s="14" t="s">
        <v>14</v>
      </c>
      <c r="J1266" s="6" t="s">
        <v>14</v>
      </c>
      <c r="K1266" s="17" t="e">
        <f t="shared" ref="K1266:K1318" si="55">F1266*(H1266-(H1266*I1266)-((H1266-(H1266*I1266))*J1266))</f>
        <v>#VALUE!</v>
      </c>
      <c r="L1266" s="17"/>
      <c r="M1266" s="17"/>
    </row>
    <row r="1267" spans="1:13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14</v>
      </c>
      <c r="F1267" s="11" t="s">
        <v>14</v>
      </c>
      <c r="G1267" s="11" t="s">
        <v>14</v>
      </c>
      <c r="H1267" s="13" t="s">
        <v>14</v>
      </c>
      <c r="I1267" s="14" t="s">
        <v>14</v>
      </c>
      <c r="J1267" s="6" t="s">
        <v>14</v>
      </c>
      <c r="K1267" s="17" t="e">
        <f t="shared" si="55"/>
        <v>#VALUE!</v>
      </c>
      <c r="L1267" s="17"/>
      <c r="M1267" s="17"/>
    </row>
    <row r="1268" spans="1:13" x14ac:dyDescent="0.25">
      <c r="A1268" s="11" t="s">
        <v>14</v>
      </c>
      <c r="B1268" s="18" t="s">
        <v>14</v>
      </c>
      <c r="C1268" s="18" t="s">
        <v>14</v>
      </c>
      <c r="D1268" s="19" t="s">
        <v>14</v>
      </c>
      <c r="E1268" s="6" t="s">
        <v>14</v>
      </c>
      <c r="F1268" s="11" t="s">
        <v>14</v>
      </c>
      <c r="G1268" s="11" t="s">
        <v>14</v>
      </c>
      <c r="H1268" s="13" t="s">
        <v>14</v>
      </c>
      <c r="I1268" s="14" t="s">
        <v>14</v>
      </c>
      <c r="J1268" s="6" t="s">
        <v>14</v>
      </c>
      <c r="K1268" s="17" t="e">
        <f t="shared" si="55"/>
        <v>#VALUE!</v>
      </c>
      <c r="L1268" s="17"/>
      <c r="M1268" s="17"/>
    </row>
    <row r="1269" spans="1:13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14</v>
      </c>
      <c r="F1269" s="11" t="s">
        <v>14</v>
      </c>
      <c r="G1269" s="11" t="s">
        <v>14</v>
      </c>
      <c r="H1269" s="13" t="s">
        <v>14</v>
      </c>
      <c r="I1269" s="14" t="s">
        <v>14</v>
      </c>
      <c r="J1269" s="6" t="s">
        <v>14</v>
      </c>
      <c r="K1269" s="17" t="e">
        <f t="shared" si="55"/>
        <v>#VALUE!</v>
      </c>
      <c r="L1269" s="17"/>
      <c r="M1269" s="17"/>
    </row>
    <row r="1270" spans="1:13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14</v>
      </c>
      <c r="F1270" s="11" t="s">
        <v>14</v>
      </c>
      <c r="G1270" s="11" t="s">
        <v>14</v>
      </c>
      <c r="H1270" s="13" t="s">
        <v>14</v>
      </c>
      <c r="I1270" s="14" t="s">
        <v>14</v>
      </c>
      <c r="J1270" s="6" t="s">
        <v>14</v>
      </c>
      <c r="K1270" s="17" t="e">
        <f t="shared" si="55"/>
        <v>#VALUE!</v>
      </c>
      <c r="L1270" s="17"/>
      <c r="M1270" s="17"/>
    </row>
    <row r="1271" spans="1:13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14</v>
      </c>
      <c r="F1271" s="11" t="s">
        <v>14</v>
      </c>
      <c r="G1271" s="11" t="s">
        <v>14</v>
      </c>
      <c r="H1271" s="13" t="s">
        <v>14</v>
      </c>
      <c r="I1271" s="14" t="s">
        <v>14</v>
      </c>
      <c r="J1271" s="6" t="s">
        <v>14</v>
      </c>
      <c r="K1271" s="17" t="e">
        <f t="shared" si="55"/>
        <v>#VALUE!</v>
      </c>
      <c r="L1271" s="17"/>
      <c r="M1271" s="17"/>
    </row>
    <row r="1272" spans="1:13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</v>
      </c>
      <c r="F1272" s="11" t="s">
        <v>14</v>
      </c>
      <c r="G1272" s="11" t="s">
        <v>14</v>
      </c>
      <c r="H1272" s="13" t="s">
        <v>14</v>
      </c>
      <c r="I1272" s="14" t="s">
        <v>14</v>
      </c>
      <c r="J1272" s="6" t="s">
        <v>14</v>
      </c>
      <c r="K1272" s="17" t="e">
        <f t="shared" si="55"/>
        <v>#VALUE!</v>
      </c>
      <c r="L1272" s="17"/>
      <c r="M1272" s="17"/>
    </row>
    <row r="1273" spans="1:13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14</v>
      </c>
      <c r="F1273" s="11" t="s">
        <v>14</v>
      </c>
      <c r="G1273" s="11" t="s">
        <v>14</v>
      </c>
      <c r="H1273" s="13" t="s">
        <v>14</v>
      </c>
      <c r="I1273" s="14" t="s">
        <v>14</v>
      </c>
      <c r="J1273" s="6" t="s">
        <v>14</v>
      </c>
      <c r="K1273" s="17" t="e">
        <f t="shared" si="55"/>
        <v>#VALUE!</v>
      </c>
      <c r="L1273" s="17"/>
      <c r="M1273" s="17"/>
    </row>
    <row r="1274" spans="1:13" x14ac:dyDescent="0.25">
      <c r="A1274" s="11" t="s">
        <v>14</v>
      </c>
      <c r="B1274" s="18" t="s">
        <v>14</v>
      </c>
      <c r="C1274" s="18" t="s">
        <v>14</v>
      </c>
      <c r="D1274" s="19" t="s">
        <v>14</v>
      </c>
      <c r="E1274" s="6" t="s">
        <v>14</v>
      </c>
      <c r="F1274" s="11" t="s">
        <v>14</v>
      </c>
      <c r="G1274" s="11" t="s">
        <v>14</v>
      </c>
      <c r="H1274" s="13" t="s">
        <v>14</v>
      </c>
      <c r="I1274" s="14" t="s">
        <v>14</v>
      </c>
      <c r="J1274" s="6" t="s">
        <v>14</v>
      </c>
      <c r="K1274" s="17" t="e">
        <f t="shared" si="55"/>
        <v>#VALUE!</v>
      </c>
      <c r="L1274" s="17"/>
      <c r="M1274" s="17"/>
    </row>
    <row r="1275" spans="1:13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14</v>
      </c>
      <c r="F1275" s="11" t="s">
        <v>14</v>
      </c>
      <c r="G1275" s="11" t="s">
        <v>14</v>
      </c>
      <c r="H1275" s="13" t="s">
        <v>14</v>
      </c>
      <c r="I1275" s="14" t="s">
        <v>14</v>
      </c>
      <c r="J1275" s="6" t="s">
        <v>14</v>
      </c>
      <c r="K1275" s="17" t="e">
        <f t="shared" si="55"/>
        <v>#VALUE!</v>
      </c>
      <c r="L1275" s="17"/>
      <c r="M1275" s="17"/>
    </row>
    <row r="1276" spans="1:13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14</v>
      </c>
      <c r="F1276" s="11" t="s">
        <v>14</v>
      </c>
      <c r="G1276" s="11" t="s">
        <v>14</v>
      </c>
      <c r="H1276" s="13" t="s">
        <v>14</v>
      </c>
      <c r="I1276" s="14" t="s">
        <v>14</v>
      </c>
      <c r="J1276" s="6" t="s">
        <v>14</v>
      </c>
      <c r="K1276" s="17" t="e">
        <f t="shared" si="55"/>
        <v>#VALUE!</v>
      </c>
      <c r="L1276" s="17"/>
      <c r="M1276" s="17"/>
    </row>
    <row r="1277" spans="1:13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14</v>
      </c>
      <c r="F1277" s="11" t="s">
        <v>14</v>
      </c>
      <c r="G1277" s="11" t="s">
        <v>14</v>
      </c>
      <c r="H1277" s="13" t="s">
        <v>14</v>
      </c>
      <c r="I1277" s="14" t="s">
        <v>14</v>
      </c>
      <c r="J1277" s="6" t="s">
        <v>14</v>
      </c>
      <c r="K1277" s="17" t="e">
        <f t="shared" si="55"/>
        <v>#VALUE!</v>
      </c>
      <c r="L1277" s="17"/>
      <c r="M1277" s="17"/>
    </row>
    <row r="1278" spans="1:13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</v>
      </c>
      <c r="F1278" s="11" t="s">
        <v>14</v>
      </c>
      <c r="G1278" s="11" t="s">
        <v>14</v>
      </c>
      <c r="H1278" s="13" t="s">
        <v>14</v>
      </c>
      <c r="I1278" s="14" t="s">
        <v>14</v>
      </c>
      <c r="J1278" s="6" t="s">
        <v>14</v>
      </c>
      <c r="K1278" s="17" t="e">
        <f t="shared" si="55"/>
        <v>#VALUE!</v>
      </c>
      <c r="L1278" s="17"/>
      <c r="M1278" s="17"/>
    </row>
    <row r="1279" spans="1:13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14</v>
      </c>
      <c r="F1279" s="11" t="s">
        <v>14</v>
      </c>
      <c r="G1279" s="11" t="s">
        <v>14</v>
      </c>
      <c r="H1279" s="13" t="s">
        <v>14</v>
      </c>
      <c r="I1279" s="14" t="s">
        <v>14</v>
      </c>
      <c r="J1279" s="6" t="s">
        <v>14</v>
      </c>
      <c r="K1279" s="17" t="e">
        <f t="shared" si="55"/>
        <v>#VALUE!</v>
      </c>
      <c r="L1279" s="17"/>
      <c r="M1279" s="17"/>
    </row>
    <row r="1280" spans="1:13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14</v>
      </c>
      <c r="F1280" s="11" t="s">
        <v>14</v>
      </c>
      <c r="G1280" s="11" t="s">
        <v>14</v>
      </c>
      <c r="H1280" s="13" t="s">
        <v>14</v>
      </c>
      <c r="I1280" s="14" t="s">
        <v>14</v>
      </c>
      <c r="J1280" s="6" t="s">
        <v>14</v>
      </c>
      <c r="K1280" s="17" t="e">
        <f t="shared" si="55"/>
        <v>#VALUE!</v>
      </c>
      <c r="L1280" s="17"/>
      <c r="M1280" s="17"/>
    </row>
    <row r="1281" spans="1:13" x14ac:dyDescent="0.25">
      <c r="A1281" s="11" t="s">
        <v>14</v>
      </c>
      <c r="B1281" s="18" t="s">
        <v>14</v>
      </c>
      <c r="C1281" s="18" t="s">
        <v>14</v>
      </c>
      <c r="D1281" s="19" t="s">
        <v>14</v>
      </c>
      <c r="E1281" s="6" t="s">
        <v>14</v>
      </c>
      <c r="F1281" s="11" t="s">
        <v>14</v>
      </c>
      <c r="G1281" s="11" t="s">
        <v>14</v>
      </c>
      <c r="H1281" s="13" t="s">
        <v>14</v>
      </c>
      <c r="I1281" s="14" t="s">
        <v>14</v>
      </c>
      <c r="J1281" s="6" t="s">
        <v>14</v>
      </c>
      <c r="K1281" s="17" t="e">
        <f t="shared" si="55"/>
        <v>#VALUE!</v>
      </c>
      <c r="L1281" s="17"/>
      <c r="M1281" s="17"/>
    </row>
    <row r="1282" spans="1:13" x14ac:dyDescent="0.25">
      <c r="A1282" s="11" t="s">
        <v>14</v>
      </c>
      <c r="B1282" s="18" t="s">
        <v>14</v>
      </c>
      <c r="C1282" s="18" t="s">
        <v>14</v>
      </c>
      <c r="D1282" s="19" t="s">
        <v>14</v>
      </c>
      <c r="E1282" s="6" t="s">
        <v>14</v>
      </c>
      <c r="F1282" s="11" t="s">
        <v>14</v>
      </c>
      <c r="G1282" s="11" t="s">
        <v>14</v>
      </c>
      <c r="H1282" s="13" t="s">
        <v>14</v>
      </c>
      <c r="I1282" s="14" t="s">
        <v>14</v>
      </c>
      <c r="J1282" s="6" t="s">
        <v>14</v>
      </c>
      <c r="K1282" s="17" t="e">
        <f t="shared" si="55"/>
        <v>#VALUE!</v>
      </c>
      <c r="L1282" s="17"/>
      <c r="M1282" s="17"/>
    </row>
    <row r="1283" spans="1:13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14</v>
      </c>
      <c r="F1283" s="11" t="s">
        <v>14</v>
      </c>
      <c r="G1283" s="11" t="s">
        <v>14</v>
      </c>
      <c r="H1283" s="13" t="s">
        <v>14</v>
      </c>
      <c r="I1283" s="14" t="s">
        <v>14</v>
      </c>
      <c r="J1283" s="6" t="s">
        <v>14</v>
      </c>
      <c r="K1283" s="17" t="e">
        <f t="shared" si="55"/>
        <v>#VALUE!</v>
      </c>
      <c r="L1283" s="17"/>
      <c r="M1283" s="17"/>
    </row>
    <row r="1284" spans="1:13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14</v>
      </c>
      <c r="F1284" s="11" t="s">
        <v>14</v>
      </c>
      <c r="G1284" s="11" t="s">
        <v>14</v>
      </c>
      <c r="H1284" s="13" t="s">
        <v>14</v>
      </c>
      <c r="I1284" s="14" t="s">
        <v>14</v>
      </c>
      <c r="J1284" s="6" t="s">
        <v>14</v>
      </c>
      <c r="K1284" s="17" t="e">
        <f t="shared" si="55"/>
        <v>#VALUE!</v>
      </c>
      <c r="L1284" s="17"/>
      <c r="M1284" s="17"/>
    </row>
    <row r="1285" spans="1:13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14</v>
      </c>
      <c r="F1285" s="11" t="s">
        <v>14</v>
      </c>
      <c r="G1285" s="11" t="s">
        <v>14</v>
      </c>
      <c r="H1285" s="13" t="s">
        <v>14</v>
      </c>
      <c r="I1285" s="14" t="s">
        <v>14</v>
      </c>
      <c r="J1285" s="6" t="s">
        <v>14</v>
      </c>
      <c r="K1285" s="17" t="e">
        <f t="shared" si="55"/>
        <v>#VALUE!</v>
      </c>
      <c r="L1285" s="17"/>
      <c r="M1285" s="17"/>
    </row>
    <row r="1286" spans="1:13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14</v>
      </c>
      <c r="F1286" s="11" t="s">
        <v>14</v>
      </c>
      <c r="G1286" s="11" t="s">
        <v>14</v>
      </c>
      <c r="H1286" s="13" t="s">
        <v>14</v>
      </c>
      <c r="I1286" s="14" t="s">
        <v>14</v>
      </c>
      <c r="J1286" s="6" t="s">
        <v>14</v>
      </c>
      <c r="K1286" s="17" t="e">
        <f t="shared" si="55"/>
        <v>#VALUE!</v>
      </c>
      <c r="L1286" s="17"/>
      <c r="M1286" s="17"/>
    </row>
    <row r="1287" spans="1:13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14</v>
      </c>
      <c r="F1287" s="11" t="s">
        <v>14</v>
      </c>
      <c r="G1287" s="11" t="s">
        <v>14</v>
      </c>
      <c r="H1287" s="13" t="s">
        <v>14</v>
      </c>
      <c r="I1287" s="14" t="s">
        <v>14</v>
      </c>
      <c r="J1287" s="6" t="s">
        <v>14</v>
      </c>
      <c r="K1287" s="17" t="e">
        <f t="shared" si="55"/>
        <v>#VALUE!</v>
      </c>
      <c r="L1287" s="17"/>
      <c r="M1287" s="17"/>
    </row>
    <row r="1288" spans="1:13" x14ac:dyDescent="0.25">
      <c r="A1288" s="11" t="s">
        <v>14</v>
      </c>
      <c r="B1288" s="18" t="s">
        <v>14</v>
      </c>
      <c r="C1288" s="18" t="s">
        <v>14</v>
      </c>
      <c r="D1288" s="19" t="s">
        <v>14</v>
      </c>
      <c r="E1288" s="6" t="s">
        <v>14</v>
      </c>
      <c r="F1288" s="11" t="s">
        <v>14</v>
      </c>
      <c r="G1288" s="11" t="s">
        <v>14</v>
      </c>
      <c r="H1288" s="13" t="s">
        <v>14</v>
      </c>
      <c r="I1288" s="14" t="s">
        <v>14</v>
      </c>
      <c r="J1288" s="6" t="s">
        <v>14</v>
      </c>
      <c r="K1288" s="17" t="e">
        <f t="shared" si="55"/>
        <v>#VALUE!</v>
      </c>
      <c r="L1288" s="17"/>
      <c r="M1288" s="17"/>
    </row>
    <row r="1289" spans="1:13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14</v>
      </c>
      <c r="F1289" s="11" t="s">
        <v>14</v>
      </c>
      <c r="G1289" s="11" t="s">
        <v>14</v>
      </c>
      <c r="H1289" s="13" t="s">
        <v>14</v>
      </c>
      <c r="I1289" s="14" t="s">
        <v>14</v>
      </c>
      <c r="J1289" s="6" t="s">
        <v>14</v>
      </c>
      <c r="K1289" s="17" t="e">
        <f t="shared" si="55"/>
        <v>#VALUE!</v>
      </c>
      <c r="L1289" s="17"/>
      <c r="M1289" s="17"/>
    </row>
    <row r="1290" spans="1:13" x14ac:dyDescent="0.25">
      <c r="A1290" s="11" t="s">
        <v>14</v>
      </c>
      <c r="B1290" s="18" t="s">
        <v>14</v>
      </c>
      <c r="C1290" s="18" t="s">
        <v>14</v>
      </c>
      <c r="D1290" s="19" t="s">
        <v>14</v>
      </c>
      <c r="E1290" s="6" t="s">
        <v>14</v>
      </c>
      <c r="F1290" s="11" t="s">
        <v>14</v>
      </c>
      <c r="G1290" s="11" t="s">
        <v>14</v>
      </c>
      <c r="H1290" s="13" t="s">
        <v>14</v>
      </c>
      <c r="I1290" s="14" t="s">
        <v>14</v>
      </c>
      <c r="J1290" s="6" t="s">
        <v>14</v>
      </c>
      <c r="K1290" s="17" t="e">
        <f t="shared" si="55"/>
        <v>#VALUE!</v>
      </c>
      <c r="L1290" s="17"/>
      <c r="M1290" s="17"/>
    </row>
    <row r="1291" spans="1:13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14</v>
      </c>
      <c r="F1291" s="11" t="s">
        <v>14</v>
      </c>
      <c r="G1291" s="11" t="s">
        <v>14</v>
      </c>
      <c r="H1291" s="13" t="s">
        <v>14</v>
      </c>
      <c r="I1291" s="14" t="s">
        <v>14</v>
      </c>
      <c r="J1291" s="6" t="s">
        <v>14</v>
      </c>
      <c r="K1291" s="17" t="e">
        <f t="shared" si="55"/>
        <v>#VALUE!</v>
      </c>
      <c r="L1291" s="17"/>
      <c r="M1291" s="17"/>
    </row>
    <row r="1292" spans="1:13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14</v>
      </c>
      <c r="F1292" s="11" t="s">
        <v>14</v>
      </c>
      <c r="G1292" s="11" t="s">
        <v>14</v>
      </c>
      <c r="H1292" s="13" t="s">
        <v>14</v>
      </c>
      <c r="I1292" s="14" t="s">
        <v>14</v>
      </c>
      <c r="J1292" s="6" t="s">
        <v>14</v>
      </c>
      <c r="K1292" s="17" t="e">
        <f t="shared" si="55"/>
        <v>#VALUE!</v>
      </c>
      <c r="L1292" s="17"/>
      <c r="M1292" s="17"/>
    </row>
    <row r="1293" spans="1:13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14</v>
      </c>
      <c r="F1293" s="11" t="s">
        <v>14</v>
      </c>
      <c r="G1293" s="11" t="s">
        <v>14</v>
      </c>
      <c r="H1293" s="13" t="s">
        <v>14</v>
      </c>
      <c r="I1293" s="14" t="s">
        <v>14</v>
      </c>
      <c r="J1293" s="6" t="s">
        <v>14</v>
      </c>
      <c r="K1293" s="17" t="e">
        <f t="shared" si="55"/>
        <v>#VALUE!</v>
      </c>
      <c r="L1293" s="17"/>
      <c r="M1293" s="17"/>
    </row>
    <row r="1294" spans="1:13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14</v>
      </c>
      <c r="F1294" s="11" t="s">
        <v>14</v>
      </c>
      <c r="G1294" s="11" t="s">
        <v>14</v>
      </c>
      <c r="H1294" s="13" t="s">
        <v>14</v>
      </c>
      <c r="I1294" s="14" t="s">
        <v>14</v>
      </c>
      <c r="J1294" s="6" t="s">
        <v>14</v>
      </c>
      <c r="K1294" s="17" t="e">
        <f t="shared" si="55"/>
        <v>#VALUE!</v>
      </c>
      <c r="L1294" s="17"/>
      <c r="M1294" s="17"/>
    </row>
    <row r="1295" spans="1:13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14</v>
      </c>
      <c r="F1295" s="11" t="s">
        <v>14</v>
      </c>
      <c r="G1295" s="11" t="s">
        <v>14</v>
      </c>
      <c r="H1295" s="13" t="s">
        <v>14</v>
      </c>
      <c r="I1295" s="14" t="s">
        <v>14</v>
      </c>
      <c r="J1295" s="6" t="s">
        <v>14</v>
      </c>
      <c r="K1295" s="17" t="e">
        <f t="shared" si="55"/>
        <v>#VALUE!</v>
      </c>
      <c r="L1295" s="17"/>
      <c r="M1295" s="17"/>
    </row>
    <row r="1296" spans="1:13" x14ac:dyDescent="0.25">
      <c r="A1296" s="11" t="s">
        <v>14</v>
      </c>
      <c r="B1296" s="18" t="s">
        <v>14</v>
      </c>
      <c r="C1296" s="18" t="s">
        <v>14</v>
      </c>
      <c r="D1296" s="19" t="s">
        <v>14</v>
      </c>
      <c r="E1296" s="6" t="s">
        <v>14</v>
      </c>
      <c r="F1296" s="11" t="s">
        <v>14</v>
      </c>
      <c r="G1296" s="11" t="s">
        <v>14</v>
      </c>
      <c r="H1296" s="13" t="s">
        <v>14</v>
      </c>
      <c r="I1296" s="14" t="s">
        <v>14</v>
      </c>
      <c r="J1296" s="6" t="s">
        <v>14</v>
      </c>
      <c r="K1296" s="17" t="e">
        <f t="shared" si="55"/>
        <v>#VALUE!</v>
      </c>
      <c r="L1296" s="17"/>
      <c r="M1296" s="17"/>
    </row>
    <row r="1297" spans="1:13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14</v>
      </c>
      <c r="F1297" s="11" t="s">
        <v>14</v>
      </c>
      <c r="G1297" s="11" t="s">
        <v>14</v>
      </c>
      <c r="H1297" s="13" t="s">
        <v>14</v>
      </c>
      <c r="I1297" s="14" t="s">
        <v>14</v>
      </c>
      <c r="J1297" s="6" t="s">
        <v>14</v>
      </c>
      <c r="K1297" s="17" t="e">
        <f t="shared" si="55"/>
        <v>#VALUE!</v>
      </c>
      <c r="L1297" s="17"/>
      <c r="M1297" s="17"/>
    </row>
    <row r="1298" spans="1:13" x14ac:dyDescent="0.25">
      <c r="A1298" s="11" t="s">
        <v>14</v>
      </c>
      <c r="B1298" s="18" t="s">
        <v>14</v>
      </c>
      <c r="C1298" s="18" t="s">
        <v>14</v>
      </c>
      <c r="D1298" s="19" t="s">
        <v>14</v>
      </c>
      <c r="E1298" s="6" t="s">
        <v>14</v>
      </c>
      <c r="F1298" s="11" t="s">
        <v>14</v>
      </c>
      <c r="G1298" s="11" t="s">
        <v>14</v>
      </c>
      <c r="H1298" s="13" t="s">
        <v>14</v>
      </c>
      <c r="I1298" s="14" t="s">
        <v>14</v>
      </c>
      <c r="J1298" s="6" t="s">
        <v>14</v>
      </c>
      <c r="K1298" s="17" t="e">
        <f t="shared" si="55"/>
        <v>#VALUE!</v>
      </c>
      <c r="L1298" s="17"/>
      <c r="M1298" s="17"/>
    </row>
    <row r="1299" spans="1:13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14</v>
      </c>
      <c r="F1299" s="11" t="s">
        <v>14</v>
      </c>
      <c r="G1299" s="11" t="s">
        <v>14</v>
      </c>
      <c r="H1299" s="13" t="s">
        <v>14</v>
      </c>
      <c r="I1299" s="14" t="s">
        <v>14</v>
      </c>
      <c r="J1299" s="6" t="s">
        <v>14</v>
      </c>
      <c r="K1299" s="17" t="e">
        <f t="shared" si="55"/>
        <v>#VALUE!</v>
      </c>
      <c r="L1299" s="17"/>
      <c r="M1299" s="17"/>
    </row>
    <row r="1300" spans="1:13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14</v>
      </c>
      <c r="F1300" s="11" t="s">
        <v>14</v>
      </c>
      <c r="G1300" s="11" t="s">
        <v>14</v>
      </c>
      <c r="H1300" s="13" t="s">
        <v>14</v>
      </c>
      <c r="I1300" s="14" t="s">
        <v>14</v>
      </c>
      <c r="J1300" s="6" t="s">
        <v>14</v>
      </c>
      <c r="K1300" s="17" t="e">
        <f t="shared" si="55"/>
        <v>#VALUE!</v>
      </c>
      <c r="L1300" s="17"/>
      <c r="M1300" s="17"/>
    </row>
    <row r="1301" spans="1:13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14</v>
      </c>
      <c r="F1301" s="11" t="s">
        <v>14</v>
      </c>
      <c r="G1301" s="11" t="s">
        <v>14</v>
      </c>
      <c r="H1301" s="13" t="s">
        <v>14</v>
      </c>
      <c r="I1301" s="14" t="s">
        <v>14</v>
      </c>
      <c r="J1301" s="6" t="s">
        <v>14</v>
      </c>
      <c r="K1301" s="17" t="e">
        <f t="shared" si="55"/>
        <v>#VALUE!</v>
      </c>
      <c r="L1301" s="17"/>
      <c r="M1301" s="17"/>
    </row>
    <row r="1302" spans="1:13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14</v>
      </c>
      <c r="F1302" s="11" t="s">
        <v>14</v>
      </c>
      <c r="G1302" s="11" t="s">
        <v>14</v>
      </c>
      <c r="H1302" s="13" t="s">
        <v>14</v>
      </c>
      <c r="I1302" s="14" t="s">
        <v>14</v>
      </c>
      <c r="J1302" s="6" t="s">
        <v>14</v>
      </c>
      <c r="K1302" s="17" t="e">
        <f t="shared" si="55"/>
        <v>#VALUE!</v>
      </c>
      <c r="L1302" s="17"/>
      <c r="M1302" s="17"/>
    </row>
    <row r="1303" spans="1:13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</v>
      </c>
      <c r="F1303" s="11" t="s">
        <v>14</v>
      </c>
      <c r="G1303" s="11" t="s">
        <v>14</v>
      </c>
      <c r="H1303" s="13" t="s">
        <v>14</v>
      </c>
      <c r="I1303" s="14" t="s">
        <v>14</v>
      </c>
      <c r="J1303" s="6" t="s">
        <v>14</v>
      </c>
      <c r="K1303" s="17" t="e">
        <f t="shared" si="55"/>
        <v>#VALUE!</v>
      </c>
      <c r="L1303" s="17"/>
      <c r="M1303" s="17"/>
    </row>
    <row r="1304" spans="1:13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14</v>
      </c>
      <c r="F1304" s="11" t="s">
        <v>14</v>
      </c>
      <c r="G1304" s="11" t="s">
        <v>14</v>
      </c>
      <c r="H1304" s="13" t="s">
        <v>14</v>
      </c>
      <c r="I1304" s="14" t="s">
        <v>14</v>
      </c>
      <c r="J1304" s="6" t="s">
        <v>14</v>
      </c>
      <c r="K1304" s="17" t="e">
        <f t="shared" si="55"/>
        <v>#VALUE!</v>
      </c>
      <c r="L1304" s="17"/>
      <c r="M1304" s="17"/>
    </row>
    <row r="1305" spans="1:13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14</v>
      </c>
      <c r="F1305" s="11" t="s">
        <v>14</v>
      </c>
      <c r="G1305" s="11" t="s">
        <v>14</v>
      </c>
      <c r="H1305" s="13" t="s">
        <v>14</v>
      </c>
      <c r="I1305" s="14" t="s">
        <v>14</v>
      </c>
      <c r="J1305" s="6" t="s">
        <v>14</v>
      </c>
      <c r="K1305" s="17" t="e">
        <f t="shared" si="55"/>
        <v>#VALUE!</v>
      </c>
      <c r="L1305" s="17"/>
      <c r="M1305" s="17"/>
    </row>
    <row r="1306" spans="1:13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14</v>
      </c>
      <c r="F1306" s="11" t="s">
        <v>14</v>
      </c>
      <c r="G1306" s="11" t="s">
        <v>14</v>
      </c>
      <c r="H1306" s="13" t="s">
        <v>14</v>
      </c>
      <c r="I1306" s="14" t="s">
        <v>14</v>
      </c>
      <c r="J1306" s="6" t="s">
        <v>14</v>
      </c>
      <c r="K1306" s="17" t="e">
        <f t="shared" si="55"/>
        <v>#VALUE!</v>
      </c>
      <c r="L1306" s="17"/>
      <c r="M1306" s="17"/>
    </row>
    <row r="1307" spans="1:13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14</v>
      </c>
      <c r="F1307" s="11" t="s">
        <v>14</v>
      </c>
      <c r="G1307" s="11" t="s">
        <v>14</v>
      </c>
      <c r="H1307" s="13" t="s">
        <v>14</v>
      </c>
      <c r="I1307" s="14" t="s">
        <v>14</v>
      </c>
      <c r="J1307" s="6" t="s">
        <v>14</v>
      </c>
      <c r="K1307" s="17" t="e">
        <f t="shared" si="55"/>
        <v>#VALUE!</v>
      </c>
      <c r="L1307" s="17"/>
      <c r="M1307" s="17"/>
    </row>
    <row r="1308" spans="1:13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14</v>
      </c>
      <c r="F1308" s="11" t="s">
        <v>14</v>
      </c>
      <c r="G1308" s="11" t="s">
        <v>14</v>
      </c>
      <c r="H1308" s="13" t="s">
        <v>14</v>
      </c>
      <c r="I1308" s="14" t="s">
        <v>14</v>
      </c>
      <c r="J1308" s="6" t="s">
        <v>14</v>
      </c>
      <c r="K1308" s="17" t="e">
        <f t="shared" si="55"/>
        <v>#VALUE!</v>
      </c>
      <c r="L1308" s="17"/>
      <c r="M1308" s="17"/>
    </row>
    <row r="1309" spans="1:13" x14ac:dyDescent="0.25">
      <c r="A1309" s="11" t="s">
        <v>14</v>
      </c>
      <c r="B1309" s="18" t="s">
        <v>14</v>
      </c>
      <c r="C1309" s="18" t="s">
        <v>14</v>
      </c>
      <c r="D1309" s="19" t="s">
        <v>14</v>
      </c>
      <c r="E1309" s="6" t="s">
        <v>14</v>
      </c>
      <c r="F1309" s="11" t="s">
        <v>14</v>
      </c>
      <c r="G1309" s="11" t="s">
        <v>14</v>
      </c>
      <c r="H1309" s="13" t="s">
        <v>14</v>
      </c>
      <c r="I1309" s="14" t="s">
        <v>14</v>
      </c>
      <c r="J1309" s="6" t="s">
        <v>14</v>
      </c>
      <c r="K1309" s="17" t="e">
        <f t="shared" si="55"/>
        <v>#VALUE!</v>
      </c>
      <c r="L1309" s="17"/>
      <c r="M1309" s="17"/>
    </row>
    <row r="1310" spans="1:13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14</v>
      </c>
      <c r="F1310" s="11" t="s">
        <v>14</v>
      </c>
      <c r="G1310" s="11" t="s">
        <v>14</v>
      </c>
      <c r="H1310" s="13" t="s">
        <v>14</v>
      </c>
      <c r="I1310" s="14" t="s">
        <v>14</v>
      </c>
      <c r="J1310" s="6" t="s">
        <v>14</v>
      </c>
      <c r="K1310" s="17" t="e">
        <f t="shared" si="55"/>
        <v>#VALUE!</v>
      </c>
      <c r="L1310" s="17"/>
      <c r="M1310" s="17"/>
    </row>
    <row r="1311" spans="1:13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14</v>
      </c>
      <c r="F1311" s="11" t="s">
        <v>14</v>
      </c>
      <c r="G1311" s="11" t="s">
        <v>14</v>
      </c>
      <c r="H1311" s="13" t="s">
        <v>14</v>
      </c>
      <c r="I1311" s="14" t="s">
        <v>14</v>
      </c>
      <c r="J1311" s="6" t="s">
        <v>14</v>
      </c>
      <c r="K1311" s="17" t="e">
        <f t="shared" si="55"/>
        <v>#VALUE!</v>
      </c>
      <c r="L1311" s="17"/>
      <c r="M1311" s="17"/>
    </row>
    <row r="1312" spans="1:13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14</v>
      </c>
      <c r="F1312" s="11" t="s">
        <v>14</v>
      </c>
      <c r="G1312" s="11" t="s">
        <v>14</v>
      </c>
      <c r="H1312" s="13" t="s">
        <v>14</v>
      </c>
      <c r="I1312" s="14" t="s">
        <v>14</v>
      </c>
      <c r="J1312" s="6" t="s">
        <v>14</v>
      </c>
      <c r="K1312" s="17" t="e">
        <f t="shared" si="55"/>
        <v>#VALUE!</v>
      </c>
      <c r="L1312" s="17"/>
      <c r="M1312" s="17"/>
    </row>
    <row r="1313" spans="1:13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14</v>
      </c>
      <c r="F1313" s="11" t="s">
        <v>14</v>
      </c>
      <c r="G1313" s="11" t="s">
        <v>14</v>
      </c>
      <c r="H1313" s="13" t="s">
        <v>14</v>
      </c>
      <c r="I1313" s="14" t="s">
        <v>14</v>
      </c>
      <c r="J1313" s="6" t="s">
        <v>14</v>
      </c>
      <c r="K1313" s="17" t="e">
        <f t="shared" si="55"/>
        <v>#VALUE!</v>
      </c>
      <c r="L1313" s="17"/>
      <c r="M1313" s="17"/>
    </row>
    <row r="1314" spans="1:13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14</v>
      </c>
      <c r="F1314" s="11" t="s">
        <v>14</v>
      </c>
      <c r="G1314" s="11" t="s">
        <v>14</v>
      </c>
      <c r="H1314" s="13" t="s">
        <v>14</v>
      </c>
      <c r="I1314" s="14" t="s">
        <v>14</v>
      </c>
      <c r="J1314" s="6" t="s">
        <v>14</v>
      </c>
      <c r="K1314" s="17" t="e">
        <f t="shared" si="55"/>
        <v>#VALUE!</v>
      </c>
      <c r="L1314" s="17"/>
      <c r="M1314" s="17"/>
    </row>
    <row r="1315" spans="1:13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14</v>
      </c>
      <c r="F1315" s="11" t="s">
        <v>14</v>
      </c>
      <c r="G1315" s="11" t="s">
        <v>14</v>
      </c>
      <c r="H1315" s="13" t="s">
        <v>14</v>
      </c>
      <c r="I1315" s="14" t="s">
        <v>14</v>
      </c>
      <c r="J1315" s="6" t="s">
        <v>14</v>
      </c>
      <c r="K1315" s="17" t="e">
        <f t="shared" si="55"/>
        <v>#VALUE!</v>
      </c>
      <c r="L1315" s="17"/>
      <c r="M1315" s="17"/>
    </row>
    <row r="1316" spans="1:13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14</v>
      </c>
      <c r="F1316" s="11" t="s">
        <v>14</v>
      </c>
      <c r="G1316" s="11" t="s">
        <v>14</v>
      </c>
      <c r="H1316" s="13" t="s">
        <v>14</v>
      </c>
      <c r="I1316" s="14" t="s">
        <v>14</v>
      </c>
      <c r="J1316" s="6" t="s">
        <v>14</v>
      </c>
      <c r="K1316" s="17" t="e">
        <f t="shared" si="55"/>
        <v>#VALUE!</v>
      </c>
      <c r="L1316" s="17"/>
      <c r="M1316" s="17"/>
    </row>
    <row r="1317" spans="1:13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14</v>
      </c>
      <c r="F1317" s="11" t="s">
        <v>14</v>
      </c>
      <c r="G1317" s="11" t="s">
        <v>14</v>
      </c>
      <c r="H1317" s="13" t="s">
        <v>14</v>
      </c>
      <c r="I1317" s="14" t="s">
        <v>14</v>
      </c>
      <c r="J1317" s="6" t="s">
        <v>14</v>
      </c>
      <c r="K1317" s="17" t="e">
        <f t="shared" si="55"/>
        <v>#VALUE!</v>
      </c>
      <c r="L1317" s="17"/>
      <c r="M1317" s="17"/>
    </row>
    <row r="1318" spans="1:13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14</v>
      </c>
      <c r="F1318" s="11" t="s">
        <v>14</v>
      </c>
      <c r="G1318" s="11" t="s">
        <v>14</v>
      </c>
      <c r="H1318" s="13" t="s">
        <v>14</v>
      </c>
      <c r="I1318" s="14" t="s">
        <v>14</v>
      </c>
      <c r="J1318" s="6" t="s">
        <v>14</v>
      </c>
      <c r="K1318" s="17" t="e">
        <f t="shared" si="55"/>
        <v>#VALUE!</v>
      </c>
      <c r="L1318" s="17"/>
      <c r="M1318" s="17"/>
    </row>
    <row r="1319" spans="1:13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14</v>
      </c>
      <c r="F1319" s="11" t="s">
        <v>14</v>
      </c>
      <c r="G1319" s="11" t="s">
        <v>14</v>
      </c>
      <c r="H1319" s="13" t="s">
        <v>14</v>
      </c>
      <c r="I1319" s="14" t="s">
        <v>14</v>
      </c>
      <c r="J1319" s="6" t="s">
        <v>14</v>
      </c>
      <c r="K1319" s="17" t="e">
        <f t="shared" ref="K1319:K1389" si="56">F1319*(H1319-(H1319*I1319)-((H1319-(H1319*I1319))*J1319))</f>
        <v>#VALUE!</v>
      </c>
      <c r="L1319" s="17"/>
      <c r="M1319" s="17"/>
    </row>
    <row r="1320" spans="1:13" x14ac:dyDescent="0.25">
      <c r="A1320" s="11" t="s">
        <v>14</v>
      </c>
      <c r="B1320" s="18" t="s">
        <v>14</v>
      </c>
      <c r="C1320" s="18" t="s">
        <v>14</v>
      </c>
      <c r="D1320" s="19" t="s">
        <v>14</v>
      </c>
      <c r="E1320" s="6" t="s">
        <v>14</v>
      </c>
      <c r="F1320" s="11" t="s">
        <v>14</v>
      </c>
      <c r="G1320" s="11" t="s">
        <v>14</v>
      </c>
      <c r="H1320" s="13" t="s">
        <v>14</v>
      </c>
      <c r="I1320" s="14" t="s">
        <v>14</v>
      </c>
      <c r="J1320" s="6" t="s">
        <v>14</v>
      </c>
      <c r="K1320" s="17" t="e">
        <f t="shared" si="56"/>
        <v>#VALUE!</v>
      </c>
      <c r="L1320" s="17"/>
      <c r="M1320" s="17"/>
    </row>
    <row r="1321" spans="1:13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14</v>
      </c>
      <c r="F1321" s="11" t="s">
        <v>14</v>
      </c>
      <c r="G1321" s="11" t="s">
        <v>14</v>
      </c>
      <c r="H1321" s="13" t="s">
        <v>14</v>
      </c>
      <c r="I1321" s="14" t="s">
        <v>14</v>
      </c>
      <c r="J1321" s="6" t="s">
        <v>14</v>
      </c>
      <c r="K1321" s="17" t="e">
        <f t="shared" si="56"/>
        <v>#VALUE!</v>
      </c>
      <c r="L1321" s="17"/>
      <c r="M1321" s="17"/>
    </row>
    <row r="1322" spans="1:13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14</v>
      </c>
      <c r="F1322" s="11" t="s">
        <v>14</v>
      </c>
      <c r="G1322" s="11" t="s">
        <v>14</v>
      </c>
      <c r="H1322" s="13" t="s">
        <v>14</v>
      </c>
      <c r="I1322" s="14" t="s">
        <v>14</v>
      </c>
      <c r="J1322" s="6" t="s">
        <v>14</v>
      </c>
      <c r="K1322" s="17" t="e">
        <f t="shared" si="56"/>
        <v>#VALUE!</v>
      </c>
      <c r="L1322" s="17"/>
      <c r="M1322" s="17"/>
    </row>
    <row r="1323" spans="1:13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14</v>
      </c>
      <c r="F1323" s="11" t="s">
        <v>14</v>
      </c>
      <c r="G1323" s="11" t="s">
        <v>14</v>
      </c>
      <c r="H1323" s="13" t="s">
        <v>14</v>
      </c>
      <c r="I1323" s="14" t="s">
        <v>14</v>
      </c>
      <c r="J1323" s="6" t="s">
        <v>14</v>
      </c>
      <c r="K1323" s="17" t="e">
        <f t="shared" si="56"/>
        <v>#VALUE!</v>
      </c>
      <c r="L1323" s="17"/>
      <c r="M1323" s="17"/>
    </row>
    <row r="1324" spans="1:13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14</v>
      </c>
      <c r="F1324" s="11" t="s">
        <v>14</v>
      </c>
      <c r="G1324" s="11" t="s">
        <v>14</v>
      </c>
      <c r="H1324" s="13" t="s">
        <v>14</v>
      </c>
      <c r="I1324" s="14" t="s">
        <v>14</v>
      </c>
      <c r="J1324" s="6" t="s">
        <v>14</v>
      </c>
      <c r="K1324" s="17" t="e">
        <f t="shared" si="56"/>
        <v>#VALUE!</v>
      </c>
      <c r="L1324" s="17"/>
      <c r="M1324" s="17"/>
    </row>
    <row r="1325" spans="1:13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</v>
      </c>
      <c r="F1325" s="11" t="s">
        <v>14</v>
      </c>
      <c r="G1325" s="11" t="s">
        <v>14</v>
      </c>
      <c r="H1325" s="13" t="s">
        <v>14</v>
      </c>
      <c r="I1325" s="14" t="s">
        <v>14</v>
      </c>
      <c r="J1325" s="6" t="s">
        <v>14</v>
      </c>
      <c r="K1325" s="17" t="e">
        <f t="shared" si="56"/>
        <v>#VALUE!</v>
      </c>
      <c r="L1325" s="17"/>
      <c r="M1325" s="17"/>
    </row>
    <row r="1326" spans="1:13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14</v>
      </c>
      <c r="F1326" s="11" t="s">
        <v>14</v>
      </c>
      <c r="G1326" s="11" t="s">
        <v>14</v>
      </c>
      <c r="H1326" s="13" t="s">
        <v>14</v>
      </c>
      <c r="I1326" s="14" t="s">
        <v>14</v>
      </c>
      <c r="J1326" s="6" t="s">
        <v>14</v>
      </c>
      <c r="K1326" s="17" t="e">
        <f t="shared" si="56"/>
        <v>#VALUE!</v>
      </c>
      <c r="L1326" s="17"/>
      <c r="M1326" s="17"/>
    </row>
    <row r="1327" spans="1:13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14</v>
      </c>
      <c r="F1327" s="11" t="s">
        <v>14</v>
      </c>
      <c r="G1327" s="11" t="s">
        <v>14</v>
      </c>
      <c r="H1327" s="13" t="s">
        <v>14</v>
      </c>
      <c r="I1327" s="14" t="s">
        <v>14</v>
      </c>
      <c r="J1327" s="6" t="s">
        <v>14</v>
      </c>
      <c r="K1327" s="17" t="e">
        <f t="shared" si="56"/>
        <v>#VALUE!</v>
      </c>
      <c r="L1327" s="17"/>
      <c r="M1327" s="17"/>
    </row>
    <row r="1328" spans="1:13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14</v>
      </c>
      <c r="F1328" s="11" t="s">
        <v>14</v>
      </c>
      <c r="G1328" s="11" t="s">
        <v>14</v>
      </c>
      <c r="H1328" s="13" t="s">
        <v>14</v>
      </c>
      <c r="I1328" s="14" t="s">
        <v>14</v>
      </c>
      <c r="J1328" s="6" t="s">
        <v>14</v>
      </c>
      <c r="K1328" s="17" t="e">
        <f t="shared" si="56"/>
        <v>#VALUE!</v>
      </c>
      <c r="L1328" s="17"/>
      <c r="M1328" s="17"/>
    </row>
    <row r="1329" spans="1:13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14</v>
      </c>
      <c r="F1329" s="11" t="s">
        <v>14</v>
      </c>
      <c r="G1329" s="11" t="s">
        <v>14</v>
      </c>
      <c r="H1329" s="13" t="s">
        <v>14</v>
      </c>
      <c r="I1329" s="14" t="s">
        <v>14</v>
      </c>
      <c r="J1329" s="6" t="s">
        <v>14</v>
      </c>
      <c r="K1329" s="17" t="e">
        <f t="shared" si="56"/>
        <v>#VALUE!</v>
      </c>
      <c r="L1329" s="17"/>
      <c r="M1329" s="17"/>
    </row>
    <row r="1330" spans="1:13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14</v>
      </c>
      <c r="F1330" s="11" t="s">
        <v>14</v>
      </c>
      <c r="G1330" s="11" t="s">
        <v>14</v>
      </c>
      <c r="H1330" s="13" t="s">
        <v>14</v>
      </c>
      <c r="I1330" s="14" t="s">
        <v>14</v>
      </c>
      <c r="J1330" s="6" t="s">
        <v>14</v>
      </c>
      <c r="K1330" s="17" t="e">
        <f t="shared" si="56"/>
        <v>#VALUE!</v>
      </c>
      <c r="L1330" s="17"/>
      <c r="M1330" s="17"/>
    </row>
    <row r="1331" spans="1:13" x14ac:dyDescent="0.25">
      <c r="A1331" s="11" t="s">
        <v>14</v>
      </c>
      <c r="B1331" s="18" t="s">
        <v>14</v>
      </c>
      <c r="C1331" s="18" t="s">
        <v>14</v>
      </c>
      <c r="D1331" s="19" t="s">
        <v>14</v>
      </c>
      <c r="E1331" s="6" t="s">
        <v>14</v>
      </c>
      <c r="F1331" s="11" t="s">
        <v>14</v>
      </c>
      <c r="G1331" s="11" t="s">
        <v>14</v>
      </c>
      <c r="H1331" s="13" t="s">
        <v>14</v>
      </c>
      <c r="I1331" s="14" t="s">
        <v>14</v>
      </c>
      <c r="J1331" s="6" t="s">
        <v>14</v>
      </c>
      <c r="K1331" s="17" t="e">
        <f t="shared" si="56"/>
        <v>#VALUE!</v>
      </c>
      <c r="L1331" s="17"/>
      <c r="M1331" s="17"/>
    </row>
    <row r="1332" spans="1:13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14</v>
      </c>
      <c r="F1332" s="11" t="s">
        <v>14</v>
      </c>
      <c r="G1332" s="11" t="s">
        <v>14</v>
      </c>
      <c r="H1332" s="13" t="s">
        <v>14</v>
      </c>
      <c r="I1332" s="14" t="s">
        <v>14</v>
      </c>
      <c r="J1332" s="6" t="s">
        <v>14</v>
      </c>
      <c r="K1332" s="17" t="e">
        <f t="shared" si="56"/>
        <v>#VALUE!</v>
      </c>
      <c r="L1332" s="17"/>
      <c r="M1332" s="17"/>
    </row>
    <row r="1333" spans="1:13" x14ac:dyDescent="0.25">
      <c r="A1333" s="11" t="s">
        <v>14</v>
      </c>
      <c r="B1333" s="18" t="s">
        <v>14</v>
      </c>
      <c r="C1333" s="18" t="s">
        <v>14</v>
      </c>
      <c r="D1333" s="19" t="s">
        <v>14</v>
      </c>
      <c r="E1333" s="6" t="s">
        <v>14</v>
      </c>
      <c r="F1333" s="11" t="s">
        <v>14</v>
      </c>
      <c r="G1333" s="11" t="s">
        <v>14</v>
      </c>
      <c r="H1333" s="13" t="s">
        <v>14</v>
      </c>
      <c r="I1333" s="14" t="s">
        <v>14</v>
      </c>
      <c r="J1333" s="6" t="s">
        <v>14</v>
      </c>
      <c r="K1333" s="17" t="e">
        <f t="shared" si="56"/>
        <v>#VALUE!</v>
      </c>
      <c r="L1333" s="17"/>
      <c r="M1333" s="17"/>
    </row>
    <row r="1334" spans="1:13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14</v>
      </c>
      <c r="F1334" s="11" t="s">
        <v>14</v>
      </c>
      <c r="G1334" s="11" t="s">
        <v>14</v>
      </c>
      <c r="H1334" s="13" t="s">
        <v>14</v>
      </c>
      <c r="I1334" s="14" t="s">
        <v>14</v>
      </c>
      <c r="J1334" s="6" t="s">
        <v>14</v>
      </c>
      <c r="K1334" s="17" t="e">
        <f t="shared" si="56"/>
        <v>#VALUE!</v>
      </c>
      <c r="L1334" s="17"/>
      <c r="M1334" s="17"/>
    </row>
    <row r="1335" spans="1:13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14</v>
      </c>
      <c r="F1335" s="11" t="s">
        <v>14</v>
      </c>
      <c r="G1335" s="11" t="s">
        <v>14</v>
      </c>
      <c r="H1335" s="13" t="s">
        <v>14</v>
      </c>
      <c r="I1335" s="14" t="s">
        <v>14</v>
      </c>
      <c r="J1335" s="6" t="s">
        <v>14</v>
      </c>
      <c r="K1335" s="17" t="e">
        <f t="shared" si="56"/>
        <v>#VALUE!</v>
      </c>
      <c r="L1335" s="17"/>
      <c r="M1335" s="17"/>
    </row>
    <row r="1336" spans="1:13" x14ac:dyDescent="0.25">
      <c r="A1336" s="11" t="s">
        <v>14</v>
      </c>
      <c r="B1336" s="18" t="s">
        <v>14</v>
      </c>
      <c r="C1336" s="18" t="s">
        <v>14</v>
      </c>
      <c r="D1336" s="19" t="s">
        <v>14</v>
      </c>
      <c r="E1336" s="6" t="s">
        <v>14</v>
      </c>
      <c r="F1336" s="11" t="s">
        <v>14</v>
      </c>
      <c r="G1336" s="11" t="s">
        <v>14</v>
      </c>
      <c r="H1336" s="13" t="s">
        <v>14</v>
      </c>
      <c r="I1336" s="14" t="s">
        <v>14</v>
      </c>
      <c r="J1336" s="6" t="s">
        <v>14</v>
      </c>
      <c r="K1336" s="17" t="e">
        <f t="shared" si="56"/>
        <v>#VALUE!</v>
      </c>
      <c r="L1336" s="17"/>
      <c r="M1336" s="17"/>
    </row>
    <row r="1337" spans="1:13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14</v>
      </c>
      <c r="F1337" s="11" t="s">
        <v>14</v>
      </c>
      <c r="G1337" s="11" t="s">
        <v>14</v>
      </c>
      <c r="H1337" s="13" t="s">
        <v>14</v>
      </c>
      <c r="I1337" s="14" t="s">
        <v>14</v>
      </c>
      <c r="J1337" s="6" t="s">
        <v>14</v>
      </c>
      <c r="K1337" s="17" t="e">
        <f t="shared" si="56"/>
        <v>#VALUE!</v>
      </c>
      <c r="L1337" s="17"/>
      <c r="M1337" s="17"/>
    </row>
    <row r="1338" spans="1:13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14</v>
      </c>
      <c r="F1338" s="11" t="s">
        <v>14</v>
      </c>
      <c r="G1338" s="11" t="s">
        <v>14</v>
      </c>
      <c r="H1338" s="13" t="s">
        <v>14</v>
      </c>
      <c r="I1338" s="14" t="s">
        <v>14</v>
      </c>
      <c r="J1338" s="6" t="s">
        <v>14</v>
      </c>
      <c r="K1338" s="17" t="e">
        <f t="shared" si="56"/>
        <v>#VALUE!</v>
      </c>
      <c r="L1338" s="17"/>
      <c r="M1338" s="17"/>
    </row>
    <row r="1339" spans="1:13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14</v>
      </c>
      <c r="F1339" s="11" t="s">
        <v>14</v>
      </c>
      <c r="G1339" s="11" t="s">
        <v>14</v>
      </c>
      <c r="H1339" s="13" t="s">
        <v>14</v>
      </c>
      <c r="I1339" s="14" t="s">
        <v>14</v>
      </c>
      <c r="J1339" s="6" t="s">
        <v>14</v>
      </c>
      <c r="K1339" s="17" t="e">
        <f t="shared" si="56"/>
        <v>#VALUE!</v>
      </c>
      <c r="L1339" s="17"/>
      <c r="M1339" s="17"/>
    </row>
    <row r="1340" spans="1:13" x14ac:dyDescent="0.25">
      <c r="A1340" s="11" t="s">
        <v>14</v>
      </c>
      <c r="B1340" s="18" t="s">
        <v>14</v>
      </c>
      <c r="C1340" s="18" t="s">
        <v>14</v>
      </c>
      <c r="D1340" s="19" t="s">
        <v>14</v>
      </c>
      <c r="E1340" s="6" t="s">
        <v>14</v>
      </c>
      <c r="F1340" s="11" t="s">
        <v>14</v>
      </c>
      <c r="G1340" s="11" t="s">
        <v>14</v>
      </c>
      <c r="H1340" s="13" t="s">
        <v>14</v>
      </c>
      <c r="I1340" s="14" t="s">
        <v>14</v>
      </c>
      <c r="J1340" s="6" t="s">
        <v>14</v>
      </c>
      <c r="K1340" s="17" t="e">
        <f t="shared" si="56"/>
        <v>#VALUE!</v>
      </c>
      <c r="L1340" s="17"/>
      <c r="M1340" s="17"/>
    </row>
    <row r="1341" spans="1:13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14</v>
      </c>
      <c r="F1341" s="11" t="s">
        <v>14</v>
      </c>
      <c r="G1341" s="11" t="s">
        <v>14</v>
      </c>
      <c r="H1341" s="13" t="s">
        <v>14</v>
      </c>
      <c r="I1341" s="14" t="s">
        <v>14</v>
      </c>
      <c r="J1341" s="6" t="s">
        <v>14</v>
      </c>
      <c r="K1341" s="17" t="e">
        <f t="shared" si="56"/>
        <v>#VALUE!</v>
      </c>
      <c r="L1341" s="17"/>
      <c r="M1341" s="17"/>
    </row>
    <row r="1342" spans="1:13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14</v>
      </c>
      <c r="F1342" s="11" t="s">
        <v>14</v>
      </c>
      <c r="G1342" s="11" t="s">
        <v>14</v>
      </c>
      <c r="H1342" s="13" t="s">
        <v>14</v>
      </c>
      <c r="I1342" s="14" t="s">
        <v>14</v>
      </c>
      <c r="J1342" s="6" t="s">
        <v>14</v>
      </c>
      <c r="K1342" s="17" t="e">
        <f t="shared" si="56"/>
        <v>#VALUE!</v>
      </c>
      <c r="L1342" s="17"/>
      <c r="M1342" s="17"/>
    </row>
    <row r="1343" spans="1:13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14</v>
      </c>
      <c r="F1343" s="11" t="s">
        <v>14</v>
      </c>
      <c r="G1343" s="11" t="s">
        <v>14</v>
      </c>
      <c r="H1343" s="13" t="s">
        <v>14</v>
      </c>
      <c r="I1343" s="14" t="s">
        <v>14</v>
      </c>
      <c r="J1343" s="6" t="s">
        <v>14</v>
      </c>
      <c r="K1343" s="17" t="e">
        <f t="shared" si="56"/>
        <v>#VALUE!</v>
      </c>
      <c r="L1343" s="17"/>
      <c r="M1343" s="17"/>
    </row>
    <row r="1344" spans="1:13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14</v>
      </c>
      <c r="F1344" s="11" t="s">
        <v>14</v>
      </c>
      <c r="G1344" s="11" t="s">
        <v>14</v>
      </c>
      <c r="H1344" s="13" t="s">
        <v>14</v>
      </c>
      <c r="I1344" s="14" t="s">
        <v>14</v>
      </c>
      <c r="J1344" s="6" t="s">
        <v>14</v>
      </c>
      <c r="K1344" s="17" t="e">
        <f t="shared" si="56"/>
        <v>#VALUE!</v>
      </c>
      <c r="L1344" s="17"/>
      <c r="M1344" s="17"/>
    </row>
    <row r="1345" spans="1:13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14</v>
      </c>
      <c r="F1345" s="11" t="s">
        <v>14</v>
      </c>
      <c r="G1345" s="11" t="s">
        <v>14</v>
      </c>
      <c r="H1345" s="13" t="s">
        <v>14</v>
      </c>
      <c r="I1345" s="14" t="s">
        <v>14</v>
      </c>
      <c r="J1345" s="6" t="s">
        <v>14</v>
      </c>
      <c r="K1345" s="17" t="e">
        <f t="shared" si="56"/>
        <v>#VALUE!</v>
      </c>
      <c r="L1345" s="17"/>
      <c r="M1345" s="17"/>
    </row>
    <row r="1346" spans="1:13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14</v>
      </c>
      <c r="F1346" s="11" t="s">
        <v>14</v>
      </c>
      <c r="G1346" s="11" t="s">
        <v>14</v>
      </c>
      <c r="H1346" s="13" t="s">
        <v>14</v>
      </c>
      <c r="I1346" s="14" t="s">
        <v>14</v>
      </c>
      <c r="J1346" s="6" t="s">
        <v>14</v>
      </c>
      <c r="K1346" s="17" t="e">
        <f t="shared" si="56"/>
        <v>#VALUE!</v>
      </c>
      <c r="L1346" s="17"/>
      <c r="M1346" s="17"/>
    </row>
    <row r="1347" spans="1:13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14</v>
      </c>
      <c r="F1347" s="11" t="s">
        <v>14</v>
      </c>
      <c r="G1347" s="11" t="s">
        <v>14</v>
      </c>
      <c r="H1347" s="13" t="s">
        <v>14</v>
      </c>
      <c r="I1347" s="14" t="s">
        <v>14</v>
      </c>
      <c r="J1347" s="6" t="s">
        <v>14</v>
      </c>
      <c r="K1347" s="17" t="e">
        <f t="shared" si="56"/>
        <v>#VALUE!</v>
      </c>
      <c r="L1347" s="17"/>
      <c r="M1347" s="17"/>
    </row>
    <row r="1348" spans="1:13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14</v>
      </c>
      <c r="F1348" s="11" t="s">
        <v>14</v>
      </c>
      <c r="G1348" s="11" t="s">
        <v>14</v>
      </c>
      <c r="H1348" s="13" t="s">
        <v>14</v>
      </c>
      <c r="I1348" s="14" t="s">
        <v>14</v>
      </c>
      <c r="J1348" s="6" t="s">
        <v>14</v>
      </c>
      <c r="K1348" s="17" t="e">
        <f t="shared" si="56"/>
        <v>#VALUE!</v>
      </c>
      <c r="L1348" s="17"/>
      <c r="M1348" s="17"/>
    </row>
    <row r="1349" spans="1:13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14</v>
      </c>
      <c r="F1349" s="11" t="s">
        <v>14</v>
      </c>
      <c r="G1349" s="11" t="s">
        <v>14</v>
      </c>
      <c r="H1349" s="13" t="s">
        <v>14</v>
      </c>
      <c r="I1349" s="14" t="s">
        <v>14</v>
      </c>
      <c r="J1349" s="6" t="s">
        <v>14</v>
      </c>
      <c r="K1349" s="17" t="e">
        <f t="shared" si="56"/>
        <v>#VALUE!</v>
      </c>
      <c r="L1349" s="17"/>
      <c r="M1349" s="17"/>
    </row>
    <row r="1350" spans="1:13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14</v>
      </c>
      <c r="F1350" s="11" t="s">
        <v>14</v>
      </c>
      <c r="G1350" s="11" t="s">
        <v>14</v>
      </c>
      <c r="H1350" s="13" t="s">
        <v>14</v>
      </c>
      <c r="I1350" s="14" t="s">
        <v>14</v>
      </c>
      <c r="J1350" s="6" t="s">
        <v>14</v>
      </c>
      <c r="K1350" s="17" t="e">
        <f t="shared" si="56"/>
        <v>#VALUE!</v>
      </c>
      <c r="L1350" s="17"/>
      <c r="M1350" s="17"/>
    </row>
    <row r="1351" spans="1:13" x14ac:dyDescent="0.25">
      <c r="A1351" s="11" t="s">
        <v>14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3" t="s">
        <v>14</v>
      </c>
      <c r="I1351" s="14" t="s">
        <v>14</v>
      </c>
      <c r="J1351" s="6" t="s">
        <v>14</v>
      </c>
      <c r="K1351" s="17" t="e">
        <f t="shared" si="56"/>
        <v>#VALUE!</v>
      </c>
      <c r="L1351" s="17"/>
      <c r="M1351" s="17"/>
    </row>
    <row r="1352" spans="1:13" x14ac:dyDescent="0.25">
      <c r="A1352" s="11" t="s">
        <v>14</v>
      </c>
      <c r="B1352" s="18" t="s">
        <v>14</v>
      </c>
      <c r="C1352" s="18" t="s">
        <v>14</v>
      </c>
      <c r="D1352" s="19" t="s">
        <v>14</v>
      </c>
      <c r="E1352" s="6" t="s">
        <v>14</v>
      </c>
      <c r="F1352" s="11" t="s">
        <v>14</v>
      </c>
      <c r="G1352" s="11" t="s">
        <v>14</v>
      </c>
      <c r="H1352" s="13" t="s">
        <v>14</v>
      </c>
      <c r="I1352" s="14" t="s">
        <v>14</v>
      </c>
      <c r="J1352" s="6" t="s">
        <v>14</v>
      </c>
      <c r="K1352" s="17" t="e">
        <f t="shared" si="56"/>
        <v>#VALUE!</v>
      </c>
      <c r="L1352" s="17"/>
      <c r="M1352" s="17"/>
    </row>
    <row r="1353" spans="1:13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14</v>
      </c>
      <c r="F1353" s="11" t="s">
        <v>14</v>
      </c>
      <c r="G1353" s="11" t="s">
        <v>14</v>
      </c>
      <c r="H1353" s="13" t="s">
        <v>14</v>
      </c>
      <c r="I1353" s="14" t="s">
        <v>14</v>
      </c>
      <c r="J1353" s="6" t="s">
        <v>14</v>
      </c>
      <c r="K1353" s="17" t="e">
        <f t="shared" si="56"/>
        <v>#VALUE!</v>
      </c>
      <c r="L1353" s="17"/>
      <c r="M1353" s="17"/>
    </row>
    <row r="1354" spans="1:13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14</v>
      </c>
      <c r="F1354" s="11" t="s">
        <v>14</v>
      </c>
      <c r="G1354" s="11" t="s">
        <v>14</v>
      </c>
      <c r="H1354" s="13" t="s">
        <v>14</v>
      </c>
      <c r="I1354" s="14" t="s">
        <v>14</v>
      </c>
      <c r="J1354" s="6" t="s">
        <v>14</v>
      </c>
      <c r="K1354" s="17" t="e">
        <f t="shared" si="56"/>
        <v>#VALUE!</v>
      </c>
      <c r="L1354" s="17"/>
      <c r="M1354" s="17"/>
    </row>
    <row r="1355" spans="1:13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14</v>
      </c>
      <c r="F1355" s="11" t="s">
        <v>14</v>
      </c>
      <c r="G1355" s="11" t="s">
        <v>14</v>
      </c>
      <c r="H1355" s="13" t="s">
        <v>14</v>
      </c>
      <c r="I1355" s="14" t="s">
        <v>14</v>
      </c>
      <c r="J1355" s="6" t="s">
        <v>14</v>
      </c>
      <c r="K1355" s="17" t="e">
        <f t="shared" si="56"/>
        <v>#VALUE!</v>
      </c>
      <c r="L1355" s="17"/>
      <c r="M1355" s="17"/>
    </row>
    <row r="1356" spans="1:13" x14ac:dyDescent="0.25">
      <c r="A1356" s="11" t="s">
        <v>14</v>
      </c>
      <c r="B1356" s="18" t="s">
        <v>14</v>
      </c>
      <c r="C1356" s="18" t="s">
        <v>14</v>
      </c>
      <c r="D1356" s="19" t="s">
        <v>14</v>
      </c>
      <c r="E1356" s="6" t="s">
        <v>14</v>
      </c>
      <c r="F1356" s="11" t="s">
        <v>14</v>
      </c>
      <c r="G1356" s="11" t="s">
        <v>14</v>
      </c>
      <c r="H1356" s="13" t="s">
        <v>14</v>
      </c>
      <c r="I1356" s="14" t="s">
        <v>14</v>
      </c>
      <c r="J1356" s="6" t="s">
        <v>14</v>
      </c>
      <c r="K1356" s="17" t="e">
        <f t="shared" si="56"/>
        <v>#VALUE!</v>
      </c>
      <c r="L1356" s="17"/>
      <c r="M1356" s="17"/>
    </row>
    <row r="1357" spans="1:13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14</v>
      </c>
      <c r="F1357" s="11" t="s">
        <v>14</v>
      </c>
      <c r="G1357" s="11" t="s">
        <v>14</v>
      </c>
      <c r="H1357" s="13" t="s">
        <v>14</v>
      </c>
      <c r="I1357" s="14" t="s">
        <v>14</v>
      </c>
      <c r="J1357" s="6" t="s">
        <v>14</v>
      </c>
      <c r="K1357" s="17" t="e">
        <f t="shared" si="56"/>
        <v>#VALUE!</v>
      </c>
      <c r="L1357" s="17"/>
      <c r="M1357" s="17"/>
    </row>
    <row r="1358" spans="1:13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14</v>
      </c>
      <c r="F1358" s="11" t="s">
        <v>14</v>
      </c>
      <c r="G1358" s="11" t="s">
        <v>14</v>
      </c>
      <c r="H1358" s="13" t="s">
        <v>14</v>
      </c>
      <c r="I1358" s="14" t="s">
        <v>14</v>
      </c>
      <c r="J1358" s="6" t="s">
        <v>14</v>
      </c>
      <c r="K1358" s="17" t="e">
        <f t="shared" si="56"/>
        <v>#VALUE!</v>
      </c>
      <c r="L1358" s="17"/>
      <c r="M1358" s="17"/>
    </row>
    <row r="1359" spans="1:13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14</v>
      </c>
      <c r="F1359" s="11" t="s">
        <v>14</v>
      </c>
      <c r="G1359" s="11" t="s">
        <v>14</v>
      </c>
      <c r="H1359" s="13" t="s">
        <v>14</v>
      </c>
      <c r="I1359" s="14" t="s">
        <v>14</v>
      </c>
      <c r="J1359" s="6" t="s">
        <v>14</v>
      </c>
      <c r="K1359" s="17" t="e">
        <f t="shared" si="56"/>
        <v>#VALUE!</v>
      </c>
      <c r="L1359" s="17"/>
      <c r="M1359" s="17"/>
    </row>
    <row r="1360" spans="1:13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14</v>
      </c>
      <c r="F1360" s="11" t="s">
        <v>14</v>
      </c>
      <c r="G1360" s="11" t="s">
        <v>14</v>
      </c>
      <c r="H1360" s="13" t="s">
        <v>14</v>
      </c>
      <c r="I1360" s="14" t="s">
        <v>14</v>
      </c>
      <c r="J1360" s="6" t="s">
        <v>14</v>
      </c>
      <c r="K1360" s="17" t="e">
        <f t="shared" si="56"/>
        <v>#VALUE!</v>
      </c>
      <c r="L1360" s="17"/>
      <c r="M1360" s="17"/>
    </row>
    <row r="1361" spans="1:13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14</v>
      </c>
      <c r="F1361" s="11" t="s">
        <v>14</v>
      </c>
      <c r="G1361" s="11" t="s">
        <v>14</v>
      </c>
      <c r="H1361" s="13" t="s">
        <v>14</v>
      </c>
      <c r="I1361" s="14" t="s">
        <v>14</v>
      </c>
      <c r="J1361" s="6" t="s">
        <v>14</v>
      </c>
      <c r="K1361" s="17" t="e">
        <f t="shared" si="56"/>
        <v>#VALUE!</v>
      </c>
      <c r="L1361" s="17"/>
      <c r="M1361" s="17"/>
    </row>
    <row r="1362" spans="1:13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14</v>
      </c>
      <c r="F1362" s="11" t="s">
        <v>14</v>
      </c>
      <c r="G1362" s="11" t="s">
        <v>14</v>
      </c>
      <c r="H1362" s="13" t="s">
        <v>14</v>
      </c>
      <c r="I1362" s="14" t="s">
        <v>14</v>
      </c>
      <c r="J1362" s="6" t="s">
        <v>14</v>
      </c>
      <c r="K1362" s="17" t="e">
        <f t="shared" si="56"/>
        <v>#VALUE!</v>
      </c>
      <c r="L1362" s="17"/>
      <c r="M1362" s="17"/>
    </row>
    <row r="1363" spans="1:13" x14ac:dyDescent="0.25">
      <c r="A1363" s="11" t="s">
        <v>14</v>
      </c>
      <c r="B1363" s="18" t="s">
        <v>14</v>
      </c>
      <c r="C1363" s="18" t="s">
        <v>14</v>
      </c>
      <c r="D1363" s="19" t="s">
        <v>14</v>
      </c>
      <c r="E1363" s="6" t="s">
        <v>14</v>
      </c>
      <c r="F1363" s="11" t="s">
        <v>14</v>
      </c>
      <c r="G1363" s="11" t="s">
        <v>14</v>
      </c>
      <c r="H1363" s="13" t="s">
        <v>14</v>
      </c>
      <c r="I1363" s="14" t="s">
        <v>14</v>
      </c>
      <c r="J1363" s="6" t="s">
        <v>14</v>
      </c>
      <c r="K1363" s="17" t="e">
        <f t="shared" si="56"/>
        <v>#VALUE!</v>
      </c>
      <c r="L1363" s="17"/>
      <c r="M1363" s="17"/>
    </row>
    <row r="1364" spans="1:13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14</v>
      </c>
      <c r="F1364" s="11" t="s">
        <v>14</v>
      </c>
      <c r="G1364" s="11" t="s">
        <v>14</v>
      </c>
      <c r="H1364" s="13" t="s">
        <v>14</v>
      </c>
      <c r="I1364" s="14" t="s">
        <v>14</v>
      </c>
      <c r="J1364" s="6" t="s">
        <v>14</v>
      </c>
      <c r="K1364" s="17" t="e">
        <f t="shared" si="56"/>
        <v>#VALUE!</v>
      </c>
      <c r="L1364" s="17"/>
      <c r="M1364" s="17"/>
    </row>
    <row r="1365" spans="1:13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14</v>
      </c>
      <c r="F1365" s="11" t="s">
        <v>14</v>
      </c>
      <c r="G1365" s="11" t="s">
        <v>14</v>
      </c>
      <c r="H1365" s="13" t="s">
        <v>14</v>
      </c>
      <c r="I1365" s="14" t="s">
        <v>14</v>
      </c>
      <c r="J1365" s="6" t="s">
        <v>14</v>
      </c>
      <c r="K1365" s="17" t="e">
        <f t="shared" si="56"/>
        <v>#VALUE!</v>
      </c>
      <c r="L1365" s="17"/>
      <c r="M1365" s="17"/>
    </row>
    <row r="1366" spans="1:13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14</v>
      </c>
      <c r="F1366" s="11" t="s">
        <v>14</v>
      </c>
      <c r="G1366" s="11" t="s">
        <v>14</v>
      </c>
      <c r="H1366" s="13" t="s">
        <v>14</v>
      </c>
      <c r="I1366" s="14" t="s">
        <v>14</v>
      </c>
      <c r="J1366" s="6" t="s">
        <v>14</v>
      </c>
      <c r="K1366" s="17" t="e">
        <f t="shared" si="56"/>
        <v>#VALUE!</v>
      </c>
      <c r="L1366" s="17"/>
      <c r="M1366" s="17"/>
    </row>
    <row r="1367" spans="1:13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14</v>
      </c>
      <c r="F1367" s="11" t="s">
        <v>14</v>
      </c>
      <c r="G1367" s="11" t="s">
        <v>14</v>
      </c>
      <c r="H1367" s="13" t="s">
        <v>14</v>
      </c>
      <c r="I1367" s="14" t="s">
        <v>14</v>
      </c>
      <c r="J1367" s="6" t="s">
        <v>14</v>
      </c>
      <c r="K1367" s="17" t="e">
        <f t="shared" si="56"/>
        <v>#VALUE!</v>
      </c>
      <c r="L1367" s="17"/>
      <c r="M1367" s="17"/>
    </row>
    <row r="1368" spans="1:13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14</v>
      </c>
      <c r="F1368" s="11" t="s">
        <v>14</v>
      </c>
      <c r="G1368" s="11" t="s">
        <v>14</v>
      </c>
      <c r="H1368" s="13" t="s">
        <v>14</v>
      </c>
      <c r="I1368" s="14" t="s">
        <v>14</v>
      </c>
      <c r="J1368" s="6" t="s">
        <v>14</v>
      </c>
      <c r="K1368" s="17" t="e">
        <f t="shared" si="56"/>
        <v>#VALUE!</v>
      </c>
      <c r="L1368" s="17"/>
      <c r="M1368" s="17"/>
    </row>
    <row r="1369" spans="1:13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14</v>
      </c>
      <c r="F1369" s="11" t="s">
        <v>14</v>
      </c>
      <c r="G1369" s="11" t="s">
        <v>14</v>
      </c>
      <c r="H1369" s="13" t="s">
        <v>14</v>
      </c>
      <c r="I1369" s="14" t="s">
        <v>14</v>
      </c>
      <c r="J1369" s="6" t="s">
        <v>14</v>
      </c>
      <c r="K1369" s="17" t="e">
        <f t="shared" si="56"/>
        <v>#VALUE!</v>
      </c>
      <c r="L1369" s="17"/>
      <c r="M1369" s="17"/>
    </row>
    <row r="1370" spans="1:13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14</v>
      </c>
      <c r="F1370" s="11" t="s">
        <v>14</v>
      </c>
      <c r="G1370" s="11" t="s">
        <v>14</v>
      </c>
      <c r="H1370" s="13" t="s">
        <v>14</v>
      </c>
      <c r="I1370" s="14" t="s">
        <v>14</v>
      </c>
      <c r="J1370" s="6" t="s">
        <v>14</v>
      </c>
      <c r="K1370" s="17" t="e">
        <f t="shared" si="56"/>
        <v>#VALUE!</v>
      </c>
      <c r="L1370" s="17"/>
      <c r="M1370" s="17"/>
    </row>
    <row r="1371" spans="1:13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14</v>
      </c>
      <c r="F1371" s="11" t="s">
        <v>14</v>
      </c>
      <c r="G1371" s="11" t="s">
        <v>14</v>
      </c>
      <c r="H1371" s="13" t="s">
        <v>14</v>
      </c>
      <c r="I1371" s="14" t="s">
        <v>14</v>
      </c>
      <c r="J1371" s="6" t="s">
        <v>14</v>
      </c>
      <c r="K1371" s="17" t="e">
        <f t="shared" si="56"/>
        <v>#VALUE!</v>
      </c>
      <c r="L1371" s="17"/>
      <c r="M1371" s="17"/>
    </row>
    <row r="1372" spans="1:13" x14ac:dyDescent="0.25">
      <c r="A1372" s="11" t="s">
        <v>14</v>
      </c>
      <c r="B1372" s="18" t="s">
        <v>14</v>
      </c>
      <c r="C1372" s="18" t="s">
        <v>14</v>
      </c>
      <c r="D1372" s="19" t="s">
        <v>14</v>
      </c>
      <c r="E1372" s="6" t="s">
        <v>14</v>
      </c>
      <c r="F1372" s="11" t="s">
        <v>14</v>
      </c>
      <c r="G1372" s="11" t="s">
        <v>14</v>
      </c>
      <c r="H1372" s="13" t="s">
        <v>14</v>
      </c>
      <c r="I1372" s="14" t="s">
        <v>14</v>
      </c>
      <c r="J1372" s="6" t="s">
        <v>14</v>
      </c>
      <c r="K1372" s="17" t="e">
        <f t="shared" si="56"/>
        <v>#VALUE!</v>
      </c>
      <c r="L1372" s="17"/>
      <c r="M1372" s="17"/>
    </row>
    <row r="1373" spans="1:13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14</v>
      </c>
      <c r="F1373" s="11" t="s">
        <v>14</v>
      </c>
      <c r="G1373" s="11" t="s">
        <v>14</v>
      </c>
      <c r="H1373" s="13" t="s">
        <v>14</v>
      </c>
      <c r="I1373" s="14" t="s">
        <v>14</v>
      </c>
      <c r="J1373" s="6" t="s">
        <v>14</v>
      </c>
      <c r="K1373" s="17" t="e">
        <f t="shared" si="56"/>
        <v>#VALUE!</v>
      </c>
      <c r="L1373" s="17"/>
      <c r="M1373" s="17"/>
    </row>
    <row r="1374" spans="1:13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14</v>
      </c>
      <c r="F1374" s="11" t="s">
        <v>14</v>
      </c>
      <c r="G1374" s="11" t="s">
        <v>14</v>
      </c>
      <c r="H1374" s="13" t="s">
        <v>14</v>
      </c>
      <c r="I1374" s="14" t="s">
        <v>14</v>
      </c>
      <c r="J1374" s="6" t="s">
        <v>14</v>
      </c>
      <c r="K1374" s="17" t="e">
        <f t="shared" si="56"/>
        <v>#VALUE!</v>
      </c>
      <c r="L1374" s="17"/>
      <c r="M1374" s="17"/>
    </row>
    <row r="1375" spans="1:13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14</v>
      </c>
      <c r="F1375" s="11" t="s">
        <v>14</v>
      </c>
      <c r="G1375" s="11" t="s">
        <v>14</v>
      </c>
      <c r="H1375" s="13" t="s">
        <v>14</v>
      </c>
      <c r="I1375" s="14" t="s">
        <v>14</v>
      </c>
      <c r="J1375" s="6" t="s">
        <v>14</v>
      </c>
      <c r="K1375" s="17" t="e">
        <f t="shared" si="56"/>
        <v>#VALUE!</v>
      </c>
      <c r="L1375" s="17"/>
      <c r="M1375" s="17"/>
    </row>
    <row r="1376" spans="1:13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14</v>
      </c>
      <c r="F1376" s="11" t="s">
        <v>14</v>
      </c>
      <c r="G1376" s="11" t="s">
        <v>14</v>
      </c>
      <c r="H1376" s="13" t="s">
        <v>14</v>
      </c>
      <c r="I1376" s="14" t="s">
        <v>14</v>
      </c>
      <c r="J1376" s="6" t="s">
        <v>14</v>
      </c>
      <c r="K1376" s="17" t="e">
        <f t="shared" si="56"/>
        <v>#VALUE!</v>
      </c>
      <c r="L1376" s="17"/>
      <c r="M1376" s="17"/>
    </row>
    <row r="1377" spans="1:13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14</v>
      </c>
      <c r="F1377" s="11" t="s">
        <v>14</v>
      </c>
      <c r="G1377" s="11" t="s">
        <v>14</v>
      </c>
      <c r="H1377" s="13" t="s">
        <v>14</v>
      </c>
      <c r="I1377" s="14" t="s">
        <v>14</v>
      </c>
      <c r="J1377" s="6" t="s">
        <v>14</v>
      </c>
      <c r="K1377" s="17" t="e">
        <f t="shared" si="56"/>
        <v>#VALUE!</v>
      </c>
      <c r="L1377" s="17"/>
      <c r="M1377" s="17"/>
    </row>
    <row r="1378" spans="1:13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14</v>
      </c>
      <c r="F1378" s="11" t="s">
        <v>14</v>
      </c>
      <c r="G1378" s="11" t="s">
        <v>14</v>
      </c>
      <c r="H1378" s="13" t="s">
        <v>14</v>
      </c>
      <c r="I1378" s="14" t="s">
        <v>14</v>
      </c>
      <c r="J1378" s="6" t="s">
        <v>14</v>
      </c>
      <c r="K1378" s="17" t="e">
        <f t="shared" si="56"/>
        <v>#VALUE!</v>
      </c>
      <c r="L1378" s="17"/>
      <c r="M1378" s="17"/>
    </row>
    <row r="1379" spans="1:13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14</v>
      </c>
      <c r="F1379" s="11" t="s">
        <v>14</v>
      </c>
      <c r="G1379" s="11" t="s">
        <v>14</v>
      </c>
      <c r="H1379" s="13" t="s">
        <v>14</v>
      </c>
      <c r="I1379" s="14" t="s">
        <v>14</v>
      </c>
      <c r="J1379" s="6" t="s">
        <v>14</v>
      </c>
      <c r="K1379" s="17" t="e">
        <f t="shared" si="56"/>
        <v>#VALUE!</v>
      </c>
      <c r="L1379" s="17"/>
      <c r="M1379" s="17"/>
    </row>
    <row r="1380" spans="1:13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14</v>
      </c>
      <c r="F1380" s="11" t="s">
        <v>14</v>
      </c>
      <c r="G1380" s="11" t="s">
        <v>14</v>
      </c>
      <c r="H1380" s="13" t="s">
        <v>14</v>
      </c>
      <c r="I1380" s="14" t="s">
        <v>14</v>
      </c>
      <c r="J1380" s="6" t="s">
        <v>14</v>
      </c>
      <c r="K1380" s="17" t="e">
        <f t="shared" si="56"/>
        <v>#VALUE!</v>
      </c>
      <c r="L1380" s="17"/>
      <c r="M1380" s="17"/>
    </row>
    <row r="1381" spans="1:13" x14ac:dyDescent="0.25">
      <c r="A1381" s="11" t="s">
        <v>14</v>
      </c>
      <c r="B1381" s="18" t="s">
        <v>14</v>
      </c>
      <c r="C1381" s="18" t="s">
        <v>14</v>
      </c>
      <c r="D1381" s="19" t="s">
        <v>14</v>
      </c>
      <c r="E1381" s="6" t="s">
        <v>14</v>
      </c>
      <c r="F1381" s="11" t="s">
        <v>14</v>
      </c>
      <c r="G1381" s="11" t="s">
        <v>14</v>
      </c>
      <c r="H1381" s="13" t="s">
        <v>14</v>
      </c>
      <c r="I1381" s="14" t="s">
        <v>14</v>
      </c>
      <c r="J1381" s="6" t="s">
        <v>14</v>
      </c>
      <c r="K1381" s="17" t="e">
        <f t="shared" si="56"/>
        <v>#VALUE!</v>
      </c>
      <c r="L1381" s="17"/>
      <c r="M1381" s="17"/>
    </row>
    <row r="1382" spans="1:13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14</v>
      </c>
      <c r="F1382" s="11" t="s">
        <v>14</v>
      </c>
      <c r="G1382" s="11" t="s">
        <v>14</v>
      </c>
      <c r="H1382" s="13" t="s">
        <v>14</v>
      </c>
      <c r="I1382" s="14" t="s">
        <v>14</v>
      </c>
      <c r="J1382" s="6" t="s">
        <v>14</v>
      </c>
      <c r="K1382" s="17" t="e">
        <f t="shared" si="56"/>
        <v>#VALUE!</v>
      </c>
      <c r="L1382" s="17"/>
      <c r="M1382" s="17"/>
    </row>
    <row r="1383" spans="1:13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14</v>
      </c>
      <c r="F1383" s="11" t="s">
        <v>14</v>
      </c>
      <c r="G1383" s="11" t="s">
        <v>14</v>
      </c>
      <c r="H1383" s="13" t="s">
        <v>14</v>
      </c>
      <c r="I1383" s="14" t="s">
        <v>14</v>
      </c>
      <c r="J1383" s="6" t="s">
        <v>14</v>
      </c>
      <c r="K1383" s="17" t="e">
        <f t="shared" si="56"/>
        <v>#VALUE!</v>
      </c>
      <c r="L1383" s="17"/>
      <c r="M1383" s="17"/>
    </row>
    <row r="1384" spans="1:13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14</v>
      </c>
      <c r="F1384" s="11" t="s">
        <v>14</v>
      </c>
      <c r="G1384" s="11" t="s">
        <v>14</v>
      </c>
      <c r="H1384" s="13" t="s">
        <v>14</v>
      </c>
      <c r="I1384" s="14" t="s">
        <v>14</v>
      </c>
      <c r="J1384" s="6" t="s">
        <v>14</v>
      </c>
      <c r="K1384" s="17" t="e">
        <f t="shared" si="56"/>
        <v>#VALUE!</v>
      </c>
      <c r="L1384" s="17"/>
      <c r="M1384" s="17"/>
    </row>
    <row r="1385" spans="1:13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14</v>
      </c>
      <c r="F1385" s="11" t="s">
        <v>14</v>
      </c>
      <c r="G1385" s="11" t="s">
        <v>14</v>
      </c>
      <c r="H1385" s="13" t="s">
        <v>14</v>
      </c>
      <c r="I1385" s="14" t="s">
        <v>14</v>
      </c>
      <c r="J1385" s="6" t="s">
        <v>14</v>
      </c>
      <c r="K1385" s="17" t="e">
        <f t="shared" si="56"/>
        <v>#VALUE!</v>
      </c>
      <c r="L1385" s="17"/>
      <c r="M1385" s="17"/>
    </row>
    <row r="1386" spans="1:13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14</v>
      </c>
      <c r="F1386" s="11" t="s">
        <v>14</v>
      </c>
      <c r="G1386" s="11" t="s">
        <v>14</v>
      </c>
      <c r="H1386" s="13" t="s">
        <v>14</v>
      </c>
      <c r="I1386" s="14" t="s">
        <v>14</v>
      </c>
      <c r="J1386" s="6" t="s">
        <v>14</v>
      </c>
      <c r="K1386" s="17" t="e">
        <f t="shared" si="56"/>
        <v>#VALUE!</v>
      </c>
      <c r="L1386" s="17"/>
      <c r="M1386" s="17"/>
    </row>
    <row r="1387" spans="1:13" x14ac:dyDescent="0.25">
      <c r="A1387" s="11" t="s">
        <v>14</v>
      </c>
      <c r="B1387" s="18" t="s">
        <v>14</v>
      </c>
      <c r="C1387" s="18" t="s">
        <v>14</v>
      </c>
      <c r="D1387" s="19" t="s">
        <v>14</v>
      </c>
      <c r="E1387" s="6" t="s">
        <v>14</v>
      </c>
      <c r="F1387" s="11" t="s">
        <v>14</v>
      </c>
      <c r="G1387" s="11" t="s">
        <v>14</v>
      </c>
      <c r="H1387" s="13" t="s">
        <v>14</v>
      </c>
      <c r="I1387" s="14" t="s">
        <v>14</v>
      </c>
      <c r="J1387" s="6" t="s">
        <v>14</v>
      </c>
      <c r="K1387" s="17" t="e">
        <f t="shared" si="56"/>
        <v>#VALUE!</v>
      </c>
      <c r="L1387" s="17"/>
      <c r="M1387" s="17"/>
    </row>
    <row r="1388" spans="1:13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14</v>
      </c>
      <c r="F1388" s="11" t="s">
        <v>14</v>
      </c>
      <c r="G1388" s="11" t="s">
        <v>14</v>
      </c>
      <c r="H1388" s="13" t="s">
        <v>14</v>
      </c>
      <c r="I1388" s="14" t="s">
        <v>14</v>
      </c>
      <c r="J1388" s="6" t="s">
        <v>14</v>
      </c>
      <c r="K1388" s="17" t="e">
        <f t="shared" si="56"/>
        <v>#VALUE!</v>
      </c>
      <c r="L1388" s="17"/>
      <c r="M1388" s="17"/>
    </row>
    <row r="1389" spans="1:13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14</v>
      </c>
      <c r="F1389" s="11" t="s">
        <v>14</v>
      </c>
      <c r="G1389" s="11" t="s">
        <v>14</v>
      </c>
      <c r="H1389" s="13" t="s">
        <v>14</v>
      </c>
      <c r="I1389" s="14" t="s">
        <v>14</v>
      </c>
      <c r="J1389" s="6" t="s">
        <v>14</v>
      </c>
      <c r="K1389" s="17" t="e">
        <f t="shared" si="56"/>
        <v>#VALUE!</v>
      </c>
      <c r="L1389" s="17"/>
      <c r="M1389" s="17"/>
    </row>
    <row r="1390" spans="1:13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14</v>
      </c>
      <c r="F1390" s="11" t="s">
        <v>14</v>
      </c>
      <c r="G1390" s="11" t="s">
        <v>14</v>
      </c>
      <c r="H1390" s="13" t="s">
        <v>14</v>
      </c>
      <c r="I1390" s="14" t="s">
        <v>14</v>
      </c>
      <c r="J1390" s="6" t="s">
        <v>14</v>
      </c>
      <c r="K1390" s="17" t="e">
        <f t="shared" ref="K1390:K1453" si="57">F1390*(H1390-(H1390*I1390)-((H1390-(H1390*I1390))*J1390))</f>
        <v>#VALUE!</v>
      </c>
      <c r="L1390" s="17"/>
      <c r="M1390" s="17"/>
    </row>
    <row r="1391" spans="1:13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14</v>
      </c>
      <c r="F1391" s="11" t="s">
        <v>14</v>
      </c>
      <c r="G1391" s="11" t="s">
        <v>14</v>
      </c>
      <c r="H1391" s="13" t="s">
        <v>14</v>
      </c>
      <c r="I1391" s="14" t="s">
        <v>14</v>
      </c>
      <c r="J1391" s="6" t="s">
        <v>14</v>
      </c>
      <c r="K1391" s="17" t="e">
        <f t="shared" si="57"/>
        <v>#VALUE!</v>
      </c>
      <c r="L1391" s="17"/>
      <c r="M1391" s="17"/>
    </row>
    <row r="1392" spans="1:13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14</v>
      </c>
      <c r="F1392" s="11" t="s">
        <v>14</v>
      </c>
      <c r="G1392" s="11" t="s">
        <v>14</v>
      </c>
      <c r="H1392" s="13" t="s">
        <v>14</v>
      </c>
      <c r="I1392" s="14" t="s">
        <v>14</v>
      </c>
      <c r="J1392" s="6" t="s">
        <v>14</v>
      </c>
      <c r="K1392" s="17" t="e">
        <f t="shared" si="57"/>
        <v>#VALUE!</v>
      </c>
      <c r="L1392" s="17"/>
      <c r="M1392" s="17"/>
    </row>
    <row r="1393" spans="1:13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14</v>
      </c>
      <c r="F1393" s="11" t="s">
        <v>14</v>
      </c>
      <c r="G1393" s="11" t="s">
        <v>14</v>
      </c>
      <c r="H1393" s="13" t="s">
        <v>14</v>
      </c>
      <c r="I1393" s="14" t="s">
        <v>14</v>
      </c>
      <c r="J1393" s="6" t="s">
        <v>14</v>
      </c>
      <c r="K1393" s="17" t="e">
        <f t="shared" si="57"/>
        <v>#VALUE!</v>
      </c>
      <c r="L1393" s="17"/>
      <c r="M1393" s="17"/>
    </row>
    <row r="1394" spans="1:13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14</v>
      </c>
      <c r="F1394" s="11" t="s">
        <v>14</v>
      </c>
      <c r="G1394" s="11" t="s">
        <v>14</v>
      </c>
      <c r="H1394" s="13" t="s">
        <v>14</v>
      </c>
      <c r="I1394" s="14" t="s">
        <v>14</v>
      </c>
      <c r="J1394" s="6" t="s">
        <v>14</v>
      </c>
      <c r="K1394" s="17" t="e">
        <f t="shared" si="57"/>
        <v>#VALUE!</v>
      </c>
      <c r="L1394" s="17"/>
      <c r="M1394" s="17"/>
    </row>
    <row r="1395" spans="1:13" x14ac:dyDescent="0.25">
      <c r="A1395" s="11" t="s">
        <v>14</v>
      </c>
      <c r="B1395" s="18" t="s">
        <v>14</v>
      </c>
      <c r="C1395" s="18" t="s">
        <v>14</v>
      </c>
      <c r="D1395" s="19" t="s">
        <v>14</v>
      </c>
      <c r="E1395" s="6" t="s">
        <v>14</v>
      </c>
      <c r="F1395" s="11" t="s">
        <v>14</v>
      </c>
      <c r="G1395" s="11" t="s">
        <v>14</v>
      </c>
      <c r="H1395" s="13" t="s">
        <v>14</v>
      </c>
      <c r="I1395" s="14" t="s">
        <v>14</v>
      </c>
      <c r="J1395" s="6" t="s">
        <v>14</v>
      </c>
      <c r="K1395" s="17" t="e">
        <f t="shared" si="57"/>
        <v>#VALUE!</v>
      </c>
      <c r="L1395" s="17"/>
      <c r="M1395" s="17"/>
    </row>
    <row r="1396" spans="1:13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14</v>
      </c>
      <c r="F1396" s="11" t="s">
        <v>14</v>
      </c>
      <c r="G1396" s="11" t="s">
        <v>14</v>
      </c>
      <c r="H1396" s="13" t="s">
        <v>14</v>
      </c>
      <c r="I1396" s="14" t="s">
        <v>14</v>
      </c>
      <c r="J1396" s="6" t="s">
        <v>14</v>
      </c>
      <c r="K1396" s="17" t="e">
        <f t="shared" si="57"/>
        <v>#VALUE!</v>
      </c>
      <c r="L1396" s="17"/>
      <c r="M1396" s="17"/>
    </row>
    <row r="1397" spans="1:13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14</v>
      </c>
      <c r="F1397" s="11" t="s">
        <v>14</v>
      </c>
      <c r="G1397" s="11" t="s">
        <v>14</v>
      </c>
      <c r="H1397" s="13" t="s">
        <v>14</v>
      </c>
      <c r="I1397" s="14" t="s">
        <v>14</v>
      </c>
      <c r="J1397" s="6" t="s">
        <v>14</v>
      </c>
      <c r="K1397" s="17" t="e">
        <f t="shared" si="57"/>
        <v>#VALUE!</v>
      </c>
      <c r="L1397" s="17"/>
      <c r="M1397" s="17"/>
    </row>
    <row r="1398" spans="1:13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14</v>
      </c>
      <c r="F1398" s="11" t="s">
        <v>14</v>
      </c>
      <c r="G1398" s="11" t="s">
        <v>14</v>
      </c>
      <c r="H1398" s="13" t="s">
        <v>14</v>
      </c>
      <c r="I1398" s="14" t="s">
        <v>14</v>
      </c>
      <c r="J1398" s="6" t="s">
        <v>14</v>
      </c>
      <c r="K1398" s="17" t="e">
        <f t="shared" si="57"/>
        <v>#VALUE!</v>
      </c>
      <c r="L1398" s="17"/>
      <c r="M1398" s="17"/>
    </row>
    <row r="1399" spans="1:13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</v>
      </c>
      <c r="F1399" s="11" t="s">
        <v>14</v>
      </c>
      <c r="G1399" s="11" t="s">
        <v>14</v>
      </c>
      <c r="H1399" s="13" t="s">
        <v>14</v>
      </c>
      <c r="I1399" s="14" t="s">
        <v>14</v>
      </c>
      <c r="J1399" s="6" t="s">
        <v>14</v>
      </c>
      <c r="K1399" s="17" t="e">
        <f t="shared" si="57"/>
        <v>#VALUE!</v>
      </c>
      <c r="L1399" s="17"/>
      <c r="M1399" s="17"/>
    </row>
    <row r="1400" spans="1:13" x14ac:dyDescent="0.25">
      <c r="A1400" s="11" t="s">
        <v>14</v>
      </c>
      <c r="B1400" s="18" t="s">
        <v>14</v>
      </c>
      <c r="C1400" s="18" t="s">
        <v>14</v>
      </c>
      <c r="D1400" s="19" t="s">
        <v>14</v>
      </c>
      <c r="E1400" s="6" t="s">
        <v>14</v>
      </c>
      <c r="F1400" s="11" t="s">
        <v>14</v>
      </c>
      <c r="G1400" s="11" t="s">
        <v>14</v>
      </c>
      <c r="H1400" s="13" t="s">
        <v>14</v>
      </c>
      <c r="I1400" s="14" t="s">
        <v>14</v>
      </c>
      <c r="J1400" s="6" t="s">
        <v>14</v>
      </c>
      <c r="K1400" s="17" t="e">
        <f t="shared" si="57"/>
        <v>#VALUE!</v>
      </c>
      <c r="L1400" s="17"/>
      <c r="M1400" s="17"/>
    </row>
    <row r="1401" spans="1:13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14</v>
      </c>
      <c r="F1401" s="11" t="s">
        <v>14</v>
      </c>
      <c r="G1401" s="11" t="s">
        <v>14</v>
      </c>
      <c r="H1401" s="13" t="s">
        <v>14</v>
      </c>
      <c r="I1401" s="14" t="s">
        <v>14</v>
      </c>
      <c r="J1401" s="6" t="s">
        <v>14</v>
      </c>
      <c r="K1401" s="17" t="e">
        <f t="shared" si="57"/>
        <v>#VALUE!</v>
      </c>
      <c r="L1401" s="17"/>
      <c r="M1401" s="17"/>
    </row>
    <row r="1402" spans="1:13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14</v>
      </c>
      <c r="F1402" s="11" t="s">
        <v>14</v>
      </c>
      <c r="G1402" s="11" t="s">
        <v>14</v>
      </c>
      <c r="H1402" s="13" t="s">
        <v>14</v>
      </c>
      <c r="I1402" s="14" t="s">
        <v>14</v>
      </c>
      <c r="J1402" s="6" t="s">
        <v>14</v>
      </c>
      <c r="K1402" s="17" t="e">
        <f t="shared" si="57"/>
        <v>#VALUE!</v>
      </c>
      <c r="L1402" s="17"/>
      <c r="M1402" s="17"/>
    </row>
    <row r="1403" spans="1:13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14</v>
      </c>
      <c r="F1403" s="11" t="s">
        <v>14</v>
      </c>
      <c r="G1403" s="11" t="s">
        <v>14</v>
      </c>
      <c r="H1403" s="13" t="s">
        <v>14</v>
      </c>
      <c r="I1403" s="14" t="s">
        <v>14</v>
      </c>
      <c r="J1403" s="6" t="s">
        <v>14</v>
      </c>
      <c r="K1403" s="17" t="e">
        <f t="shared" si="57"/>
        <v>#VALUE!</v>
      </c>
      <c r="L1403" s="17"/>
      <c r="M1403" s="17"/>
    </row>
    <row r="1404" spans="1:13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14</v>
      </c>
      <c r="F1404" s="11" t="s">
        <v>14</v>
      </c>
      <c r="G1404" s="11" t="s">
        <v>14</v>
      </c>
      <c r="H1404" s="13" t="s">
        <v>14</v>
      </c>
      <c r="I1404" s="14" t="s">
        <v>14</v>
      </c>
      <c r="J1404" s="6" t="s">
        <v>14</v>
      </c>
      <c r="K1404" s="17" t="e">
        <f t="shared" si="57"/>
        <v>#VALUE!</v>
      </c>
      <c r="L1404" s="17"/>
      <c r="M1404" s="17"/>
    </row>
    <row r="1405" spans="1:13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14</v>
      </c>
      <c r="F1405" s="11" t="s">
        <v>14</v>
      </c>
      <c r="G1405" s="11" t="s">
        <v>14</v>
      </c>
      <c r="H1405" s="13" t="s">
        <v>14</v>
      </c>
      <c r="I1405" s="14" t="s">
        <v>14</v>
      </c>
      <c r="J1405" s="6" t="s">
        <v>14</v>
      </c>
      <c r="K1405" s="17" t="e">
        <f t="shared" si="57"/>
        <v>#VALUE!</v>
      </c>
      <c r="L1405" s="17"/>
      <c r="M1405" s="17"/>
    </row>
    <row r="1406" spans="1:13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14</v>
      </c>
      <c r="F1406" s="11" t="s">
        <v>14</v>
      </c>
      <c r="G1406" s="11" t="s">
        <v>14</v>
      </c>
      <c r="H1406" s="13" t="s">
        <v>14</v>
      </c>
      <c r="I1406" s="14" t="s">
        <v>14</v>
      </c>
      <c r="J1406" s="6" t="s">
        <v>14</v>
      </c>
      <c r="K1406" s="17" t="e">
        <f t="shared" si="57"/>
        <v>#VALUE!</v>
      </c>
      <c r="L1406" s="17"/>
      <c r="M1406" s="17"/>
    </row>
    <row r="1407" spans="1:13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14</v>
      </c>
      <c r="F1407" s="11" t="s">
        <v>14</v>
      </c>
      <c r="G1407" s="11" t="s">
        <v>14</v>
      </c>
      <c r="H1407" s="13" t="s">
        <v>14</v>
      </c>
      <c r="I1407" s="14" t="s">
        <v>14</v>
      </c>
      <c r="J1407" s="6" t="s">
        <v>14</v>
      </c>
      <c r="K1407" s="17" t="e">
        <f t="shared" si="57"/>
        <v>#VALUE!</v>
      </c>
      <c r="L1407" s="17"/>
      <c r="M1407" s="17"/>
    </row>
    <row r="1408" spans="1:13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14</v>
      </c>
      <c r="F1408" s="11" t="s">
        <v>14</v>
      </c>
      <c r="G1408" s="11" t="s">
        <v>14</v>
      </c>
      <c r="H1408" s="13" t="s">
        <v>14</v>
      </c>
      <c r="I1408" s="14" t="s">
        <v>14</v>
      </c>
      <c r="J1408" s="6" t="s">
        <v>14</v>
      </c>
      <c r="K1408" s="17" t="e">
        <f t="shared" si="57"/>
        <v>#VALUE!</v>
      </c>
      <c r="L1408" s="17"/>
      <c r="M1408" s="17"/>
    </row>
    <row r="1409" spans="1:13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14</v>
      </c>
      <c r="F1409" s="11" t="s">
        <v>14</v>
      </c>
      <c r="G1409" s="11" t="s">
        <v>14</v>
      </c>
      <c r="H1409" s="13" t="s">
        <v>14</v>
      </c>
      <c r="I1409" s="14" t="s">
        <v>14</v>
      </c>
      <c r="J1409" s="6" t="s">
        <v>14</v>
      </c>
      <c r="K1409" s="17" t="e">
        <f t="shared" si="57"/>
        <v>#VALUE!</v>
      </c>
      <c r="L1409" s="17"/>
      <c r="M1409" s="17"/>
    </row>
    <row r="1410" spans="1:13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14</v>
      </c>
      <c r="F1410" s="11" t="s">
        <v>14</v>
      </c>
      <c r="G1410" s="11" t="s">
        <v>14</v>
      </c>
      <c r="H1410" s="13" t="s">
        <v>14</v>
      </c>
      <c r="I1410" s="14" t="s">
        <v>14</v>
      </c>
      <c r="J1410" s="6" t="s">
        <v>14</v>
      </c>
      <c r="K1410" s="17" t="e">
        <f t="shared" si="57"/>
        <v>#VALUE!</v>
      </c>
      <c r="L1410" s="17"/>
      <c r="M1410" s="17"/>
    </row>
    <row r="1411" spans="1:13" x14ac:dyDescent="0.25">
      <c r="A1411" s="11" t="s">
        <v>14</v>
      </c>
      <c r="B1411" s="18" t="s">
        <v>14</v>
      </c>
      <c r="C1411" s="18" t="s">
        <v>14</v>
      </c>
      <c r="D1411" s="19" t="s">
        <v>14</v>
      </c>
      <c r="E1411" s="6" t="s">
        <v>14</v>
      </c>
      <c r="F1411" s="11" t="s">
        <v>14</v>
      </c>
      <c r="G1411" s="11" t="s">
        <v>14</v>
      </c>
      <c r="H1411" s="13" t="s">
        <v>14</v>
      </c>
      <c r="I1411" s="14" t="s">
        <v>14</v>
      </c>
      <c r="J1411" s="6" t="s">
        <v>14</v>
      </c>
      <c r="K1411" s="17" t="e">
        <f t="shared" si="57"/>
        <v>#VALUE!</v>
      </c>
      <c r="L1411" s="17"/>
      <c r="M1411" s="17"/>
    </row>
    <row r="1412" spans="1:13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14</v>
      </c>
      <c r="F1412" s="11" t="s">
        <v>14</v>
      </c>
      <c r="G1412" s="11" t="s">
        <v>14</v>
      </c>
      <c r="H1412" s="13" t="s">
        <v>14</v>
      </c>
      <c r="I1412" s="14" t="s">
        <v>14</v>
      </c>
      <c r="J1412" s="6" t="s">
        <v>14</v>
      </c>
      <c r="K1412" s="17" t="e">
        <f t="shared" si="57"/>
        <v>#VALUE!</v>
      </c>
      <c r="L1412" s="17"/>
      <c r="M1412" s="17"/>
    </row>
    <row r="1413" spans="1:13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14</v>
      </c>
      <c r="F1413" s="11" t="s">
        <v>14</v>
      </c>
      <c r="G1413" s="11" t="s">
        <v>14</v>
      </c>
      <c r="H1413" s="13" t="s">
        <v>14</v>
      </c>
      <c r="I1413" s="14" t="s">
        <v>14</v>
      </c>
      <c r="J1413" s="6" t="s">
        <v>14</v>
      </c>
      <c r="K1413" s="17" t="e">
        <f t="shared" si="57"/>
        <v>#VALUE!</v>
      </c>
      <c r="L1413" s="17"/>
      <c r="M1413" s="17"/>
    </row>
    <row r="1414" spans="1:13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14</v>
      </c>
      <c r="F1414" s="11" t="s">
        <v>14</v>
      </c>
      <c r="G1414" s="11" t="s">
        <v>14</v>
      </c>
      <c r="H1414" s="13" t="s">
        <v>14</v>
      </c>
      <c r="I1414" s="14" t="s">
        <v>14</v>
      </c>
      <c r="J1414" s="6" t="s">
        <v>14</v>
      </c>
      <c r="K1414" s="17" t="e">
        <f t="shared" si="57"/>
        <v>#VALUE!</v>
      </c>
      <c r="L1414" s="17"/>
      <c r="M1414" s="17"/>
    </row>
    <row r="1415" spans="1:13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14</v>
      </c>
      <c r="F1415" s="11" t="s">
        <v>14</v>
      </c>
      <c r="G1415" s="11" t="s">
        <v>14</v>
      </c>
      <c r="H1415" s="13" t="s">
        <v>14</v>
      </c>
      <c r="I1415" s="14" t="s">
        <v>14</v>
      </c>
      <c r="J1415" s="6" t="s">
        <v>14</v>
      </c>
      <c r="K1415" s="17" t="e">
        <f t="shared" si="57"/>
        <v>#VALUE!</v>
      </c>
      <c r="L1415" s="17"/>
      <c r="M1415" s="17"/>
    </row>
    <row r="1416" spans="1:13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14</v>
      </c>
      <c r="F1416" s="11" t="s">
        <v>14</v>
      </c>
      <c r="G1416" s="11" t="s">
        <v>14</v>
      </c>
      <c r="H1416" s="13" t="s">
        <v>14</v>
      </c>
      <c r="I1416" s="14" t="s">
        <v>14</v>
      </c>
      <c r="J1416" s="6" t="s">
        <v>14</v>
      </c>
      <c r="K1416" s="17" t="e">
        <f t="shared" si="57"/>
        <v>#VALUE!</v>
      </c>
      <c r="L1416" s="17"/>
      <c r="M1416" s="17"/>
    </row>
    <row r="1417" spans="1:13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14</v>
      </c>
      <c r="F1417" s="11" t="s">
        <v>14</v>
      </c>
      <c r="G1417" s="11" t="s">
        <v>14</v>
      </c>
      <c r="H1417" s="13" t="s">
        <v>14</v>
      </c>
      <c r="I1417" s="14" t="s">
        <v>14</v>
      </c>
      <c r="J1417" s="6" t="s">
        <v>14</v>
      </c>
      <c r="K1417" s="17" t="e">
        <f t="shared" si="57"/>
        <v>#VALUE!</v>
      </c>
      <c r="L1417" s="17"/>
      <c r="M1417" s="17"/>
    </row>
    <row r="1418" spans="1:13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14</v>
      </c>
      <c r="F1418" s="11" t="s">
        <v>14</v>
      </c>
      <c r="G1418" s="11" t="s">
        <v>14</v>
      </c>
      <c r="H1418" s="13" t="s">
        <v>14</v>
      </c>
      <c r="I1418" s="14" t="s">
        <v>14</v>
      </c>
      <c r="J1418" s="6" t="s">
        <v>14</v>
      </c>
      <c r="K1418" s="17" t="e">
        <f t="shared" si="57"/>
        <v>#VALUE!</v>
      </c>
      <c r="L1418" s="17"/>
      <c r="M1418" s="17"/>
    </row>
    <row r="1419" spans="1:13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14</v>
      </c>
      <c r="F1419" s="11" t="s">
        <v>14</v>
      </c>
      <c r="G1419" s="11" t="s">
        <v>14</v>
      </c>
      <c r="H1419" s="13" t="s">
        <v>14</v>
      </c>
      <c r="I1419" s="14" t="s">
        <v>14</v>
      </c>
      <c r="J1419" s="6" t="s">
        <v>14</v>
      </c>
      <c r="K1419" s="17" t="e">
        <f t="shared" si="57"/>
        <v>#VALUE!</v>
      </c>
      <c r="L1419" s="17"/>
      <c r="M1419" s="17"/>
    </row>
    <row r="1420" spans="1:13" ht="15.75" x14ac:dyDescent="0.25">
      <c r="A1420" s="46" t="s">
        <v>14</v>
      </c>
      <c r="B1420" s="18" t="s">
        <v>14</v>
      </c>
      <c r="C1420" s="18" t="s">
        <v>14</v>
      </c>
      <c r="D1420" s="19" t="s">
        <v>14</v>
      </c>
      <c r="E1420" s="6" t="s">
        <v>14</v>
      </c>
      <c r="F1420" s="11" t="s">
        <v>14</v>
      </c>
      <c r="G1420" s="11" t="s">
        <v>14</v>
      </c>
      <c r="H1420" s="13" t="s">
        <v>14</v>
      </c>
      <c r="I1420" s="14" t="s">
        <v>14</v>
      </c>
      <c r="J1420" s="6" t="s">
        <v>14</v>
      </c>
      <c r="K1420" s="17" t="e">
        <f t="shared" si="57"/>
        <v>#VALUE!</v>
      </c>
      <c r="L1420" s="17"/>
      <c r="M1420" s="17"/>
    </row>
    <row r="1421" spans="1:13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14</v>
      </c>
      <c r="F1421" s="11" t="s">
        <v>14</v>
      </c>
      <c r="G1421" s="11" t="s">
        <v>14</v>
      </c>
      <c r="H1421" s="13" t="s">
        <v>14</v>
      </c>
      <c r="I1421" s="14" t="s">
        <v>14</v>
      </c>
      <c r="J1421" s="6" t="s">
        <v>14</v>
      </c>
      <c r="K1421" s="17" t="e">
        <f t="shared" si="57"/>
        <v>#VALUE!</v>
      </c>
      <c r="L1421" s="17"/>
      <c r="M1421" s="17"/>
    </row>
    <row r="1422" spans="1:13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14</v>
      </c>
      <c r="F1422" s="11" t="s">
        <v>14</v>
      </c>
      <c r="G1422" s="11" t="s">
        <v>14</v>
      </c>
      <c r="H1422" s="13" t="s">
        <v>14</v>
      </c>
      <c r="I1422" s="14" t="s">
        <v>14</v>
      </c>
      <c r="J1422" s="6" t="s">
        <v>14</v>
      </c>
      <c r="K1422" s="17" t="e">
        <f t="shared" si="57"/>
        <v>#VALUE!</v>
      </c>
      <c r="L1422" s="17"/>
      <c r="M1422" s="17"/>
    </row>
    <row r="1423" spans="1:13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14</v>
      </c>
      <c r="F1423" s="11" t="s">
        <v>14</v>
      </c>
      <c r="G1423" s="11" t="s">
        <v>14</v>
      </c>
      <c r="H1423" s="13" t="s">
        <v>14</v>
      </c>
      <c r="I1423" s="14" t="s">
        <v>14</v>
      </c>
      <c r="J1423" s="6" t="s">
        <v>14</v>
      </c>
      <c r="K1423" s="17" t="e">
        <f t="shared" si="57"/>
        <v>#VALUE!</v>
      </c>
      <c r="L1423" s="17"/>
      <c r="M1423" s="17"/>
    </row>
    <row r="1424" spans="1:13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14</v>
      </c>
      <c r="F1424" s="11" t="s">
        <v>14</v>
      </c>
      <c r="G1424" s="11" t="s">
        <v>14</v>
      </c>
      <c r="H1424" s="13" t="s">
        <v>14</v>
      </c>
      <c r="I1424" s="14" t="s">
        <v>14</v>
      </c>
      <c r="J1424" s="6" t="s">
        <v>14</v>
      </c>
      <c r="K1424" s="17" t="e">
        <f t="shared" si="57"/>
        <v>#VALUE!</v>
      </c>
      <c r="L1424" s="17"/>
      <c r="M1424" s="17"/>
    </row>
    <row r="1425" spans="1:13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14</v>
      </c>
      <c r="F1425" s="11" t="s">
        <v>14</v>
      </c>
      <c r="G1425" s="11" t="s">
        <v>14</v>
      </c>
      <c r="H1425" s="13" t="s">
        <v>14</v>
      </c>
      <c r="I1425" s="14" t="s">
        <v>14</v>
      </c>
      <c r="J1425" s="6" t="s">
        <v>14</v>
      </c>
      <c r="K1425" s="17" t="e">
        <f t="shared" si="57"/>
        <v>#VALUE!</v>
      </c>
      <c r="L1425" s="17"/>
      <c r="M1425" s="17"/>
    </row>
    <row r="1426" spans="1:13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14</v>
      </c>
      <c r="F1426" s="11" t="s">
        <v>14</v>
      </c>
      <c r="G1426" s="11" t="s">
        <v>14</v>
      </c>
      <c r="H1426" s="13" t="s">
        <v>14</v>
      </c>
      <c r="I1426" s="14" t="s">
        <v>14</v>
      </c>
      <c r="J1426" s="6" t="s">
        <v>14</v>
      </c>
      <c r="K1426" s="17" t="e">
        <f t="shared" si="57"/>
        <v>#VALUE!</v>
      </c>
      <c r="L1426" s="17"/>
      <c r="M1426" s="17"/>
    </row>
    <row r="1427" spans="1:13" x14ac:dyDescent="0.25">
      <c r="A1427" s="11" t="s">
        <v>14</v>
      </c>
      <c r="B1427" s="18" t="s">
        <v>14</v>
      </c>
      <c r="C1427" s="18" t="s">
        <v>14</v>
      </c>
      <c r="D1427" s="19" t="s">
        <v>14</v>
      </c>
      <c r="E1427" s="6" t="s">
        <v>14</v>
      </c>
      <c r="F1427" s="11" t="s">
        <v>14</v>
      </c>
      <c r="G1427" s="11" t="s">
        <v>14</v>
      </c>
      <c r="H1427" s="13" t="s">
        <v>14</v>
      </c>
      <c r="I1427" s="14" t="s">
        <v>14</v>
      </c>
      <c r="J1427" s="6" t="s">
        <v>14</v>
      </c>
      <c r="K1427" s="17" t="e">
        <f t="shared" si="57"/>
        <v>#VALUE!</v>
      </c>
      <c r="L1427" s="17"/>
      <c r="M1427" s="17"/>
    </row>
    <row r="1428" spans="1:13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14</v>
      </c>
      <c r="F1428" s="11" t="s">
        <v>14</v>
      </c>
      <c r="G1428" s="11" t="s">
        <v>14</v>
      </c>
      <c r="H1428" s="13" t="s">
        <v>14</v>
      </c>
      <c r="I1428" s="14" t="s">
        <v>14</v>
      </c>
      <c r="J1428" s="6" t="s">
        <v>14</v>
      </c>
      <c r="K1428" s="17" t="e">
        <f t="shared" si="57"/>
        <v>#VALUE!</v>
      </c>
      <c r="L1428" s="17"/>
      <c r="M1428" s="17"/>
    </row>
    <row r="1429" spans="1:13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14</v>
      </c>
      <c r="F1429" s="11" t="s">
        <v>14</v>
      </c>
      <c r="G1429" s="11" t="s">
        <v>14</v>
      </c>
      <c r="H1429" s="13" t="s">
        <v>14</v>
      </c>
      <c r="I1429" s="14" t="s">
        <v>14</v>
      </c>
      <c r="J1429" s="6" t="s">
        <v>14</v>
      </c>
      <c r="K1429" s="17" t="e">
        <f t="shared" si="57"/>
        <v>#VALUE!</v>
      </c>
      <c r="L1429" s="17"/>
      <c r="M1429" s="17"/>
    </row>
    <row r="1430" spans="1:13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14</v>
      </c>
      <c r="F1430" s="11" t="s">
        <v>14</v>
      </c>
      <c r="G1430" s="11" t="s">
        <v>14</v>
      </c>
      <c r="H1430" s="13" t="s">
        <v>14</v>
      </c>
      <c r="I1430" s="14" t="s">
        <v>14</v>
      </c>
      <c r="J1430" s="6" t="s">
        <v>14</v>
      </c>
      <c r="K1430" s="17" t="e">
        <f t="shared" si="57"/>
        <v>#VALUE!</v>
      </c>
      <c r="L1430" s="17"/>
      <c r="M1430" s="17"/>
    </row>
    <row r="1431" spans="1:13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14</v>
      </c>
      <c r="F1431" s="11" t="s">
        <v>14</v>
      </c>
      <c r="G1431" s="11" t="s">
        <v>14</v>
      </c>
      <c r="H1431" s="13" t="s">
        <v>14</v>
      </c>
      <c r="I1431" s="14" t="s">
        <v>14</v>
      </c>
      <c r="J1431" s="6" t="s">
        <v>14</v>
      </c>
      <c r="K1431" s="17" t="e">
        <f t="shared" si="57"/>
        <v>#VALUE!</v>
      </c>
      <c r="L1431" s="17"/>
      <c r="M1431" s="17"/>
    </row>
    <row r="1432" spans="1:13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</v>
      </c>
      <c r="F1432" s="11" t="s">
        <v>14</v>
      </c>
      <c r="G1432" s="11" t="s">
        <v>14</v>
      </c>
      <c r="H1432" s="13" t="s">
        <v>14</v>
      </c>
      <c r="I1432" s="14" t="s">
        <v>14</v>
      </c>
      <c r="J1432" s="6" t="s">
        <v>14</v>
      </c>
      <c r="K1432" s="17" t="e">
        <f t="shared" si="57"/>
        <v>#VALUE!</v>
      </c>
      <c r="L1432" s="17"/>
      <c r="M1432" s="17"/>
    </row>
    <row r="1433" spans="1:13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14</v>
      </c>
      <c r="F1433" s="11" t="s">
        <v>14</v>
      </c>
      <c r="G1433" s="11" t="s">
        <v>14</v>
      </c>
      <c r="H1433" s="13" t="s">
        <v>14</v>
      </c>
      <c r="I1433" s="14" t="s">
        <v>14</v>
      </c>
      <c r="J1433" s="6" t="s">
        <v>14</v>
      </c>
      <c r="K1433" s="17" t="e">
        <f t="shared" si="57"/>
        <v>#VALUE!</v>
      </c>
      <c r="L1433" s="17"/>
      <c r="M1433" s="17"/>
    </row>
    <row r="1434" spans="1:13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14</v>
      </c>
      <c r="F1434" s="11" t="s">
        <v>14</v>
      </c>
      <c r="G1434" s="11" t="s">
        <v>14</v>
      </c>
      <c r="H1434" s="13" t="s">
        <v>14</v>
      </c>
      <c r="I1434" s="14" t="s">
        <v>14</v>
      </c>
      <c r="J1434" s="6" t="s">
        <v>14</v>
      </c>
      <c r="K1434" s="17" t="e">
        <f t="shared" si="57"/>
        <v>#VALUE!</v>
      </c>
      <c r="L1434" s="17"/>
      <c r="M1434" s="17"/>
    </row>
    <row r="1435" spans="1:13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14</v>
      </c>
      <c r="F1435" s="11" t="s">
        <v>14</v>
      </c>
      <c r="G1435" s="11" t="s">
        <v>14</v>
      </c>
      <c r="H1435" s="13" t="s">
        <v>14</v>
      </c>
      <c r="I1435" s="14" t="s">
        <v>14</v>
      </c>
      <c r="J1435" s="6" t="s">
        <v>14</v>
      </c>
      <c r="K1435" s="17" t="e">
        <f t="shared" si="57"/>
        <v>#VALUE!</v>
      </c>
      <c r="L1435" s="17"/>
      <c r="M1435" s="17"/>
    </row>
    <row r="1436" spans="1:13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14</v>
      </c>
      <c r="F1436" s="11" t="s">
        <v>14</v>
      </c>
      <c r="G1436" s="11" t="s">
        <v>14</v>
      </c>
      <c r="H1436" s="13" t="s">
        <v>14</v>
      </c>
      <c r="I1436" s="14" t="s">
        <v>14</v>
      </c>
      <c r="J1436" s="6" t="s">
        <v>14</v>
      </c>
      <c r="K1436" s="17" t="e">
        <f t="shared" si="57"/>
        <v>#VALUE!</v>
      </c>
      <c r="L1436" s="17"/>
      <c r="M1436" s="17"/>
    </row>
    <row r="1437" spans="1:13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</v>
      </c>
      <c r="F1437" s="11" t="s">
        <v>14</v>
      </c>
      <c r="G1437" s="11" t="s">
        <v>14</v>
      </c>
      <c r="H1437" s="13" t="s">
        <v>14</v>
      </c>
      <c r="I1437" s="14" t="s">
        <v>14</v>
      </c>
      <c r="J1437" s="6" t="s">
        <v>14</v>
      </c>
      <c r="K1437" s="17" t="e">
        <f t="shared" si="57"/>
        <v>#VALUE!</v>
      </c>
      <c r="L1437" s="17"/>
      <c r="M1437" s="17"/>
    </row>
    <row r="1438" spans="1:13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14</v>
      </c>
      <c r="F1438" s="11" t="s">
        <v>14</v>
      </c>
      <c r="G1438" s="11" t="s">
        <v>14</v>
      </c>
      <c r="H1438" s="13" t="s">
        <v>14</v>
      </c>
      <c r="I1438" s="14" t="s">
        <v>14</v>
      </c>
      <c r="J1438" s="6" t="s">
        <v>14</v>
      </c>
      <c r="K1438" s="17" t="e">
        <f t="shared" si="57"/>
        <v>#VALUE!</v>
      </c>
      <c r="L1438" s="17"/>
      <c r="M1438" s="17"/>
    </row>
    <row r="1439" spans="1:13" x14ac:dyDescent="0.25">
      <c r="A1439" s="11" t="s">
        <v>14</v>
      </c>
      <c r="B1439" s="18" t="s">
        <v>14</v>
      </c>
      <c r="C1439" s="18" t="s">
        <v>14</v>
      </c>
      <c r="D1439" s="19" t="s">
        <v>14</v>
      </c>
      <c r="E1439" s="6" t="s">
        <v>14</v>
      </c>
      <c r="F1439" s="11" t="s">
        <v>14</v>
      </c>
      <c r="G1439" s="11" t="s">
        <v>14</v>
      </c>
      <c r="H1439" s="13" t="s">
        <v>14</v>
      </c>
      <c r="I1439" s="14" t="s">
        <v>14</v>
      </c>
      <c r="J1439" s="6" t="s">
        <v>14</v>
      </c>
      <c r="K1439" s="17" t="e">
        <f t="shared" si="57"/>
        <v>#VALUE!</v>
      </c>
      <c r="L1439" s="17"/>
      <c r="M1439" s="17"/>
    </row>
    <row r="1440" spans="1:13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14</v>
      </c>
      <c r="F1440" s="11" t="s">
        <v>14</v>
      </c>
      <c r="G1440" s="11" t="s">
        <v>14</v>
      </c>
      <c r="H1440" s="13" t="s">
        <v>14</v>
      </c>
      <c r="I1440" s="14" t="s">
        <v>14</v>
      </c>
      <c r="J1440" s="6" t="s">
        <v>14</v>
      </c>
      <c r="K1440" s="17" t="e">
        <f t="shared" si="57"/>
        <v>#VALUE!</v>
      </c>
      <c r="L1440" s="17"/>
      <c r="M1440" s="17"/>
    </row>
    <row r="1441" spans="1:13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14</v>
      </c>
      <c r="F1441" s="11" t="s">
        <v>14</v>
      </c>
      <c r="G1441" s="11" t="s">
        <v>14</v>
      </c>
      <c r="H1441" s="13" t="s">
        <v>14</v>
      </c>
      <c r="I1441" s="14" t="s">
        <v>14</v>
      </c>
      <c r="J1441" s="6" t="s">
        <v>14</v>
      </c>
      <c r="K1441" s="17" t="e">
        <f t="shared" si="57"/>
        <v>#VALUE!</v>
      </c>
      <c r="L1441" s="17"/>
      <c r="M1441" s="17"/>
    </row>
    <row r="1442" spans="1:13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14</v>
      </c>
      <c r="F1442" s="11" t="s">
        <v>14</v>
      </c>
      <c r="G1442" s="11" t="s">
        <v>14</v>
      </c>
      <c r="H1442" s="13" t="s">
        <v>14</v>
      </c>
      <c r="I1442" s="14" t="s">
        <v>14</v>
      </c>
      <c r="J1442" s="6" t="s">
        <v>14</v>
      </c>
      <c r="K1442" s="17" t="e">
        <f t="shared" si="57"/>
        <v>#VALUE!</v>
      </c>
      <c r="L1442" s="17"/>
      <c r="M1442" s="17"/>
    </row>
    <row r="1443" spans="1:13" x14ac:dyDescent="0.25">
      <c r="A1443" s="11" t="s">
        <v>14</v>
      </c>
      <c r="B1443" s="18" t="s">
        <v>14</v>
      </c>
      <c r="C1443" s="18" t="s">
        <v>14</v>
      </c>
      <c r="D1443" s="19" t="s">
        <v>14</v>
      </c>
      <c r="E1443" s="6" t="s">
        <v>14</v>
      </c>
      <c r="F1443" s="11" t="s">
        <v>14</v>
      </c>
      <c r="G1443" s="11" t="s">
        <v>14</v>
      </c>
      <c r="H1443" s="13" t="s">
        <v>14</v>
      </c>
      <c r="I1443" s="14" t="s">
        <v>14</v>
      </c>
      <c r="J1443" s="6" t="s">
        <v>14</v>
      </c>
      <c r="K1443" s="17" t="e">
        <f t="shared" si="57"/>
        <v>#VALUE!</v>
      </c>
      <c r="L1443" s="17"/>
      <c r="M1443" s="17"/>
    </row>
    <row r="1444" spans="1:13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14</v>
      </c>
      <c r="F1444" s="11" t="s">
        <v>14</v>
      </c>
      <c r="G1444" s="11" t="s">
        <v>14</v>
      </c>
      <c r="H1444" s="13" t="s">
        <v>14</v>
      </c>
      <c r="I1444" s="14" t="s">
        <v>14</v>
      </c>
      <c r="J1444" s="6" t="s">
        <v>14</v>
      </c>
      <c r="K1444" s="17" t="e">
        <f t="shared" si="57"/>
        <v>#VALUE!</v>
      </c>
      <c r="L1444" s="17"/>
      <c r="M1444" s="17"/>
    </row>
    <row r="1445" spans="1:13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14</v>
      </c>
      <c r="F1445" s="11" t="s">
        <v>14</v>
      </c>
      <c r="G1445" s="11" t="s">
        <v>14</v>
      </c>
      <c r="H1445" s="13" t="s">
        <v>14</v>
      </c>
      <c r="I1445" s="14" t="s">
        <v>14</v>
      </c>
      <c r="J1445" s="6" t="s">
        <v>14</v>
      </c>
      <c r="K1445" s="17" t="e">
        <f t="shared" si="57"/>
        <v>#VALUE!</v>
      </c>
      <c r="L1445" s="17"/>
      <c r="M1445" s="17"/>
    </row>
    <row r="1446" spans="1:13" x14ac:dyDescent="0.25">
      <c r="A1446" s="11" t="s">
        <v>14</v>
      </c>
      <c r="B1446" s="18" t="s">
        <v>14</v>
      </c>
      <c r="C1446" s="18" t="s">
        <v>14</v>
      </c>
      <c r="D1446" s="19" t="s">
        <v>14</v>
      </c>
      <c r="E1446" s="6" t="s">
        <v>14</v>
      </c>
      <c r="F1446" s="11" t="s">
        <v>14</v>
      </c>
      <c r="G1446" s="11" t="s">
        <v>14</v>
      </c>
      <c r="H1446" s="13" t="s">
        <v>14</v>
      </c>
      <c r="I1446" s="14" t="s">
        <v>14</v>
      </c>
      <c r="J1446" s="6" t="s">
        <v>14</v>
      </c>
      <c r="K1446" s="17" t="e">
        <f t="shared" si="57"/>
        <v>#VALUE!</v>
      </c>
      <c r="L1446" s="17"/>
      <c r="M1446" s="17"/>
    </row>
    <row r="1447" spans="1:13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14</v>
      </c>
      <c r="F1447" s="11" t="s">
        <v>14</v>
      </c>
      <c r="G1447" s="11" t="s">
        <v>14</v>
      </c>
      <c r="H1447" s="13" t="s">
        <v>14</v>
      </c>
      <c r="I1447" s="14" t="s">
        <v>14</v>
      </c>
      <c r="J1447" s="6" t="s">
        <v>14</v>
      </c>
      <c r="K1447" s="17" t="e">
        <f t="shared" si="57"/>
        <v>#VALUE!</v>
      </c>
      <c r="L1447" s="17"/>
      <c r="M1447" s="17"/>
    </row>
    <row r="1448" spans="1:13" x14ac:dyDescent="0.25">
      <c r="A1448" s="11" t="s">
        <v>14</v>
      </c>
      <c r="B1448" s="18" t="s">
        <v>14</v>
      </c>
      <c r="C1448" s="18" t="s">
        <v>14</v>
      </c>
      <c r="D1448" s="19" t="s">
        <v>14</v>
      </c>
      <c r="E1448" s="6" t="s">
        <v>14</v>
      </c>
      <c r="F1448" s="11" t="s">
        <v>14</v>
      </c>
      <c r="G1448" s="11" t="s">
        <v>14</v>
      </c>
      <c r="H1448" s="13" t="s">
        <v>14</v>
      </c>
      <c r="I1448" s="14" t="s">
        <v>14</v>
      </c>
      <c r="J1448" s="6" t="s">
        <v>14</v>
      </c>
      <c r="K1448" s="17" t="e">
        <f t="shared" si="57"/>
        <v>#VALUE!</v>
      </c>
      <c r="L1448" s="17"/>
      <c r="M1448" s="17"/>
    </row>
    <row r="1449" spans="1:13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14</v>
      </c>
      <c r="F1449" s="11" t="s">
        <v>14</v>
      </c>
      <c r="G1449" s="11" t="s">
        <v>14</v>
      </c>
      <c r="H1449" s="13" t="s">
        <v>14</v>
      </c>
      <c r="I1449" s="14" t="s">
        <v>14</v>
      </c>
      <c r="J1449" s="6" t="s">
        <v>14</v>
      </c>
      <c r="K1449" s="17" t="e">
        <f t="shared" si="57"/>
        <v>#VALUE!</v>
      </c>
      <c r="L1449" s="17"/>
      <c r="M1449" s="17"/>
    </row>
    <row r="1450" spans="1:13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14</v>
      </c>
      <c r="F1450" s="11" t="s">
        <v>14</v>
      </c>
      <c r="G1450" s="11" t="s">
        <v>14</v>
      </c>
      <c r="H1450" s="13" t="s">
        <v>14</v>
      </c>
      <c r="I1450" s="14" t="s">
        <v>14</v>
      </c>
      <c r="J1450" s="6" t="s">
        <v>14</v>
      </c>
      <c r="K1450" s="17" t="e">
        <f t="shared" si="57"/>
        <v>#VALUE!</v>
      </c>
      <c r="L1450" s="17"/>
      <c r="M1450" s="17"/>
    </row>
    <row r="1451" spans="1:13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14</v>
      </c>
      <c r="F1451" s="11" t="s">
        <v>14</v>
      </c>
      <c r="G1451" s="11" t="s">
        <v>14</v>
      </c>
      <c r="H1451" s="13" t="s">
        <v>14</v>
      </c>
      <c r="I1451" s="14" t="s">
        <v>14</v>
      </c>
      <c r="J1451" s="6" t="s">
        <v>14</v>
      </c>
      <c r="K1451" s="17" t="e">
        <f t="shared" si="57"/>
        <v>#VALUE!</v>
      </c>
      <c r="L1451" s="17"/>
      <c r="M1451" s="17"/>
    </row>
    <row r="1452" spans="1:13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14</v>
      </c>
      <c r="F1452" s="11" t="s">
        <v>14</v>
      </c>
      <c r="G1452" s="11" t="s">
        <v>14</v>
      </c>
      <c r="H1452" s="13" t="s">
        <v>14</v>
      </c>
      <c r="I1452" s="14" t="s">
        <v>14</v>
      </c>
      <c r="J1452" s="6" t="s">
        <v>14</v>
      </c>
      <c r="K1452" s="17" t="e">
        <f t="shared" si="57"/>
        <v>#VALUE!</v>
      </c>
      <c r="L1452" s="17"/>
      <c r="M1452" s="17"/>
    </row>
    <row r="1453" spans="1:13" x14ac:dyDescent="0.25">
      <c r="A1453" s="11" t="s">
        <v>14</v>
      </c>
      <c r="B1453" s="18" t="s">
        <v>14</v>
      </c>
      <c r="C1453" s="18" t="s">
        <v>14</v>
      </c>
      <c r="D1453" s="19" t="s">
        <v>14</v>
      </c>
      <c r="E1453" s="6" t="s">
        <v>14</v>
      </c>
      <c r="F1453" s="11" t="s">
        <v>14</v>
      </c>
      <c r="G1453" s="11" t="s">
        <v>14</v>
      </c>
      <c r="H1453" s="13" t="s">
        <v>14</v>
      </c>
      <c r="I1453" s="14" t="s">
        <v>14</v>
      </c>
      <c r="J1453" s="6" t="s">
        <v>14</v>
      </c>
      <c r="K1453" s="17" t="e">
        <f t="shared" si="57"/>
        <v>#VALUE!</v>
      </c>
      <c r="L1453" s="17"/>
      <c r="M1453" s="17"/>
    </row>
    <row r="1454" spans="1:13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14</v>
      </c>
      <c r="F1454" s="11" t="s">
        <v>14</v>
      </c>
      <c r="G1454" s="11" t="s">
        <v>14</v>
      </c>
      <c r="H1454" s="13" t="s">
        <v>14</v>
      </c>
      <c r="I1454" s="14" t="s">
        <v>14</v>
      </c>
      <c r="J1454" s="6" t="s">
        <v>14</v>
      </c>
      <c r="K1454" s="17" t="e">
        <f t="shared" ref="K1454:K1517" si="58">F1454*(H1454-(H1454*I1454)-((H1454-(H1454*I1454))*J1454))</f>
        <v>#VALUE!</v>
      </c>
      <c r="L1454" s="17"/>
      <c r="M1454" s="17"/>
    </row>
    <row r="1455" spans="1:13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14</v>
      </c>
      <c r="F1455" s="11" t="s">
        <v>14</v>
      </c>
      <c r="G1455" s="11" t="s">
        <v>14</v>
      </c>
      <c r="H1455" s="13" t="s">
        <v>14</v>
      </c>
      <c r="I1455" s="14" t="s">
        <v>14</v>
      </c>
      <c r="J1455" s="6" t="s">
        <v>14</v>
      </c>
      <c r="K1455" s="17" t="e">
        <f t="shared" si="58"/>
        <v>#VALUE!</v>
      </c>
      <c r="L1455" s="17"/>
      <c r="M1455" s="17"/>
    </row>
    <row r="1456" spans="1:13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14</v>
      </c>
      <c r="F1456" s="11" t="s">
        <v>14</v>
      </c>
      <c r="G1456" s="11" t="s">
        <v>14</v>
      </c>
      <c r="H1456" s="13" t="s">
        <v>14</v>
      </c>
      <c r="I1456" s="14" t="s">
        <v>14</v>
      </c>
      <c r="J1456" s="6" t="s">
        <v>14</v>
      </c>
      <c r="K1456" s="17" t="e">
        <f t="shared" si="58"/>
        <v>#VALUE!</v>
      </c>
      <c r="L1456" s="17"/>
      <c r="M1456" s="17"/>
    </row>
    <row r="1457" spans="1:13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14</v>
      </c>
      <c r="F1457" s="11" t="s">
        <v>14</v>
      </c>
      <c r="G1457" s="11" t="s">
        <v>14</v>
      </c>
      <c r="H1457" s="13" t="s">
        <v>14</v>
      </c>
      <c r="I1457" s="14" t="s">
        <v>14</v>
      </c>
      <c r="J1457" s="6" t="s">
        <v>14</v>
      </c>
      <c r="K1457" s="17" t="e">
        <f t="shared" si="58"/>
        <v>#VALUE!</v>
      </c>
      <c r="L1457" s="17"/>
      <c r="M1457" s="17"/>
    </row>
    <row r="1458" spans="1:13" x14ac:dyDescent="0.25">
      <c r="A1458" s="11" t="s">
        <v>14</v>
      </c>
      <c r="B1458" s="18" t="s">
        <v>14</v>
      </c>
      <c r="C1458" s="18" t="s">
        <v>14</v>
      </c>
      <c r="D1458" s="19" t="s">
        <v>14</v>
      </c>
      <c r="E1458" s="6" t="s">
        <v>14</v>
      </c>
      <c r="F1458" s="11" t="s">
        <v>14</v>
      </c>
      <c r="G1458" s="11" t="s">
        <v>14</v>
      </c>
      <c r="H1458" s="13" t="s">
        <v>14</v>
      </c>
      <c r="I1458" s="14" t="s">
        <v>14</v>
      </c>
      <c r="J1458" s="6" t="s">
        <v>14</v>
      </c>
      <c r="K1458" s="17" t="e">
        <f t="shared" si="58"/>
        <v>#VALUE!</v>
      </c>
      <c r="L1458" s="17"/>
      <c r="M1458" s="17"/>
    </row>
    <row r="1459" spans="1:13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14</v>
      </c>
      <c r="F1459" s="11" t="s">
        <v>14</v>
      </c>
      <c r="G1459" s="11" t="s">
        <v>14</v>
      </c>
      <c r="H1459" s="13" t="s">
        <v>14</v>
      </c>
      <c r="I1459" s="14" t="s">
        <v>14</v>
      </c>
      <c r="J1459" s="6" t="s">
        <v>14</v>
      </c>
      <c r="K1459" s="17" t="e">
        <f t="shared" si="58"/>
        <v>#VALUE!</v>
      </c>
      <c r="L1459" s="17"/>
      <c r="M1459" s="17"/>
    </row>
    <row r="1460" spans="1:13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14</v>
      </c>
      <c r="F1460" s="11" t="s">
        <v>14</v>
      </c>
      <c r="G1460" s="11" t="s">
        <v>14</v>
      </c>
      <c r="H1460" s="13" t="s">
        <v>14</v>
      </c>
      <c r="I1460" s="14" t="s">
        <v>14</v>
      </c>
      <c r="J1460" s="6" t="s">
        <v>14</v>
      </c>
      <c r="K1460" s="17" t="e">
        <f t="shared" si="58"/>
        <v>#VALUE!</v>
      </c>
      <c r="L1460" s="17"/>
      <c r="M1460" s="17"/>
    </row>
    <row r="1461" spans="1:13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14</v>
      </c>
      <c r="F1461" s="11" t="s">
        <v>14</v>
      </c>
      <c r="G1461" s="11" t="s">
        <v>14</v>
      </c>
      <c r="H1461" s="13" t="s">
        <v>14</v>
      </c>
      <c r="I1461" s="14" t="s">
        <v>14</v>
      </c>
      <c r="J1461" s="6" t="s">
        <v>14</v>
      </c>
      <c r="K1461" s="17" t="e">
        <f t="shared" si="58"/>
        <v>#VALUE!</v>
      </c>
      <c r="L1461" s="17"/>
      <c r="M1461" s="17"/>
    </row>
    <row r="1462" spans="1:13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14</v>
      </c>
      <c r="F1462" s="11" t="s">
        <v>14</v>
      </c>
      <c r="G1462" s="11" t="s">
        <v>14</v>
      </c>
      <c r="H1462" s="13" t="s">
        <v>14</v>
      </c>
      <c r="I1462" s="14" t="s">
        <v>14</v>
      </c>
      <c r="J1462" s="6" t="s">
        <v>14</v>
      </c>
      <c r="K1462" s="17" t="e">
        <f t="shared" si="58"/>
        <v>#VALUE!</v>
      </c>
      <c r="L1462" s="17"/>
      <c r="M1462" s="17"/>
    </row>
    <row r="1463" spans="1:13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14</v>
      </c>
      <c r="F1463" s="11" t="s">
        <v>14</v>
      </c>
      <c r="G1463" s="11" t="s">
        <v>14</v>
      </c>
      <c r="H1463" s="13" t="s">
        <v>14</v>
      </c>
      <c r="I1463" s="14" t="s">
        <v>14</v>
      </c>
      <c r="J1463" s="6" t="s">
        <v>14</v>
      </c>
      <c r="K1463" s="17" t="e">
        <f t="shared" si="58"/>
        <v>#VALUE!</v>
      </c>
      <c r="L1463" s="17"/>
      <c r="M1463" s="17"/>
    </row>
    <row r="1464" spans="1:13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14</v>
      </c>
      <c r="F1464" s="11" t="s">
        <v>14</v>
      </c>
      <c r="G1464" s="11" t="s">
        <v>14</v>
      </c>
      <c r="H1464" s="13" t="s">
        <v>14</v>
      </c>
      <c r="I1464" s="14" t="s">
        <v>14</v>
      </c>
      <c r="J1464" s="6" t="s">
        <v>14</v>
      </c>
      <c r="K1464" s="17" t="e">
        <f t="shared" si="58"/>
        <v>#VALUE!</v>
      </c>
      <c r="L1464" s="17"/>
      <c r="M1464" s="17"/>
    </row>
    <row r="1465" spans="1:13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14</v>
      </c>
      <c r="F1465" s="11" t="s">
        <v>14</v>
      </c>
      <c r="G1465" s="11" t="s">
        <v>14</v>
      </c>
      <c r="H1465" s="13" t="s">
        <v>14</v>
      </c>
      <c r="I1465" s="14" t="s">
        <v>14</v>
      </c>
      <c r="J1465" s="6" t="s">
        <v>14</v>
      </c>
      <c r="K1465" s="17" t="e">
        <f t="shared" si="58"/>
        <v>#VALUE!</v>
      </c>
      <c r="L1465" s="17"/>
      <c r="M1465" s="17"/>
    </row>
    <row r="1466" spans="1:13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</v>
      </c>
      <c r="F1466" s="11" t="s">
        <v>14</v>
      </c>
      <c r="G1466" s="11" t="s">
        <v>14</v>
      </c>
      <c r="H1466" s="13" t="s">
        <v>14</v>
      </c>
      <c r="I1466" s="14" t="s">
        <v>14</v>
      </c>
      <c r="J1466" s="6" t="s">
        <v>14</v>
      </c>
      <c r="K1466" s="17" t="e">
        <f t="shared" si="58"/>
        <v>#VALUE!</v>
      </c>
      <c r="L1466" s="17"/>
      <c r="M1466" s="17"/>
    </row>
    <row r="1467" spans="1:13" x14ac:dyDescent="0.25">
      <c r="A1467" s="11" t="s">
        <v>14</v>
      </c>
      <c r="B1467" s="18" t="s">
        <v>14</v>
      </c>
      <c r="C1467" s="18" t="s">
        <v>14</v>
      </c>
      <c r="D1467" s="19" t="s">
        <v>14</v>
      </c>
      <c r="E1467" s="6" t="s">
        <v>14</v>
      </c>
      <c r="F1467" s="11" t="s">
        <v>14</v>
      </c>
      <c r="G1467" s="11" t="s">
        <v>14</v>
      </c>
      <c r="H1467" s="13" t="s">
        <v>14</v>
      </c>
      <c r="I1467" s="14" t="s">
        <v>14</v>
      </c>
      <c r="J1467" s="6" t="s">
        <v>14</v>
      </c>
      <c r="K1467" s="17" t="e">
        <f t="shared" si="58"/>
        <v>#VALUE!</v>
      </c>
      <c r="L1467" s="17"/>
      <c r="M1467" s="17"/>
    </row>
    <row r="1468" spans="1:13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14</v>
      </c>
      <c r="F1468" s="11" t="s">
        <v>14</v>
      </c>
      <c r="G1468" s="11" t="s">
        <v>14</v>
      </c>
      <c r="H1468" s="13" t="s">
        <v>14</v>
      </c>
      <c r="I1468" s="14" t="s">
        <v>14</v>
      </c>
      <c r="J1468" s="6" t="s">
        <v>14</v>
      </c>
      <c r="K1468" s="17" t="e">
        <f t="shared" si="58"/>
        <v>#VALUE!</v>
      </c>
      <c r="L1468" s="17"/>
      <c r="M1468" s="17"/>
    </row>
    <row r="1469" spans="1:13" x14ac:dyDescent="0.25">
      <c r="A1469" s="11" t="s">
        <v>14</v>
      </c>
      <c r="B1469" s="18" t="s">
        <v>14</v>
      </c>
      <c r="C1469" s="18" t="s">
        <v>14</v>
      </c>
      <c r="D1469" s="19" t="s">
        <v>14</v>
      </c>
      <c r="E1469" s="6" t="s">
        <v>14</v>
      </c>
      <c r="F1469" s="11" t="s">
        <v>14</v>
      </c>
      <c r="G1469" s="11" t="s">
        <v>14</v>
      </c>
      <c r="H1469" s="13" t="s">
        <v>14</v>
      </c>
      <c r="I1469" s="14" t="s">
        <v>14</v>
      </c>
      <c r="J1469" s="6" t="s">
        <v>14</v>
      </c>
      <c r="K1469" s="17" t="e">
        <f t="shared" si="58"/>
        <v>#VALUE!</v>
      </c>
      <c r="L1469" s="17"/>
      <c r="M1469" s="17"/>
    </row>
    <row r="1470" spans="1:13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14</v>
      </c>
      <c r="F1470" s="11" t="s">
        <v>14</v>
      </c>
      <c r="G1470" s="11" t="s">
        <v>14</v>
      </c>
      <c r="H1470" s="13" t="s">
        <v>14</v>
      </c>
      <c r="I1470" s="14" t="s">
        <v>14</v>
      </c>
      <c r="J1470" s="6" t="s">
        <v>14</v>
      </c>
      <c r="K1470" s="17" t="e">
        <f t="shared" si="58"/>
        <v>#VALUE!</v>
      </c>
      <c r="L1470" s="17"/>
      <c r="M1470" s="17"/>
    </row>
    <row r="1471" spans="1:13" x14ac:dyDescent="0.25">
      <c r="A1471" s="11" t="s">
        <v>14</v>
      </c>
      <c r="B1471" s="18" t="s">
        <v>14</v>
      </c>
      <c r="C1471" s="18" t="s">
        <v>14</v>
      </c>
      <c r="D1471" s="19" t="s">
        <v>14</v>
      </c>
      <c r="E1471" s="6" t="s">
        <v>14</v>
      </c>
      <c r="F1471" s="11" t="s">
        <v>14</v>
      </c>
      <c r="G1471" s="11" t="s">
        <v>14</v>
      </c>
      <c r="H1471" s="13" t="s">
        <v>14</v>
      </c>
      <c r="I1471" s="14" t="s">
        <v>14</v>
      </c>
      <c r="J1471" s="6" t="s">
        <v>14</v>
      </c>
      <c r="K1471" s="17" t="e">
        <f t="shared" si="58"/>
        <v>#VALUE!</v>
      </c>
      <c r="L1471" s="17"/>
      <c r="M1471" s="17"/>
    </row>
    <row r="1472" spans="1:13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14</v>
      </c>
      <c r="F1472" s="11" t="s">
        <v>14</v>
      </c>
      <c r="G1472" s="11" t="s">
        <v>14</v>
      </c>
      <c r="H1472" s="13" t="s">
        <v>14</v>
      </c>
      <c r="I1472" s="14" t="s">
        <v>14</v>
      </c>
      <c r="J1472" s="6" t="s">
        <v>14</v>
      </c>
      <c r="K1472" s="17" t="e">
        <f t="shared" si="58"/>
        <v>#VALUE!</v>
      </c>
      <c r="L1472" s="17"/>
      <c r="M1472" s="17"/>
    </row>
    <row r="1473" spans="1:13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14</v>
      </c>
      <c r="F1473" s="11" t="s">
        <v>14</v>
      </c>
      <c r="G1473" s="11" t="s">
        <v>14</v>
      </c>
      <c r="H1473" s="13" t="s">
        <v>14</v>
      </c>
      <c r="I1473" s="14" t="s">
        <v>14</v>
      </c>
      <c r="J1473" s="6" t="s">
        <v>14</v>
      </c>
      <c r="K1473" s="17" t="e">
        <f t="shared" si="58"/>
        <v>#VALUE!</v>
      </c>
      <c r="L1473" s="17"/>
      <c r="M1473" s="17"/>
    </row>
    <row r="1474" spans="1:13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14</v>
      </c>
      <c r="F1474" s="11" t="s">
        <v>14</v>
      </c>
      <c r="G1474" s="11" t="s">
        <v>14</v>
      </c>
      <c r="H1474" s="13" t="s">
        <v>14</v>
      </c>
      <c r="I1474" s="14" t="s">
        <v>14</v>
      </c>
      <c r="J1474" s="6" t="s">
        <v>14</v>
      </c>
      <c r="K1474" s="17" t="e">
        <f t="shared" si="58"/>
        <v>#VALUE!</v>
      </c>
      <c r="L1474" s="17"/>
      <c r="M1474" s="17"/>
    </row>
    <row r="1475" spans="1:13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14</v>
      </c>
      <c r="F1475" s="11" t="s">
        <v>14</v>
      </c>
      <c r="G1475" s="11" t="s">
        <v>14</v>
      </c>
      <c r="H1475" s="13" t="s">
        <v>14</v>
      </c>
      <c r="I1475" s="14" t="s">
        <v>14</v>
      </c>
      <c r="J1475" s="6" t="s">
        <v>14</v>
      </c>
      <c r="K1475" s="17" t="e">
        <f t="shared" si="58"/>
        <v>#VALUE!</v>
      </c>
      <c r="L1475" s="17"/>
      <c r="M1475" s="17"/>
    </row>
    <row r="1476" spans="1:13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14</v>
      </c>
      <c r="F1476" s="11" t="s">
        <v>14</v>
      </c>
      <c r="G1476" s="11" t="s">
        <v>14</v>
      </c>
      <c r="H1476" s="13" t="s">
        <v>14</v>
      </c>
      <c r="I1476" s="14" t="s">
        <v>14</v>
      </c>
      <c r="J1476" s="6" t="s">
        <v>14</v>
      </c>
      <c r="K1476" s="17" t="e">
        <f t="shared" si="58"/>
        <v>#VALUE!</v>
      </c>
      <c r="L1476" s="17"/>
      <c r="M1476" s="17"/>
    </row>
    <row r="1477" spans="1:13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14</v>
      </c>
      <c r="F1477" s="11" t="s">
        <v>14</v>
      </c>
      <c r="G1477" s="11" t="s">
        <v>14</v>
      </c>
      <c r="H1477" s="13" t="s">
        <v>14</v>
      </c>
      <c r="I1477" s="14" t="s">
        <v>14</v>
      </c>
      <c r="J1477" s="6" t="s">
        <v>14</v>
      </c>
      <c r="K1477" s="17" t="e">
        <f t="shared" si="58"/>
        <v>#VALUE!</v>
      </c>
      <c r="L1477" s="17"/>
      <c r="M1477" s="17"/>
    </row>
    <row r="1478" spans="1:13" x14ac:dyDescent="0.25">
      <c r="A1478" s="11" t="s">
        <v>14</v>
      </c>
      <c r="B1478" s="18" t="s">
        <v>14</v>
      </c>
      <c r="C1478" s="18" t="s">
        <v>14</v>
      </c>
      <c r="D1478" s="19" t="s">
        <v>14</v>
      </c>
      <c r="E1478" s="6" t="s">
        <v>14</v>
      </c>
      <c r="F1478" s="11" t="s">
        <v>14</v>
      </c>
      <c r="G1478" s="11" t="s">
        <v>14</v>
      </c>
      <c r="H1478" s="13" t="s">
        <v>14</v>
      </c>
      <c r="I1478" s="14" t="s">
        <v>14</v>
      </c>
      <c r="J1478" s="6" t="s">
        <v>14</v>
      </c>
      <c r="K1478" s="17" t="e">
        <f t="shared" si="58"/>
        <v>#VALUE!</v>
      </c>
      <c r="L1478" s="17"/>
      <c r="M1478" s="17"/>
    </row>
    <row r="1479" spans="1:13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14</v>
      </c>
      <c r="F1479" s="11" t="s">
        <v>14</v>
      </c>
      <c r="G1479" s="11" t="s">
        <v>14</v>
      </c>
      <c r="H1479" s="13" t="s">
        <v>14</v>
      </c>
      <c r="I1479" s="14" t="s">
        <v>14</v>
      </c>
      <c r="J1479" s="6" t="s">
        <v>14</v>
      </c>
      <c r="K1479" s="17" t="e">
        <f t="shared" si="58"/>
        <v>#VALUE!</v>
      </c>
      <c r="L1479" s="17"/>
      <c r="M1479" s="17"/>
    </row>
    <row r="1480" spans="1:13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14</v>
      </c>
      <c r="F1480" s="11" t="s">
        <v>14</v>
      </c>
      <c r="G1480" s="11" t="s">
        <v>14</v>
      </c>
      <c r="H1480" s="13" t="s">
        <v>14</v>
      </c>
      <c r="I1480" s="14" t="s">
        <v>14</v>
      </c>
      <c r="J1480" s="6" t="s">
        <v>14</v>
      </c>
      <c r="K1480" s="17" t="e">
        <f t="shared" si="58"/>
        <v>#VALUE!</v>
      </c>
      <c r="L1480" s="17"/>
      <c r="M1480" s="17"/>
    </row>
    <row r="1481" spans="1:13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14</v>
      </c>
      <c r="F1481" s="11" t="s">
        <v>14</v>
      </c>
      <c r="G1481" s="11" t="s">
        <v>14</v>
      </c>
      <c r="H1481" s="13" t="s">
        <v>14</v>
      </c>
      <c r="I1481" s="14" t="s">
        <v>14</v>
      </c>
      <c r="J1481" s="6" t="s">
        <v>14</v>
      </c>
      <c r="K1481" s="17" t="e">
        <f t="shared" si="58"/>
        <v>#VALUE!</v>
      </c>
      <c r="L1481" s="17"/>
      <c r="M1481" s="17"/>
    </row>
    <row r="1482" spans="1:13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14</v>
      </c>
      <c r="F1482" s="11" t="s">
        <v>14</v>
      </c>
      <c r="G1482" s="11" t="s">
        <v>14</v>
      </c>
      <c r="H1482" s="13" t="s">
        <v>14</v>
      </c>
      <c r="I1482" s="14" t="s">
        <v>14</v>
      </c>
      <c r="J1482" s="6" t="s">
        <v>14</v>
      </c>
      <c r="K1482" s="17" t="e">
        <f t="shared" si="58"/>
        <v>#VALUE!</v>
      </c>
      <c r="L1482" s="17"/>
      <c r="M1482" s="17"/>
    </row>
    <row r="1483" spans="1:13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14</v>
      </c>
      <c r="F1483" s="11" t="s">
        <v>14</v>
      </c>
      <c r="G1483" s="11" t="s">
        <v>14</v>
      </c>
      <c r="H1483" s="13" t="s">
        <v>14</v>
      </c>
      <c r="I1483" s="14" t="s">
        <v>14</v>
      </c>
      <c r="J1483" s="6" t="s">
        <v>14</v>
      </c>
      <c r="K1483" s="17" t="e">
        <f t="shared" si="58"/>
        <v>#VALUE!</v>
      </c>
      <c r="L1483" s="17"/>
      <c r="M1483" s="17"/>
    </row>
    <row r="1484" spans="1:13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</v>
      </c>
      <c r="F1484" s="11" t="s">
        <v>14</v>
      </c>
      <c r="G1484" s="11" t="s">
        <v>14</v>
      </c>
      <c r="H1484" s="13" t="s">
        <v>14</v>
      </c>
      <c r="I1484" s="14" t="s">
        <v>14</v>
      </c>
      <c r="J1484" s="6" t="s">
        <v>14</v>
      </c>
      <c r="K1484" s="17" t="e">
        <f t="shared" si="58"/>
        <v>#VALUE!</v>
      </c>
      <c r="L1484" s="17"/>
      <c r="M1484" s="17"/>
    </row>
    <row r="1485" spans="1:13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14</v>
      </c>
      <c r="F1485" s="11" t="s">
        <v>14</v>
      </c>
      <c r="G1485" s="11" t="s">
        <v>14</v>
      </c>
      <c r="H1485" s="13" t="s">
        <v>14</v>
      </c>
      <c r="I1485" s="14" t="s">
        <v>14</v>
      </c>
      <c r="J1485" s="6" t="s">
        <v>14</v>
      </c>
      <c r="K1485" s="17" t="e">
        <f t="shared" si="58"/>
        <v>#VALUE!</v>
      </c>
      <c r="L1485" s="17"/>
      <c r="M1485" s="17"/>
    </row>
    <row r="1486" spans="1:13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14</v>
      </c>
      <c r="F1486" s="11" t="s">
        <v>14</v>
      </c>
      <c r="G1486" s="11" t="s">
        <v>14</v>
      </c>
      <c r="H1486" s="13" t="s">
        <v>14</v>
      </c>
      <c r="I1486" s="14" t="s">
        <v>14</v>
      </c>
      <c r="J1486" s="6" t="s">
        <v>14</v>
      </c>
      <c r="K1486" s="17" t="e">
        <f t="shared" si="58"/>
        <v>#VALUE!</v>
      </c>
      <c r="L1486" s="17"/>
      <c r="M1486" s="17"/>
    </row>
    <row r="1487" spans="1:13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14</v>
      </c>
      <c r="F1487" s="11" t="s">
        <v>14</v>
      </c>
      <c r="G1487" s="11" t="s">
        <v>14</v>
      </c>
      <c r="H1487" s="13" t="s">
        <v>14</v>
      </c>
      <c r="I1487" s="14" t="s">
        <v>14</v>
      </c>
      <c r="J1487" s="6" t="s">
        <v>14</v>
      </c>
      <c r="K1487" s="17" t="e">
        <f t="shared" si="58"/>
        <v>#VALUE!</v>
      </c>
      <c r="L1487" s="17"/>
      <c r="M1487" s="17"/>
    </row>
    <row r="1488" spans="1:13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14</v>
      </c>
      <c r="F1488" s="11" t="s">
        <v>14</v>
      </c>
      <c r="G1488" s="11" t="s">
        <v>14</v>
      </c>
      <c r="H1488" s="13" t="s">
        <v>14</v>
      </c>
      <c r="I1488" s="14" t="s">
        <v>14</v>
      </c>
      <c r="J1488" s="6" t="s">
        <v>14</v>
      </c>
      <c r="K1488" s="17" t="e">
        <f t="shared" si="58"/>
        <v>#VALUE!</v>
      </c>
      <c r="L1488" s="17"/>
      <c r="M1488" s="17"/>
    </row>
    <row r="1489" spans="1:13" x14ac:dyDescent="0.25">
      <c r="A1489" s="11" t="s">
        <v>14</v>
      </c>
      <c r="B1489" s="18" t="s">
        <v>14</v>
      </c>
      <c r="C1489" s="18" t="s">
        <v>14</v>
      </c>
      <c r="D1489" s="19" t="s">
        <v>14</v>
      </c>
      <c r="E1489" s="6" t="s">
        <v>14</v>
      </c>
      <c r="F1489" s="11" t="s">
        <v>14</v>
      </c>
      <c r="G1489" s="11" t="s">
        <v>14</v>
      </c>
      <c r="H1489" s="13" t="s">
        <v>14</v>
      </c>
      <c r="I1489" s="14" t="s">
        <v>14</v>
      </c>
      <c r="J1489" s="6" t="s">
        <v>14</v>
      </c>
      <c r="K1489" s="17" t="e">
        <f t="shared" si="58"/>
        <v>#VALUE!</v>
      </c>
      <c r="L1489" s="17"/>
      <c r="M1489" s="17"/>
    </row>
    <row r="1490" spans="1:13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14</v>
      </c>
      <c r="F1490" s="11" t="s">
        <v>14</v>
      </c>
      <c r="G1490" s="11" t="s">
        <v>14</v>
      </c>
      <c r="H1490" s="13" t="s">
        <v>14</v>
      </c>
      <c r="I1490" s="14" t="s">
        <v>14</v>
      </c>
      <c r="J1490" s="6" t="s">
        <v>14</v>
      </c>
      <c r="K1490" s="17" t="e">
        <f t="shared" si="58"/>
        <v>#VALUE!</v>
      </c>
      <c r="L1490" s="17"/>
      <c r="M1490" s="17"/>
    </row>
    <row r="1491" spans="1:13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14</v>
      </c>
      <c r="F1491" s="11" t="s">
        <v>14</v>
      </c>
      <c r="G1491" s="11" t="s">
        <v>14</v>
      </c>
      <c r="H1491" s="13" t="s">
        <v>14</v>
      </c>
      <c r="I1491" s="14" t="s">
        <v>14</v>
      </c>
      <c r="J1491" s="6" t="s">
        <v>14</v>
      </c>
      <c r="K1491" s="17" t="e">
        <f t="shared" si="58"/>
        <v>#VALUE!</v>
      </c>
      <c r="L1491" s="17"/>
      <c r="M1491" s="17"/>
    </row>
    <row r="1492" spans="1:13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14</v>
      </c>
      <c r="F1492" s="11" t="s">
        <v>14</v>
      </c>
      <c r="G1492" s="11" t="s">
        <v>14</v>
      </c>
      <c r="H1492" s="13" t="s">
        <v>14</v>
      </c>
      <c r="I1492" s="14" t="s">
        <v>14</v>
      </c>
      <c r="J1492" s="6" t="s">
        <v>14</v>
      </c>
      <c r="K1492" s="17" t="e">
        <f t="shared" si="58"/>
        <v>#VALUE!</v>
      </c>
      <c r="L1492" s="17"/>
      <c r="M1492" s="17"/>
    </row>
    <row r="1493" spans="1:13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14</v>
      </c>
      <c r="F1493" s="11" t="s">
        <v>14</v>
      </c>
      <c r="G1493" s="11" t="s">
        <v>14</v>
      </c>
      <c r="H1493" s="13" t="s">
        <v>14</v>
      </c>
      <c r="I1493" s="14" t="s">
        <v>14</v>
      </c>
      <c r="J1493" s="6" t="s">
        <v>14</v>
      </c>
      <c r="K1493" s="17" t="e">
        <f t="shared" si="58"/>
        <v>#VALUE!</v>
      </c>
      <c r="L1493" s="17"/>
      <c r="M1493" s="17"/>
    </row>
    <row r="1494" spans="1:13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14</v>
      </c>
      <c r="F1494" s="11" t="s">
        <v>14</v>
      </c>
      <c r="G1494" s="11" t="s">
        <v>14</v>
      </c>
      <c r="H1494" s="13" t="s">
        <v>14</v>
      </c>
      <c r="I1494" s="14" t="s">
        <v>14</v>
      </c>
      <c r="J1494" s="6" t="s">
        <v>14</v>
      </c>
      <c r="K1494" s="17" t="e">
        <f t="shared" si="58"/>
        <v>#VALUE!</v>
      </c>
      <c r="L1494" s="17"/>
      <c r="M1494" s="17"/>
    </row>
    <row r="1495" spans="1:13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14</v>
      </c>
      <c r="F1495" s="11" t="s">
        <v>14</v>
      </c>
      <c r="G1495" s="11" t="s">
        <v>14</v>
      </c>
      <c r="H1495" s="13" t="s">
        <v>14</v>
      </c>
      <c r="I1495" s="14" t="s">
        <v>14</v>
      </c>
      <c r="J1495" s="6" t="s">
        <v>14</v>
      </c>
      <c r="K1495" s="17" t="e">
        <f t="shared" si="58"/>
        <v>#VALUE!</v>
      </c>
      <c r="L1495" s="17"/>
      <c r="M1495" s="17"/>
    </row>
    <row r="1496" spans="1:13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14</v>
      </c>
      <c r="F1496" s="11" t="s">
        <v>14</v>
      </c>
      <c r="G1496" s="11" t="s">
        <v>14</v>
      </c>
      <c r="H1496" s="13" t="s">
        <v>14</v>
      </c>
      <c r="I1496" s="14" t="s">
        <v>14</v>
      </c>
      <c r="J1496" s="6" t="s">
        <v>14</v>
      </c>
      <c r="K1496" s="17" t="e">
        <f t="shared" si="58"/>
        <v>#VALUE!</v>
      </c>
      <c r="L1496" s="17"/>
      <c r="M1496" s="17"/>
    </row>
    <row r="1497" spans="1:13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14</v>
      </c>
      <c r="F1497" s="11" t="s">
        <v>14</v>
      </c>
      <c r="G1497" s="11" t="s">
        <v>14</v>
      </c>
      <c r="H1497" s="13" t="s">
        <v>14</v>
      </c>
      <c r="I1497" s="14" t="s">
        <v>14</v>
      </c>
      <c r="J1497" s="6" t="s">
        <v>14</v>
      </c>
      <c r="K1497" s="17" t="e">
        <f t="shared" si="58"/>
        <v>#VALUE!</v>
      </c>
      <c r="L1497" s="17"/>
      <c r="M1497" s="17"/>
    </row>
    <row r="1498" spans="1:13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14</v>
      </c>
      <c r="F1498" s="11" t="s">
        <v>14</v>
      </c>
      <c r="G1498" s="11" t="s">
        <v>14</v>
      </c>
      <c r="H1498" s="13" t="s">
        <v>14</v>
      </c>
      <c r="I1498" s="14" t="s">
        <v>14</v>
      </c>
      <c r="J1498" s="6" t="s">
        <v>14</v>
      </c>
      <c r="K1498" s="17" t="e">
        <f t="shared" si="58"/>
        <v>#VALUE!</v>
      </c>
      <c r="L1498" s="17"/>
      <c r="M1498" s="17"/>
    </row>
    <row r="1499" spans="1:13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14</v>
      </c>
      <c r="F1499" s="11" t="s">
        <v>14</v>
      </c>
      <c r="G1499" s="11" t="s">
        <v>14</v>
      </c>
      <c r="H1499" s="13" t="s">
        <v>14</v>
      </c>
      <c r="I1499" s="14" t="s">
        <v>14</v>
      </c>
      <c r="J1499" s="6" t="s">
        <v>14</v>
      </c>
      <c r="K1499" s="17" t="e">
        <f t="shared" si="58"/>
        <v>#VALUE!</v>
      </c>
      <c r="L1499" s="17"/>
      <c r="M1499" s="17"/>
    </row>
    <row r="1500" spans="1:13" x14ac:dyDescent="0.25">
      <c r="A1500" s="11" t="s">
        <v>14</v>
      </c>
      <c r="B1500" s="18" t="s">
        <v>14</v>
      </c>
      <c r="C1500" s="18" t="s">
        <v>14</v>
      </c>
      <c r="D1500" s="19" t="s">
        <v>14</v>
      </c>
      <c r="E1500" s="6" t="s">
        <v>14</v>
      </c>
      <c r="F1500" s="11" t="s">
        <v>14</v>
      </c>
      <c r="G1500" s="11" t="s">
        <v>14</v>
      </c>
      <c r="H1500" s="13" t="s">
        <v>14</v>
      </c>
      <c r="I1500" s="14" t="s">
        <v>14</v>
      </c>
      <c r="J1500" s="6" t="s">
        <v>14</v>
      </c>
      <c r="K1500" s="17" t="e">
        <f t="shared" si="58"/>
        <v>#VALUE!</v>
      </c>
      <c r="L1500" s="17"/>
      <c r="M1500" s="17"/>
    </row>
    <row r="1501" spans="1:13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14</v>
      </c>
      <c r="F1501" s="11" t="s">
        <v>14</v>
      </c>
      <c r="G1501" s="11" t="s">
        <v>14</v>
      </c>
      <c r="H1501" s="13" t="s">
        <v>14</v>
      </c>
      <c r="I1501" s="14" t="s">
        <v>14</v>
      </c>
      <c r="J1501" s="6" t="s">
        <v>14</v>
      </c>
      <c r="K1501" s="17" t="e">
        <f t="shared" si="58"/>
        <v>#VALUE!</v>
      </c>
      <c r="L1501" s="17"/>
      <c r="M1501" s="17"/>
    </row>
    <row r="1502" spans="1:13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14</v>
      </c>
      <c r="F1502" s="11" t="s">
        <v>14</v>
      </c>
      <c r="G1502" s="11" t="s">
        <v>14</v>
      </c>
      <c r="H1502" s="13" t="s">
        <v>14</v>
      </c>
      <c r="I1502" s="14" t="s">
        <v>14</v>
      </c>
      <c r="J1502" s="6" t="s">
        <v>14</v>
      </c>
      <c r="K1502" s="17" t="e">
        <f t="shared" si="58"/>
        <v>#VALUE!</v>
      </c>
      <c r="L1502" s="17"/>
      <c r="M1502" s="17"/>
    </row>
    <row r="1503" spans="1:13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14</v>
      </c>
      <c r="F1503" s="11" t="s">
        <v>14</v>
      </c>
      <c r="G1503" s="11" t="s">
        <v>14</v>
      </c>
      <c r="H1503" s="13" t="s">
        <v>14</v>
      </c>
      <c r="I1503" s="14" t="s">
        <v>14</v>
      </c>
      <c r="J1503" s="6" t="s">
        <v>14</v>
      </c>
      <c r="K1503" s="17" t="e">
        <f t="shared" si="58"/>
        <v>#VALUE!</v>
      </c>
      <c r="L1503" s="17"/>
      <c r="M1503" s="17"/>
    </row>
    <row r="1504" spans="1:13" x14ac:dyDescent="0.25">
      <c r="A1504" s="11" t="s">
        <v>14</v>
      </c>
      <c r="B1504" s="18" t="s">
        <v>14</v>
      </c>
      <c r="C1504" s="18" t="s">
        <v>14</v>
      </c>
      <c r="D1504" s="19" t="s">
        <v>14</v>
      </c>
      <c r="E1504" s="6" t="s">
        <v>14</v>
      </c>
      <c r="F1504" s="11" t="s">
        <v>14</v>
      </c>
      <c r="G1504" s="11" t="s">
        <v>14</v>
      </c>
      <c r="H1504" s="13" t="s">
        <v>14</v>
      </c>
      <c r="I1504" s="14" t="s">
        <v>14</v>
      </c>
      <c r="J1504" s="6" t="s">
        <v>14</v>
      </c>
      <c r="K1504" s="17" t="e">
        <f t="shared" si="58"/>
        <v>#VALUE!</v>
      </c>
      <c r="L1504" s="17"/>
      <c r="M1504" s="17"/>
    </row>
    <row r="1505" spans="1:13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14</v>
      </c>
      <c r="F1505" s="11" t="s">
        <v>14</v>
      </c>
      <c r="G1505" s="11" t="s">
        <v>14</v>
      </c>
      <c r="H1505" s="13" t="s">
        <v>14</v>
      </c>
      <c r="I1505" s="14" t="s">
        <v>14</v>
      </c>
      <c r="J1505" s="6" t="s">
        <v>14</v>
      </c>
      <c r="K1505" s="17" t="e">
        <f t="shared" si="58"/>
        <v>#VALUE!</v>
      </c>
      <c r="L1505" s="17"/>
      <c r="M1505" s="17"/>
    </row>
    <row r="1506" spans="1:13" x14ac:dyDescent="0.25">
      <c r="A1506" s="11" t="s">
        <v>14</v>
      </c>
      <c r="B1506" s="18" t="s">
        <v>14</v>
      </c>
      <c r="C1506" s="18" t="s">
        <v>14</v>
      </c>
      <c r="D1506" s="19" t="s">
        <v>14</v>
      </c>
      <c r="E1506" s="6" t="s">
        <v>14</v>
      </c>
      <c r="F1506" s="11" t="s">
        <v>14</v>
      </c>
      <c r="G1506" s="11" t="s">
        <v>14</v>
      </c>
      <c r="H1506" s="13" t="s">
        <v>14</v>
      </c>
      <c r="I1506" s="14" t="s">
        <v>14</v>
      </c>
      <c r="J1506" s="6" t="s">
        <v>14</v>
      </c>
      <c r="K1506" s="17" t="e">
        <f t="shared" si="58"/>
        <v>#VALUE!</v>
      </c>
      <c r="L1506" s="17"/>
      <c r="M1506" s="17"/>
    </row>
    <row r="1507" spans="1:13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14</v>
      </c>
      <c r="F1507" s="11" t="s">
        <v>14</v>
      </c>
      <c r="G1507" s="11" t="s">
        <v>14</v>
      </c>
      <c r="H1507" s="13" t="s">
        <v>14</v>
      </c>
      <c r="I1507" s="14" t="s">
        <v>14</v>
      </c>
      <c r="J1507" s="6" t="s">
        <v>14</v>
      </c>
      <c r="K1507" s="17" t="e">
        <f t="shared" si="58"/>
        <v>#VALUE!</v>
      </c>
      <c r="L1507" s="17"/>
      <c r="M1507" s="17"/>
    </row>
    <row r="1508" spans="1:13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14</v>
      </c>
      <c r="F1508" s="11" t="s">
        <v>14</v>
      </c>
      <c r="G1508" s="11" t="s">
        <v>14</v>
      </c>
      <c r="H1508" s="13" t="s">
        <v>14</v>
      </c>
      <c r="I1508" s="14" t="s">
        <v>14</v>
      </c>
      <c r="J1508" s="6" t="s">
        <v>14</v>
      </c>
      <c r="K1508" s="17" t="e">
        <f t="shared" si="58"/>
        <v>#VALUE!</v>
      </c>
      <c r="L1508" s="17"/>
      <c r="M1508" s="17"/>
    </row>
    <row r="1509" spans="1:13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14</v>
      </c>
      <c r="F1509" s="11" t="s">
        <v>14</v>
      </c>
      <c r="G1509" s="11" t="s">
        <v>14</v>
      </c>
      <c r="H1509" s="13" t="s">
        <v>14</v>
      </c>
      <c r="I1509" s="14" t="s">
        <v>14</v>
      </c>
      <c r="J1509" s="6" t="s">
        <v>14</v>
      </c>
      <c r="K1509" s="17" t="e">
        <f t="shared" si="58"/>
        <v>#VALUE!</v>
      </c>
      <c r="L1509" s="17"/>
      <c r="M1509" s="17"/>
    </row>
    <row r="1510" spans="1:13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14</v>
      </c>
      <c r="F1510" s="11" t="s">
        <v>14</v>
      </c>
      <c r="G1510" s="11" t="s">
        <v>14</v>
      </c>
      <c r="H1510" s="13" t="s">
        <v>14</v>
      </c>
      <c r="I1510" s="14" t="s">
        <v>14</v>
      </c>
      <c r="J1510" s="6" t="s">
        <v>14</v>
      </c>
      <c r="K1510" s="17" t="e">
        <f t="shared" si="58"/>
        <v>#VALUE!</v>
      </c>
      <c r="L1510" s="17"/>
      <c r="M1510" s="17"/>
    </row>
    <row r="1511" spans="1:13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14</v>
      </c>
      <c r="F1511" s="11" t="s">
        <v>14</v>
      </c>
      <c r="G1511" s="11" t="s">
        <v>14</v>
      </c>
      <c r="H1511" s="13" t="s">
        <v>14</v>
      </c>
      <c r="I1511" s="14" t="s">
        <v>14</v>
      </c>
      <c r="J1511" s="6" t="s">
        <v>14</v>
      </c>
      <c r="K1511" s="17" t="e">
        <f t="shared" si="58"/>
        <v>#VALUE!</v>
      </c>
      <c r="L1511" s="17"/>
      <c r="M1511" s="17"/>
    </row>
    <row r="1512" spans="1:13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14</v>
      </c>
      <c r="F1512" s="11" t="s">
        <v>14</v>
      </c>
      <c r="G1512" s="11" t="s">
        <v>14</v>
      </c>
      <c r="H1512" s="13" t="s">
        <v>14</v>
      </c>
      <c r="I1512" s="14" t="s">
        <v>14</v>
      </c>
      <c r="J1512" s="6" t="s">
        <v>14</v>
      </c>
      <c r="K1512" s="17" t="e">
        <f t="shared" si="58"/>
        <v>#VALUE!</v>
      </c>
      <c r="L1512" s="17"/>
      <c r="M1512" s="17"/>
    </row>
    <row r="1513" spans="1:13" x14ac:dyDescent="0.25">
      <c r="A1513" s="11" t="s">
        <v>14</v>
      </c>
      <c r="B1513" s="18" t="s">
        <v>14</v>
      </c>
      <c r="C1513" s="18" t="s">
        <v>14</v>
      </c>
      <c r="D1513" s="19" t="s">
        <v>14</v>
      </c>
      <c r="E1513" s="6" t="s">
        <v>14</v>
      </c>
      <c r="F1513" s="11" t="s">
        <v>14</v>
      </c>
      <c r="G1513" s="11" t="s">
        <v>14</v>
      </c>
      <c r="H1513" s="13" t="s">
        <v>14</v>
      </c>
      <c r="I1513" s="14" t="s">
        <v>14</v>
      </c>
      <c r="J1513" s="6" t="s">
        <v>14</v>
      </c>
      <c r="K1513" s="17" t="e">
        <f t="shared" si="58"/>
        <v>#VALUE!</v>
      </c>
      <c r="L1513" s="17"/>
      <c r="M1513" s="17"/>
    </row>
    <row r="1514" spans="1:13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14</v>
      </c>
      <c r="F1514" s="11" t="s">
        <v>14</v>
      </c>
      <c r="G1514" s="11" t="s">
        <v>14</v>
      </c>
      <c r="H1514" s="13" t="s">
        <v>14</v>
      </c>
      <c r="I1514" s="14" t="s">
        <v>14</v>
      </c>
      <c r="J1514" s="6" t="s">
        <v>14</v>
      </c>
      <c r="K1514" s="17" t="e">
        <f t="shared" si="58"/>
        <v>#VALUE!</v>
      </c>
      <c r="L1514" s="17"/>
      <c r="M1514" s="17"/>
    </row>
    <row r="1515" spans="1:13" x14ac:dyDescent="0.25">
      <c r="A1515" s="11" t="s">
        <v>14</v>
      </c>
      <c r="B1515" s="18" t="s">
        <v>14</v>
      </c>
      <c r="C1515" s="18" t="s">
        <v>14</v>
      </c>
      <c r="D1515" s="19" t="s">
        <v>14</v>
      </c>
      <c r="E1515" s="6" t="s">
        <v>14</v>
      </c>
      <c r="F1515" s="11" t="s">
        <v>14</v>
      </c>
      <c r="G1515" s="11" t="s">
        <v>14</v>
      </c>
      <c r="H1515" s="13" t="s">
        <v>14</v>
      </c>
      <c r="I1515" s="14" t="s">
        <v>14</v>
      </c>
      <c r="J1515" s="6" t="s">
        <v>14</v>
      </c>
      <c r="K1515" s="17" t="e">
        <f t="shared" si="58"/>
        <v>#VALUE!</v>
      </c>
      <c r="L1515" s="17"/>
      <c r="M1515" s="17"/>
    </row>
    <row r="1516" spans="1:13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14</v>
      </c>
      <c r="F1516" s="11" t="s">
        <v>14</v>
      </c>
      <c r="G1516" s="11" t="s">
        <v>14</v>
      </c>
      <c r="H1516" s="13" t="s">
        <v>14</v>
      </c>
      <c r="I1516" s="14" t="s">
        <v>14</v>
      </c>
      <c r="J1516" s="6" t="s">
        <v>14</v>
      </c>
      <c r="K1516" s="17" t="e">
        <f t="shared" si="58"/>
        <v>#VALUE!</v>
      </c>
      <c r="L1516" s="17"/>
      <c r="M1516" s="17"/>
    </row>
    <row r="1517" spans="1:13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14</v>
      </c>
      <c r="F1517" s="11" t="s">
        <v>14</v>
      </c>
      <c r="G1517" s="11" t="s">
        <v>14</v>
      </c>
      <c r="H1517" s="13" t="s">
        <v>14</v>
      </c>
      <c r="I1517" s="14" t="s">
        <v>14</v>
      </c>
      <c r="J1517" s="6" t="s">
        <v>14</v>
      </c>
      <c r="K1517" s="17" t="e">
        <f t="shared" si="58"/>
        <v>#VALUE!</v>
      </c>
      <c r="L1517" s="17"/>
      <c r="M1517" s="17"/>
    </row>
    <row r="1518" spans="1:13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14</v>
      </c>
      <c r="F1518" s="11" t="s">
        <v>14</v>
      </c>
      <c r="G1518" s="11" t="s">
        <v>14</v>
      </c>
      <c r="H1518" s="13" t="s">
        <v>14</v>
      </c>
      <c r="I1518" s="14" t="s">
        <v>14</v>
      </c>
      <c r="J1518" s="6" t="s">
        <v>14</v>
      </c>
      <c r="K1518" s="17" t="e">
        <f t="shared" ref="K1518:K1581" si="59">F1518*(H1518-(H1518*I1518)-((H1518-(H1518*I1518))*J1518))</f>
        <v>#VALUE!</v>
      </c>
      <c r="L1518" s="17"/>
      <c r="M1518" s="17"/>
    </row>
    <row r="1519" spans="1:13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14</v>
      </c>
      <c r="F1519" s="11" t="s">
        <v>14</v>
      </c>
      <c r="G1519" s="11" t="s">
        <v>14</v>
      </c>
      <c r="H1519" s="13" t="s">
        <v>14</v>
      </c>
      <c r="I1519" s="14" t="s">
        <v>14</v>
      </c>
      <c r="J1519" s="6" t="s">
        <v>14</v>
      </c>
      <c r="K1519" s="17" t="e">
        <f t="shared" si="59"/>
        <v>#VALUE!</v>
      </c>
      <c r="L1519" s="17"/>
      <c r="M1519" s="17"/>
    </row>
    <row r="1520" spans="1:13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14</v>
      </c>
      <c r="F1520" s="11" t="s">
        <v>14</v>
      </c>
      <c r="G1520" s="11" t="s">
        <v>14</v>
      </c>
      <c r="H1520" s="13" t="s">
        <v>14</v>
      </c>
      <c r="I1520" s="14" t="s">
        <v>14</v>
      </c>
      <c r="J1520" s="6" t="s">
        <v>14</v>
      </c>
      <c r="K1520" s="17" t="e">
        <f t="shared" si="59"/>
        <v>#VALUE!</v>
      </c>
      <c r="L1520" s="17"/>
      <c r="M1520" s="17"/>
    </row>
    <row r="1521" spans="1:13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14</v>
      </c>
      <c r="F1521" s="11" t="s">
        <v>14</v>
      </c>
      <c r="G1521" s="11" t="s">
        <v>14</v>
      </c>
      <c r="H1521" s="13" t="s">
        <v>14</v>
      </c>
      <c r="I1521" s="14" t="s">
        <v>14</v>
      </c>
      <c r="J1521" s="6" t="s">
        <v>14</v>
      </c>
      <c r="K1521" s="17" t="e">
        <f t="shared" si="59"/>
        <v>#VALUE!</v>
      </c>
      <c r="L1521" s="17"/>
      <c r="M1521" s="17"/>
    </row>
    <row r="1522" spans="1:13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14</v>
      </c>
      <c r="F1522" s="11" t="s">
        <v>14</v>
      </c>
      <c r="G1522" s="11" t="s">
        <v>14</v>
      </c>
      <c r="H1522" s="13" t="s">
        <v>14</v>
      </c>
      <c r="I1522" s="14" t="s">
        <v>14</v>
      </c>
      <c r="J1522" s="6" t="s">
        <v>14</v>
      </c>
      <c r="K1522" s="17" t="e">
        <f t="shared" si="59"/>
        <v>#VALUE!</v>
      </c>
      <c r="L1522" s="17"/>
      <c r="M1522" s="17"/>
    </row>
    <row r="1523" spans="1:13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14</v>
      </c>
      <c r="F1523" s="11" t="s">
        <v>14</v>
      </c>
      <c r="G1523" s="11" t="s">
        <v>14</v>
      </c>
      <c r="H1523" s="13" t="s">
        <v>14</v>
      </c>
      <c r="I1523" s="14" t="s">
        <v>14</v>
      </c>
      <c r="J1523" s="6" t="s">
        <v>14</v>
      </c>
      <c r="K1523" s="17" t="e">
        <f t="shared" si="59"/>
        <v>#VALUE!</v>
      </c>
      <c r="L1523" s="17"/>
      <c r="M1523" s="17"/>
    </row>
    <row r="1524" spans="1:13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14</v>
      </c>
      <c r="F1524" s="11" t="s">
        <v>14</v>
      </c>
      <c r="G1524" s="11" t="s">
        <v>14</v>
      </c>
      <c r="H1524" s="13" t="s">
        <v>14</v>
      </c>
      <c r="I1524" s="14" t="s">
        <v>14</v>
      </c>
      <c r="J1524" s="6" t="s">
        <v>14</v>
      </c>
      <c r="K1524" s="17" t="e">
        <f t="shared" si="59"/>
        <v>#VALUE!</v>
      </c>
      <c r="L1524" s="17"/>
      <c r="M1524" s="17"/>
    </row>
    <row r="1525" spans="1:13" x14ac:dyDescent="0.25">
      <c r="A1525" s="11" t="s">
        <v>14</v>
      </c>
      <c r="B1525" s="18" t="s">
        <v>14</v>
      </c>
      <c r="C1525" s="18" t="s">
        <v>14</v>
      </c>
      <c r="D1525" s="19" t="s">
        <v>14</v>
      </c>
      <c r="E1525" s="6" t="s">
        <v>14</v>
      </c>
      <c r="F1525" s="11" t="s">
        <v>14</v>
      </c>
      <c r="G1525" s="11" t="s">
        <v>14</v>
      </c>
      <c r="H1525" s="13" t="s">
        <v>14</v>
      </c>
      <c r="I1525" s="14" t="s">
        <v>14</v>
      </c>
      <c r="J1525" s="6" t="s">
        <v>14</v>
      </c>
      <c r="K1525" s="17" t="e">
        <f t="shared" si="59"/>
        <v>#VALUE!</v>
      </c>
      <c r="L1525" s="17"/>
      <c r="M1525" s="17"/>
    </row>
    <row r="1526" spans="1:13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14</v>
      </c>
      <c r="F1526" s="11" t="s">
        <v>14</v>
      </c>
      <c r="G1526" s="11" t="s">
        <v>14</v>
      </c>
      <c r="H1526" s="13" t="s">
        <v>14</v>
      </c>
      <c r="I1526" s="14" t="s">
        <v>14</v>
      </c>
      <c r="J1526" s="6" t="s">
        <v>14</v>
      </c>
      <c r="K1526" s="17" t="e">
        <f t="shared" si="59"/>
        <v>#VALUE!</v>
      </c>
      <c r="L1526" s="17"/>
      <c r="M1526" s="17"/>
    </row>
    <row r="1527" spans="1:13" x14ac:dyDescent="0.25">
      <c r="A1527" s="11" t="s">
        <v>14</v>
      </c>
      <c r="B1527" s="18" t="s">
        <v>14</v>
      </c>
      <c r="C1527" s="18" t="s">
        <v>14</v>
      </c>
      <c r="D1527" s="19" t="s">
        <v>14</v>
      </c>
      <c r="E1527" s="6" t="s">
        <v>14</v>
      </c>
      <c r="F1527" s="11" t="s">
        <v>14</v>
      </c>
      <c r="G1527" s="11" t="s">
        <v>14</v>
      </c>
      <c r="H1527" s="13" t="s">
        <v>14</v>
      </c>
      <c r="I1527" s="14" t="s">
        <v>14</v>
      </c>
      <c r="J1527" s="6" t="s">
        <v>14</v>
      </c>
      <c r="K1527" s="17" t="e">
        <f t="shared" si="59"/>
        <v>#VALUE!</v>
      </c>
      <c r="L1527" s="17"/>
      <c r="M1527" s="17"/>
    </row>
    <row r="1528" spans="1:13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14</v>
      </c>
      <c r="F1528" s="11" t="s">
        <v>14</v>
      </c>
      <c r="G1528" s="11" t="s">
        <v>14</v>
      </c>
      <c r="H1528" s="13" t="s">
        <v>14</v>
      </c>
      <c r="I1528" s="14" t="s">
        <v>14</v>
      </c>
      <c r="J1528" s="6" t="s">
        <v>14</v>
      </c>
      <c r="K1528" s="17" t="e">
        <f t="shared" si="59"/>
        <v>#VALUE!</v>
      </c>
      <c r="L1528" s="17"/>
      <c r="M1528" s="17"/>
    </row>
    <row r="1529" spans="1:13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14</v>
      </c>
      <c r="F1529" s="11" t="s">
        <v>14</v>
      </c>
      <c r="G1529" s="11" t="s">
        <v>14</v>
      </c>
      <c r="H1529" s="13" t="s">
        <v>14</v>
      </c>
      <c r="I1529" s="14" t="s">
        <v>14</v>
      </c>
      <c r="J1529" s="6" t="s">
        <v>14</v>
      </c>
      <c r="K1529" s="17" t="e">
        <f t="shared" si="59"/>
        <v>#VALUE!</v>
      </c>
      <c r="L1529" s="17"/>
      <c r="M1529" s="17"/>
    </row>
    <row r="1530" spans="1:13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14</v>
      </c>
      <c r="F1530" s="11" t="s">
        <v>14</v>
      </c>
      <c r="G1530" s="11" t="s">
        <v>14</v>
      </c>
      <c r="H1530" s="13" t="s">
        <v>14</v>
      </c>
      <c r="I1530" s="14" t="s">
        <v>14</v>
      </c>
      <c r="J1530" s="6" t="s">
        <v>14</v>
      </c>
      <c r="K1530" s="17" t="e">
        <f t="shared" si="59"/>
        <v>#VALUE!</v>
      </c>
      <c r="L1530" s="17"/>
      <c r="M1530" s="17"/>
    </row>
    <row r="1531" spans="1:13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14</v>
      </c>
      <c r="F1531" s="11" t="s">
        <v>14</v>
      </c>
      <c r="G1531" s="11" t="s">
        <v>14</v>
      </c>
      <c r="H1531" s="13" t="s">
        <v>14</v>
      </c>
      <c r="I1531" s="14" t="s">
        <v>14</v>
      </c>
      <c r="J1531" s="6" t="s">
        <v>14</v>
      </c>
      <c r="K1531" s="17" t="e">
        <f t="shared" si="59"/>
        <v>#VALUE!</v>
      </c>
      <c r="L1531" s="17"/>
      <c r="M1531" s="17"/>
    </row>
    <row r="1532" spans="1:13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14</v>
      </c>
      <c r="F1532" s="11" t="s">
        <v>14</v>
      </c>
      <c r="G1532" s="11" t="s">
        <v>14</v>
      </c>
      <c r="H1532" s="13" t="s">
        <v>14</v>
      </c>
      <c r="I1532" s="14" t="s">
        <v>14</v>
      </c>
      <c r="J1532" s="6" t="s">
        <v>14</v>
      </c>
      <c r="K1532" s="17" t="e">
        <f t="shared" si="59"/>
        <v>#VALUE!</v>
      </c>
      <c r="L1532" s="17"/>
      <c r="M1532" s="17"/>
    </row>
    <row r="1533" spans="1:13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14</v>
      </c>
      <c r="F1533" s="11" t="s">
        <v>14</v>
      </c>
      <c r="G1533" s="11" t="s">
        <v>14</v>
      </c>
      <c r="H1533" s="13" t="s">
        <v>14</v>
      </c>
      <c r="I1533" s="14" t="s">
        <v>14</v>
      </c>
      <c r="J1533" s="6" t="s">
        <v>14</v>
      </c>
      <c r="K1533" s="17" t="e">
        <f t="shared" si="59"/>
        <v>#VALUE!</v>
      </c>
      <c r="L1533" s="17"/>
      <c r="M1533" s="17"/>
    </row>
    <row r="1534" spans="1:13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14</v>
      </c>
      <c r="F1534" s="11" t="s">
        <v>14</v>
      </c>
      <c r="G1534" s="11" t="s">
        <v>14</v>
      </c>
      <c r="H1534" s="13" t="s">
        <v>14</v>
      </c>
      <c r="I1534" s="14" t="s">
        <v>14</v>
      </c>
      <c r="J1534" s="6" t="s">
        <v>14</v>
      </c>
      <c r="K1534" s="17" t="e">
        <f t="shared" si="59"/>
        <v>#VALUE!</v>
      </c>
      <c r="L1534" s="17"/>
      <c r="M1534" s="17"/>
    </row>
    <row r="1535" spans="1:13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6" t="s">
        <v>14</v>
      </c>
      <c r="F1535" s="11" t="s">
        <v>14</v>
      </c>
      <c r="G1535" s="11" t="s">
        <v>14</v>
      </c>
      <c r="H1535" s="13" t="s">
        <v>14</v>
      </c>
      <c r="I1535" s="14" t="s">
        <v>14</v>
      </c>
      <c r="J1535" s="6" t="s">
        <v>14</v>
      </c>
      <c r="K1535" s="17" t="e">
        <f t="shared" si="59"/>
        <v>#VALUE!</v>
      </c>
      <c r="L1535" s="17"/>
      <c r="M1535" s="17"/>
    </row>
    <row r="1536" spans="1:13" x14ac:dyDescent="0.25">
      <c r="A1536" s="11" t="s">
        <v>14</v>
      </c>
      <c r="B1536" s="18" t="s">
        <v>14</v>
      </c>
      <c r="C1536" s="18" t="s">
        <v>14</v>
      </c>
      <c r="D1536" s="19" t="s">
        <v>14</v>
      </c>
      <c r="E1536" s="6" t="s">
        <v>14</v>
      </c>
      <c r="F1536" s="11" t="s">
        <v>14</v>
      </c>
      <c r="G1536" s="11" t="s">
        <v>14</v>
      </c>
      <c r="H1536" s="13" t="s">
        <v>14</v>
      </c>
      <c r="I1536" s="14" t="s">
        <v>14</v>
      </c>
      <c r="J1536" s="6" t="s">
        <v>14</v>
      </c>
      <c r="K1536" s="17" t="e">
        <f t="shared" si="59"/>
        <v>#VALUE!</v>
      </c>
      <c r="L1536" s="17"/>
      <c r="M1536" s="17"/>
    </row>
    <row r="1537" spans="1:13" x14ac:dyDescent="0.25">
      <c r="A1537" s="11" t="s">
        <v>14</v>
      </c>
      <c r="B1537" s="18" t="s">
        <v>14</v>
      </c>
      <c r="C1537" s="18" t="s">
        <v>14</v>
      </c>
      <c r="D1537" s="19" t="s">
        <v>14</v>
      </c>
      <c r="E1537" s="6" t="s">
        <v>14</v>
      </c>
      <c r="F1537" s="11" t="s">
        <v>14</v>
      </c>
      <c r="G1537" s="11" t="s">
        <v>14</v>
      </c>
      <c r="H1537" s="13" t="s">
        <v>14</v>
      </c>
      <c r="I1537" s="14" t="s">
        <v>14</v>
      </c>
      <c r="J1537" s="6" t="s">
        <v>14</v>
      </c>
      <c r="K1537" s="17" t="e">
        <f t="shared" si="59"/>
        <v>#VALUE!</v>
      </c>
      <c r="L1537" s="17"/>
      <c r="M1537" s="17"/>
    </row>
    <row r="1538" spans="1:13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</v>
      </c>
      <c r="F1538" s="11" t="s">
        <v>14</v>
      </c>
      <c r="G1538" s="11" t="s">
        <v>14</v>
      </c>
      <c r="H1538" s="13" t="s">
        <v>14</v>
      </c>
      <c r="I1538" s="14" t="s">
        <v>14</v>
      </c>
      <c r="J1538" s="6" t="s">
        <v>14</v>
      </c>
      <c r="K1538" s="17" t="e">
        <f t="shared" si="59"/>
        <v>#VALUE!</v>
      </c>
      <c r="L1538" s="17"/>
      <c r="M1538" s="17"/>
    </row>
    <row r="1539" spans="1:13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14</v>
      </c>
      <c r="F1539" s="11" t="s">
        <v>14</v>
      </c>
      <c r="G1539" s="11" t="s">
        <v>14</v>
      </c>
      <c r="H1539" s="13" t="s">
        <v>14</v>
      </c>
      <c r="I1539" s="14" t="s">
        <v>14</v>
      </c>
      <c r="J1539" s="6" t="s">
        <v>14</v>
      </c>
      <c r="K1539" s="17" t="e">
        <f t="shared" si="59"/>
        <v>#VALUE!</v>
      </c>
      <c r="L1539" s="17"/>
      <c r="M1539" s="17"/>
    </row>
    <row r="1540" spans="1:13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14</v>
      </c>
      <c r="F1540" s="11" t="s">
        <v>14</v>
      </c>
      <c r="G1540" s="11" t="s">
        <v>14</v>
      </c>
      <c r="H1540" s="13" t="s">
        <v>14</v>
      </c>
      <c r="I1540" s="14" t="s">
        <v>14</v>
      </c>
      <c r="J1540" s="6" t="s">
        <v>14</v>
      </c>
      <c r="K1540" s="17" t="e">
        <f t="shared" si="59"/>
        <v>#VALUE!</v>
      </c>
      <c r="L1540" s="17"/>
      <c r="M1540" s="17"/>
    </row>
    <row r="1541" spans="1:13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</v>
      </c>
      <c r="F1541" s="11" t="s">
        <v>14</v>
      </c>
      <c r="G1541" s="11" t="s">
        <v>14</v>
      </c>
      <c r="H1541" s="13" t="s">
        <v>14</v>
      </c>
      <c r="I1541" s="14" t="s">
        <v>14</v>
      </c>
      <c r="J1541" s="6" t="s">
        <v>14</v>
      </c>
      <c r="K1541" s="17" t="e">
        <f t="shared" si="59"/>
        <v>#VALUE!</v>
      </c>
      <c r="L1541" s="17"/>
      <c r="M1541" s="17"/>
    </row>
    <row r="1542" spans="1:13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14</v>
      </c>
      <c r="F1542" s="11" t="s">
        <v>14</v>
      </c>
      <c r="G1542" s="11" t="s">
        <v>14</v>
      </c>
      <c r="H1542" s="13" t="s">
        <v>14</v>
      </c>
      <c r="I1542" s="14" t="s">
        <v>14</v>
      </c>
      <c r="J1542" s="6" t="s">
        <v>14</v>
      </c>
      <c r="K1542" s="17" t="e">
        <f t="shared" si="59"/>
        <v>#VALUE!</v>
      </c>
      <c r="L1542" s="17"/>
      <c r="M1542" s="17"/>
    </row>
    <row r="1543" spans="1:13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14</v>
      </c>
      <c r="F1543" s="11" t="s">
        <v>14</v>
      </c>
      <c r="G1543" s="11" t="s">
        <v>14</v>
      </c>
      <c r="H1543" s="13" t="s">
        <v>14</v>
      </c>
      <c r="I1543" s="14" t="s">
        <v>14</v>
      </c>
      <c r="J1543" s="6" t="s">
        <v>14</v>
      </c>
      <c r="K1543" s="17" t="e">
        <f t="shared" si="59"/>
        <v>#VALUE!</v>
      </c>
      <c r="L1543" s="17"/>
      <c r="M1543" s="17"/>
    </row>
    <row r="1544" spans="1:13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14</v>
      </c>
      <c r="F1544" s="11" t="s">
        <v>14</v>
      </c>
      <c r="G1544" s="11" t="s">
        <v>14</v>
      </c>
      <c r="H1544" s="13" t="s">
        <v>14</v>
      </c>
      <c r="I1544" s="14" t="s">
        <v>14</v>
      </c>
      <c r="J1544" s="6" t="s">
        <v>14</v>
      </c>
      <c r="K1544" s="17" t="e">
        <f t="shared" si="59"/>
        <v>#VALUE!</v>
      </c>
      <c r="L1544" s="17"/>
      <c r="M1544" s="17"/>
    </row>
    <row r="1545" spans="1:13" x14ac:dyDescent="0.25">
      <c r="A1545" s="11" t="s">
        <v>14</v>
      </c>
      <c r="B1545" s="18" t="s">
        <v>14</v>
      </c>
      <c r="C1545" s="18" t="s">
        <v>14</v>
      </c>
      <c r="D1545" s="19" t="s">
        <v>14</v>
      </c>
      <c r="E1545" s="6" t="s">
        <v>14</v>
      </c>
      <c r="F1545" s="11" t="s">
        <v>14</v>
      </c>
      <c r="G1545" s="11" t="s">
        <v>14</v>
      </c>
      <c r="H1545" s="13" t="s">
        <v>14</v>
      </c>
      <c r="I1545" s="14" t="s">
        <v>14</v>
      </c>
      <c r="J1545" s="6" t="s">
        <v>14</v>
      </c>
      <c r="K1545" s="17" t="e">
        <f t="shared" si="59"/>
        <v>#VALUE!</v>
      </c>
      <c r="L1545" s="17"/>
      <c r="M1545" s="17"/>
    </row>
    <row r="1546" spans="1:13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</v>
      </c>
      <c r="F1546" s="11" t="s">
        <v>14</v>
      </c>
      <c r="G1546" s="11" t="s">
        <v>14</v>
      </c>
      <c r="H1546" s="13" t="s">
        <v>14</v>
      </c>
      <c r="I1546" s="14" t="s">
        <v>14</v>
      </c>
      <c r="J1546" s="6" t="s">
        <v>14</v>
      </c>
      <c r="K1546" s="17" t="e">
        <f t="shared" si="59"/>
        <v>#VALUE!</v>
      </c>
      <c r="L1546" s="17"/>
      <c r="M1546" s="17"/>
    </row>
    <row r="1547" spans="1:13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14</v>
      </c>
      <c r="F1547" s="11" t="s">
        <v>14</v>
      </c>
      <c r="G1547" s="11" t="s">
        <v>14</v>
      </c>
      <c r="H1547" s="13" t="s">
        <v>14</v>
      </c>
      <c r="I1547" s="14" t="s">
        <v>14</v>
      </c>
      <c r="J1547" s="6" t="s">
        <v>14</v>
      </c>
      <c r="K1547" s="17" t="e">
        <f t="shared" si="59"/>
        <v>#VALUE!</v>
      </c>
      <c r="L1547" s="17"/>
      <c r="M1547" s="17"/>
    </row>
    <row r="1548" spans="1:13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14</v>
      </c>
      <c r="F1548" s="11" t="s">
        <v>14</v>
      </c>
      <c r="G1548" s="11" t="s">
        <v>14</v>
      </c>
      <c r="H1548" s="13" t="s">
        <v>14</v>
      </c>
      <c r="I1548" s="14" t="s">
        <v>14</v>
      </c>
      <c r="J1548" s="6" t="s">
        <v>14</v>
      </c>
      <c r="K1548" s="17" t="e">
        <f t="shared" si="59"/>
        <v>#VALUE!</v>
      </c>
      <c r="L1548" s="17"/>
      <c r="M1548" s="17"/>
    </row>
    <row r="1549" spans="1:13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14</v>
      </c>
      <c r="F1549" s="11" t="s">
        <v>14</v>
      </c>
      <c r="G1549" s="11" t="s">
        <v>14</v>
      </c>
      <c r="H1549" s="13" t="s">
        <v>14</v>
      </c>
      <c r="I1549" s="14" t="s">
        <v>14</v>
      </c>
      <c r="J1549" s="6" t="s">
        <v>14</v>
      </c>
      <c r="K1549" s="17" t="e">
        <f t="shared" si="59"/>
        <v>#VALUE!</v>
      </c>
      <c r="L1549" s="17"/>
      <c r="M1549" s="17"/>
    </row>
    <row r="1550" spans="1:13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14</v>
      </c>
      <c r="F1550" s="11" t="s">
        <v>14</v>
      </c>
      <c r="G1550" s="11" t="s">
        <v>14</v>
      </c>
      <c r="H1550" s="13" t="s">
        <v>14</v>
      </c>
      <c r="I1550" s="14" t="s">
        <v>14</v>
      </c>
      <c r="J1550" s="6" t="s">
        <v>14</v>
      </c>
      <c r="K1550" s="17" t="e">
        <f t="shared" si="59"/>
        <v>#VALUE!</v>
      </c>
      <c r="L1550" s="17"/>
      <c r="M1550" s="17"/>
    </row>
    <row r="1551" spans="1:13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14</v>
      </c>
      <c r="F1551" s="11" t="s">
        <v>14</v>
      </c>
      <c r="G1551" s="11" t="s">
        <v>14</v>
      </c>
      <c r="H1551" s="13" t="s">
        <v>14</v>
      </c>
      <c r="I1551" s="14" t="s">
        <v>14</v>
      </c>
      <c r="J1551" s="6" t="s">
        <v>14</v>
      </c>
      <c r="K1551" s="17" t="e">
        <f t="shared" si="59"/>
        <v>#VALUE!</v>
      </c>
      <c r="L1551" s="17"/>
      <c r="M1551" s="17"/>
    </row>
    <row r="1552" spans="1:13" x14ac:dyDescent="0.25">
      <c r="A1552" s="11" t="s">
        <v>14</v>
      </c>
      <c r="B1552" s="18" t="s">
        <v>14</v>
      </c>
      <c r="C1552" s="18" t="s">
        <v>14</v>
      </c>
      <c r="D1552" s="19" t="s">
        <v>14</v>
      </c>
      <c r="E1552" s="6" t="s">
        <v>14</v>
      </c>
      <c r="F1552" s="11" t="s">
        <v>14</v>
      </c>
      <c r="G1552" s="11" t="s">
        <v>14</v>
      </c>
      <c r="H1552" s="13" t="s">
        <v>14</v>
      </c>
      <c r="I1552" s="14" t="s">
        <v>14</v>
      </c>
      <c r="J1552" s="6" t="s">
        <v>14</v>
      </c>
      <c r="K1552" s="17" t="e">
        <f t="shared" si="59"/>
        <v>#VALUE!</v>
      </c>
      <c r="L1552" s="17"/>
      <c r="M1552" s="17"/>
    </row>
    <row r="1553" spans="1:13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14</v>
      </c>
      <c r="F1553" s="11" t="s">
        <v>14</v>
      </c>
      <c r="G1553" s="11" t="s">
        <v>14</v>
      </c>
      <c r="H1553" s="13" t="s">
        <v>14</v>
      </c>
      <c r="I1553" s="14" t="s">
        <v>14</v>
      </c>
      <c r="J1553" s="6" t="s">
        <v>14</v>
      </c>
      <c r="K1553" s="17" t="e">
        <f t="shared" si="59"/>
        <v>#VALUE!</v>
      </c>
      <c r="L1553" s="17"/>
      <c r="M1553" s="17"/>
    </row>
    <row r="1554" spans="1:13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14</v>
      </c>
      <c r="F1554" s="11" t="s">
        <v>14</v>
      </c>
      <c r="G1554" s="11" t="s">
        <v>14</v>
      </c>
      <c r="H1554" s="13" t="s">
        <v>14</v>
      </c>
      <c r="I1554" s="14" t="s">
        <v>14</v>
      </c>
      <c r="J1554" s="6" t="s">
        <v>14</v>
      </c>
      <c r="K1554" s="17" t="e">
        <f t="shared" si="59"/>
        <v>#VALUE!</v>
      </c>
      <c r="L1554" s="17"/>
      <c r="M1554" s="17"/>
    </row>
    <row r="1555" spans="1:13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14</v>
      </c>
      <c r="F1555" s="11" t="s">
        <v>14</v>
      </c>
      <c r="G1555" s="11" t="s">
        <v>14</v>
      </c>
      <c r="H1555" s="13" t="s">
        <v>14</v>
      </c>
      <c r="I1555" s="14" t="s">
        <v>14</v>
      </c>
      <c r="J1555" s="6" t="s">
        <v>14</v>
      </c>
      <c r="K1555" s="17" t="e">
        <f t="shared" si="59"/>
        <v>#VALUE!</v>
      </c>
      <c r="L1555" s="17"/>
      <c r="M1555" s="17"/>
    </row>
    <row r="1556" spans="1:13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14</v>
      </c>
      <c r="F1556" s="11" t="s">
        <v>14</v>
      </c>
      <c r="G1556" s="11" t="s">
        <v>14</v>
      </c>
      <c r="H1556" s="13" t="s">
        <v>14</v>
      </c>
      <c r="I1556" s="14" t="s">
        <v>14</v>
      </c>
      <c r="J1556" s="6" t="s">
        <v>14</v>
      </c>
      <c r="K1556" s="17" t="e">
        <f t="shared" si="59"/>
        <v>#VALUE!</v>
      </c>
      <c r="L1556" s="17"/>
      <c r="M1556" s="17"/>
    </row>
    <row r="1557" spans="1:13" x14ac:dyDescent="0.25">
      <c r="A1557" s="11" t="s">
        <v>14</v>
      </c>
      <c r="B1557" s="18" t="s">
        <v>14</v>
      </c>
      <c r="C1557" s="18" t="s">
        <v>14</v>
      </c>
      <c r="D1557" s="19" t="s">
        <v>14</v>
      </c>
      <c r="E1557" s="6" t="s">
        <v>14</v>
      </c>
      <c r="F1557" s="11" t="s">
        <v>14</v>
      </c>
      <c r="G1557" s="11" t="s">
        <v>14</v>
      </c>
      <c r="H1557" s="13" t="s">
        <v>14</v>
      </c>
      <c r="I1557" s="14" t="s">
        <v>14</v>
      </c>
      <c r="J1557" s="6" t="s">
        <v>14</v>
      </c>
      <c r="K1557" s="17" t="e">
        <f t="shared" si="59"/>
        <v>#VALUE!</v>
      </c>
      <c r="L1557" s="17"/>
      <c r="M1557" s="17"/>
    </row>
    <row r="1558" spans="1:13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14</v>
      </c>
      <c r="F1558" s="11" t="s">
        <v>14</v>
      </c>
      <c r="G1558" s="11" t="s">
        <v>14</v>
      </c>
      <c r="H1558" s="13" t="s">
        <v>14</v>
      </c>
      <c r="I1558" s="14" t="s">
        <v>14</v>
      </c>
      <c r="J1558" s="6" t="s">
        <v>14</v>
      </c>
      <c r="K1558" s="17" t="e">
        <f t="shared" si="59"/>
        <v>#VALUE!</v>
      </c>
      <c r="L1558" s="17"/>
      <c r="M1558" s="17"/>
    </row>
    <row r="1559" spans="1:13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14</v>
      </c>
      <c r="F1559" s="11" t="s">
        <v>14</v>
      </c>
      <c r="G1559" s="11" t="s">
        <v>14</v>
      </c>
      <c r="H1559" s="13" t="s">
        <v>14</v>
      </c>
      <c r="I1559" s="14" t="s">
        <v>14</v>
      </c>
      <c r="J1559" s="6" t="s">
        <v>14</v>
      </c>
      <c r="K1559" s="17" t="e">
        <f t="shared" si="59"/>
        <v>#VALUE!</v>
      </c>
      <c r="L1559" s="17"/>
      <c r="M1559" s="17"/>
    </row>
    <row r="1560" spans="1:13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14</v>
      </c>
      <c r="F1560" s="11" t="s">
        <v>14</v>
      </c>
      <c r="G1560" s="11" t="s">
        <v>14</v>
      </c>
      <c r="H1560" s="13" t="s">
        <v>14</v>
      </c>
      <c r="I1560" s="14" t="s">
        <v>14</v>
      </c>
      <c r="J1560" s="6" t="s">
        <v>14</v>
      </c>
      <c r="K1560" s="17" t="e">
        <f t="shared" si="59"/>
        <v>#VALUE!</v>
      </c>
      <c r="L1560" s="17"/>
      <c r="M1560" s="17"/>
    </row>
    <row r="1561" spans="1:13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14</v>
      </c>
      <c r="F1561" s="11" t="s">
        <v>14</v>
      </c>
      <c r="G1561" s="11" t="s">
        <v>14</v>
      </c>
      <c r="H1561" s="13" t="s">
        <v>14</v>
      </c>
      <c r="I1561" s="14" t="s">
        <v>14</v>
      </c>
      <c r="J1561" s="6" t="s">
        <v>14</v>
      </c>
      <c r="K1561" s="17" t="e">
        <f t="shared" si="59"/>
        <v>#VALUE!</v>
      </c>
      <c r="L1561" s="17"/>
      <c r="M1561" s="17"/>
    </row>
    <row r="1562" spans="1:13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14</v>
      </c>
      <c r="F1562" s="11" t="s">
        <v>14</v>
      </c>
      <c r="G1562" s="11" t="s">
        <v>14</v>
      </c>
      <c r="H1562" s="13" t="s">
        <v>14</v>
      </c>
      <c r="I1562" s="14" t="s">
        <v>14</v>
      </c>
      <c r="J1562" s="6" t="s">
        <v>14</v>
      </c>
      <c r="K1562" s="17" t="e">
        <f t="shared" si="59"/>
        <v>#VALUE!</v>
      </c>
      <c r="L1562" s="17"/>
      <c r="M1562" s="17"/>
    </row>
    <row r="1563" spans="1:13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14</v>
      </c>
      <c r="F1563" s="11" t="s">
        <v>14</v>
      </c>
      <c r="G1563" s="11" t="s">
        <v>14</v>
      </c>
      <c r="H1563" s="13" t="s">
        <v>14</v>
      </c>
      <c r="I1563" s="14" t="s">
        <v>14</v>
      </c>
      <c r="J1563" s="6" t="s">
        <v>14</v>
      </c>
      <c r="K1563" s="17" t="e">
        <f t="shared" si="59"/>
        <v>#VALUE!</v>
      </c>
      <c r="L1563" s="17"/>
      <c r="M1563" s="17"/>
    </row>
    <row r="1564" spans="1:13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14</v>
      </c>
      <c r="F1564" s="11" t="s">
        <v>14</v>
      </c>
      <c r="G1564" s="11" t="s">
        <v>14</v>
      </c>
      <c r="H1564" s="13" t="s">
        <v>14</v>
      </c>
      <c r="I1564" s="14" t="s">
        <v>14</v>
      </c>
      <c r="J1564" s="6" t="s">
        <v>14</v>
      </c>
      <c r="K1564" s="17" t="e">
        <f t="shared" si="59"/>
        <v>#VALUE!</v>
      </c>
      <c r="L1564" s="17"/>
      <c r="M1564" s="17"/>
    </row>
    <row r="1565" spans="1:13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14</v>
      </c>
      <c r="F1565" s="11" t="s">
        <v>14</v>
      </c>
      <c r="G1565" s="11" t="s">
        <v>14</v>
      </c>
      <c r="H1565" s="13" t="s">
        <v>14</v>
      </c>
      <c r="I1565" s="14" t="s">
        <v>14</v>
      </c>
      <c r="J1565" s="6" t="s">
        <v>14</v>
      </c>
      <c r="K1565" s="17" t="e">
        <f t="shared" si="59"/>
        <v>#VALUE!</v>
      </c>
      <c r="L1565" s="17"/>
      <c r="M1565" s="17"/>
    </row>
    <row r="1566" spans="1:13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14</v>
      </c>
      <c r="F1566" s="11" t="s">
        <v>14</v>
      </c>
      <c r="G1566" s="11" t="s">
        <v>14</v>
      </c>
      <c r="H1566" s="13" t="s">
        <v>14</v>
      </c>
      <c r="I1566" s="14" t="s">
        <v>14</v>
      </c>
      <c r="J1566" s="6" t="s">
        <v>14</v>
      </c>
      <c r="K1566" s="17" t="e">
        <f t="shared" si="59"/>
        <v>#VALUE!</v>
      </c>
      <c r="L1566" s="17"/>
      <c r="M1566" s="17"/>
    </row>
    <row r="1567" spans="1:13" x14ac:dyDescent="0.25">
      <c r="A1567" s="11" t="s">
        <v>14</v>
      </c>
      <c r="B1567" s="18" t="s">
        <v>14</v>
      </c>
      <c r="C1567" s="18" t="s">
        <v>14</v>
      </c>
      <c r="D1567" s="19" t="s">
        <v>14</v>
      </c>
      <c r="E1567" s="6" t="s">
        <v>14</v>
      </c>
      <c r="F1567" s="11" t="s">
        <v>14</v>
      </c>
      <c r="G1567" s="11" t="s">
        <v>14</v>
      </c>
      <c r="H1567" s="13" t="s">
        <v>14</v>
      </c>
      <c r="I1567" s="14" t="s">
        <v>14</v>
      </c>
      <c r="J1567" s="6" t="s">
        <v>14</v>
      </c>
      <c r="K1567" s="17" t="e">
        <f t="shared" si="59"/>
        <v>#VALUE!</v>
      </c>
      <c r="L1567" s="17"/>
      <c r="M1567" s="17"/>
    </row>
    <row r="1568" spans="1:13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14</v>
      </c>
      <c r="F1568" s="11" t="s">
        <v>14</v>
      </c>
      <c r="G1568" s="11" t="s">
        <v>14</v>
      </c>
      <c r="H1568" s="13" t="s">
        <v>14</v>
      </c>
      <c r="I1568" s="14" t="s">
        <v>14</v>
      </c>
      <c r="J1568" s="6" t="s">
        <v>14</v>
      </c>
      <c r="K1568" s="17" t="e">
        <f t="shared" si="59"/>
        <v>#VALUE!</v>
      </c>
      <c r="L1568" s="17"/>
      <c r="M1568" s="17"/>
    </row>
    <row r="1569" spans="1:13" x14ac:dyDescent="0.25">
      <c r="A1569" s="11" t="s">
        <v>14</v>
      </c>
      <c r="B1569" s="18" t="s">
        <v>14</v>
      </c>
      <c r="C1569" s="18" t="s">
        <v>14</v>
      </c>
      <c r="D1569" s="19" t="s">
        <v>14</v>
      </c>
      <c r="E1569" s="6" t="s">
        <v>14</v>
      </c>
      <c r="F1569" s="11" t="s">
        <v>14</v>
      </c>
      <c r="G1569" s="11" t="s">
        <v>14</v>
      </c>
      <c r="H1569" s="13" t="s">
        <v>14</v>
      </c>
      <c r="I1569" s="14" t="s">
        <v>14</v>
      </c>
      <c r="J1569" s="6" t="s">
        <v>14</v>
      </c>
      <c r="K1569" s="17" t="e">
        <f t="shared" si="59"/>
        <v>#VALUE!</v>
      </c>
      <c r="L1569" s="17"/>
      <c r="M1569" s="17"/>
    </row>
    <row r="1570" spans="1:13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14</v>
      </c>
      <c r="F1570" s="11" t="s">
        <v>14</v>
      </c>
      <c r="G1570" s="11" t="s">
        <v>14</v>
      </c>
      <c r="H1570" s="13" t="s">
        <v>14</v>
      </c>
      <c r="I1570" s="14" t="s">
        <v>14</v>
      </c>
      <c r="J1570" s="6" t="s">
        <v>14</v>
      </c>
      <c r="K1570" s="17" t="e">
        <f t="shared" si="59"/>
        <v>#VALUE!</v>
      </c>
      <c r="L1570" s="17"/>
      <c r="M1570" s="17"/>
    </row>
    <row r="1571" spans="1:13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14</v>
      </c>
      <c r="F1571" s="11" t="s">
        <v>14</v>
      </c>
      <c r="G1571" s="11" t="s">
        <v>14</v>
      </c>
      <c r="H1571" s="13" t="s">
        <v>14</v>
      </c>
      <c r="I1571" s="14" t="s">
        <v>14</v>
      </c>
      <c r="J1571" s="6" t="s">
        <v>14</v>
      </c>
      <c r="K1571" s="17" t="e">
        <f t="shared" si="59"/>
        <v>#VALUE!</v>
      </c>
      <c r="L1571" s="17"/>
      <c r="M1571" s="17"/>
    </row>
    <row r="1572" spans="1:13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14</v>
      </c>
      <c r="F1572" s="11" t="s">
        <v>14</v>
      </c>
      <c r="G1572" s="11" t="s">
        <v>14</v>
      </c>
      <c r="H1572" s="13" t="s">
        <v>14</v>
      </c>
      <c r="I1572" s="14" t="s">
        <v>14</v>
      </c>
      <c r="J1572" s="6" t="s">
        <v>14</v>
      </c>
      <c r="K1572" s="17" t="e">
        <f t="shared" si="59"/>
        <v>#VALUE!</v>
      </c>
      <c r="L1572" s="17"/>
      <c r="M1572" s="17"/>
    </row>
    <row r="1573" spans="1:13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14</v>
      </c>
      <c r="F1573" s="11" t="s">
        <v>14</v>
      </c>
      <c r="G1573" s="11" t="s">
        <v>14</v>
      </c>
      <c r="H1573" s="13" t="s">
        <v>14</v>
      </c>
      <c r="I1573" s="14" t="s">
        <v>14</v>
      </c>
      <c r="J1573" s="6" t="s">
        <v>14</v>
      </c>
      <c r="K1573" s="17" t="e">
        <f t="shared" si="59"/>
        <v>#VALUE!</v>
      </c>
      <c r="L1573" s="17"/>
      <c r="M1573" s="17"/>
    </row>
    <row r="1574" spans="1:13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14</v>
      </c>
      <c r="F1574" s="11" t="s">
        <v>14</v>
      </c>
      <c r="G1574" s="11" t="s">
        <v>14</v>
      </c>
      <c r="H1574" s="13" t="s">
        <v>14</v>
      </c>
      <c r="I1574" s="14" t="s">
        <v>14</v>
      </c>
      <c r="J1574" s="6" t="s">
        <v>14</v>
      </c>
      <c r="K1574" s="17" t="e">
        <f t="shared" si="59"/>
        <v>#VALUE!</v>
      </c>
      <c r="L1574" s="17"/>
      <c r="M1574" s="17"/>
    </row>
    <row r="1575" spans="1:13" x14ac:dyDescent="0.25">
      <c r="A1575" s="11" t="s">
        <v>14</v>
      </c>
      <c r="B1575" s="18" t="s">
        <v>14</v>
      </c>
      <c r="C1575" s="18" t="s">
        <v>14</v>
      </c>
      <c r="D1575" s="19" t="s">
        <v>14</v>
      </c>
      <c r="E1575" s="6" t="s">
        <v>14</v>
      </c>
      <c r="F1575" s="11" t="s">
        <v>14</v>
      </c>
      <c r="G1575" s="11" t="s">
        <v>14</v>
      </c>
      <c r="H1575" s="13" t="s">
        <v>14</v>
      </c>
      <c r="I1575" s="14" t="s">
        <v>14</v>
      </c>
      <c r="J1575" s="6" t="s">
        <v>14</v>
      </c>
      <c r="K1575" s="17" t="e">
        <f t="shared" si="59"/>
        <v>#VALUE!</v>
      </c>
      <c r="L1575" s="17"/>
      <c r="M1575" s="17"/>
    </row>
    <row r="1576" spans="1:13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14</v>
      </c>
      <c r="F1576" s="11" t="s">
        <v>14</v>
      </c>
      <c r="G1576" s="11" t="s">
        <v>14</v>
      </c>
      <c r="H1576" s="13" t="s">
        <v>14</v>
      </c>
      <c r="I1576" s="14" t="s">
        <v>14</v>
      </c>
      <c r="J1576" s="6" t="s">
        <v>14</v>
      </c>
      <c r="K1576" s="17" t="e">
        <f t="shared" si="59"/>
        <v>#VALUE!</v>
      </c>
      <c r="L1576" s="17"/>
      <c r="M1576" s="17"/>
    </row>
    <row r="1577" spans="1:13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14</v>
      </c>
      <c r="F1577" s="11" t="s">
        <v>14</v>
      </c>
      <c r="G1577" s="11" t="s">
        <v>14</v>
      </c>
      <c r="H1577" s="13" t="s">
        <v>14</v>
      </c>
      <c r="I1577" s="14" t="s">
        <v>14</v>
      </c>
      <c r="J1577" s="6" t="s">
        <v>14</v>
      </c>
      <c r="K1577" s="17" t="e">
        <f t="shared" si="59"/>
        <v>#VALUE!</v>
      </c>
      <c r="L1577" s="17"/>
      <c r="M1577" s="17"/>
    </row>
    <row r="1578" spans="1:13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14</v>
      </c>
      <c r="F1578" s="11" t="s">
        <v>14</v>
      </c>
      <c r="G1578" s="11" t="s">
        <v>14</v>
      </c>
      <c r="H1578" s="13" t="s">
        <v>14</v>
      </c>
      <c r="I1578" s="14" t="s">
        <v>14</v>
      </c>
      <c r="J1578" s="6" t="s">
        <v>14</v>
      </c>
      <c r="K1578" s="17" t="e">
        <f t="shared" si="59"/>
        <v>#VALUE!</v>
      </c>
      <c r="L1578" s="17"/>
      <c r="M1578" s="17"/>
    </row>
    <row r="1579" spans="1:13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14</v>
      </c>
      <c r="F1579" s="11" t="s">
        <v>14</v>
      </c>
      <c r="G1579" s="11" t="s">
        <v>14</v>
      </c>
      <c r="H1579" s="13" t="s">
        <v>14</v>
      </c>
      <c r="I1579" s="14" t="s">
        <v>14</v>
      </c>
      <c r="J1579" s="6" t="s">
        <v>14</v>
      </c>
      <c r="K1579" s="17" t="e">
        <f t="shared" si="59"/>
        <v>#VALUE!</v>
      </c>
      <c r="L1579" s="17"/>
      <c r="M1579" s="17"/>
    </row>
    <row r="1580" spans="1:13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14</v>
      </c>
      <c r="F1580" s="11" t="s">
        <v>14</v>
      </c>
      <c r="G1580" s="11" t="s">
        <v>14</v>
      </c>
      <c r="H1580" s="13" t="s">
        <v>14</v>
      </c>
      <c r="I1580" s="14" t="s">
        <v>14</v>
      </c>
      <c r="J1580" s="6" t="s">
        <v>14</v>
      </c>
      <c r="K1580" s="17" t="e">
        <f t="shared" si="59"/>
        <v>#VALUE!</v>
      </c>
      <c r="L1580" s="17"/>
      <c r="M1580" s="17"/>
    </row>
    <row r="1581" spans="1:13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14</v>
      </c>
      <c r="F1581" s="11" t="s">
        <v>14</v>
      </c>
      <c r="G1581" s="11" t="s">
        <v>14</v>
      </c>
      <c r="H1581" s="13" t="s">
        <v>14</v>
      </c>
      <c r="I1581" s="14" t="s">
        <v>14</v>
      </c>
      <c r="J1581" s="6" t="s">
        <v>14</v>
      </c>
      <c r="K1581" s="17" t="e">
        <f t="shared" si="59"/>
        <v>#VALUE!</v>
      </c>
      <c r="L1581" s="17"/>
      <c r="M1581" s="17"/>
    </row>
    <row r="1582" spans="1:13" x14ac:dyDescent="0.25">
      <c r="A1582" s="11" t="s">
        <v>14</v>
      </c>
      <c r="B1582" s="18" t="s">
        <v>14</v>
      </c>
      <c r="C1582" s="18" t="s">
        <v>14</v>
      </c>
      <c r="D1582" s="19" t="s">
        <v>14</v>
      </c>
      <c r="E1582" s="6" t="s">
        <v>14</v>
      </c>
      <c r="F1582" s="11" t="s">
        <v>14</v>
      </c>
      <c r="G1582" s="11" t="s">
        <v>14</v>
      </c>
      <c r="H1582" s="13" t="s">
        <v>14</v>
      </c>
      <c r="I1582" s="14" t="s">
        <v>14</v>
      </c>
      <c r="J1582" s="6" t="s">
        <v>14</v>
      </c>
      <c r="K1582" s="17" t="e">
        <f t="shared" ref="K1582:K1612" si="60">F1582*(H1582-(H1582*I1582)-((H1582-(H1582*I1582))*J1582))</f>
        <v>#VALUE!</v>
      </c>
      <c r="L1582" s="17"/>
      <c r="M1582" s="17"/>
    </row>
    <row r="1583" spans="1:13" x14ac:dyDescent="0.25">
      <c r="A1583" s="11" t="s">
        <v>14</v>
      </c>
      <c r="B1583" s="18" t="s">
        <v>14</v>
      </c>
      <c r="C1583" s="18" t="s">
        <v>14</v>
      </c>
      <c r="D1583" s="19" t="s">
        <v>14</v>
      </c>
      <c r="E1583" s="6" t="s">
        <v>14</v>
      </c>
      <c r="F1583" s="11" t="s">
        <v>14</v>
      </c>
      <c r="G1583" s="11" t="s">
        <v>14</v>
      </c>
      <c r="H1583" s="13" t="s">
        <v>14</v>
      </c>
      <c r="I1583" s="14" t="s">
        <v>14</v>
      </c>
      <c r="J1583" s="6" t="s">
        <v>14</v>
      </c>
      <c r="K1583" s="17" t="e">
        <f t="shared" si="60"/>
        <v>#VALUE!</v>
      </c>
      <c r="L1583" s="17"/>
      <c r="M1583" s="17"/>
    </row>
    <row r="1584" spans="1:13" x14ac:dyDescent="0.25">
      <c r="A1584" s="11" t="s">
        <v>14</v>
      </c>
      <c r="B1584" s="18" t="s">
        <v>14</v>
      </c>
      <c r="C1584" s="18" t="s">
        <v>14</v>
      </c>
      <c r="D1584" s="19" t="s">
        <v>14</v>
      </c>
      <c r="E1584" s="6" t="s">
        <v>14</v>
      </c>
      <c r="F1584" s="11" t="s">
        <v>14</v>
      </c>
      <c r="G1584" s="11" t="s">
        <v>14</v>
      </c>
      <c r="H1584" s="13" t="s">
        <v>14</v>
      </c>
      <c r="I1584" s="14" t="s">
        <v>14</v>
      </c>
      <c r="J1584" s="6" t="s">
        <v>14</v>
      </c>
      <c r="K1584" s="17" t="e">
        <f t="shared" si="60"/>
        <v>#VALUE!</v>
      </c>
      <c r="L1584" s="17"/>
      <c r="M1584" s="17"/>
    </row>
    <row r="1585" spans="1:13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14</v>
      </c>
      <c r="F1585" s="11" t="s">
        <v>14</v>
      </c>
      <c r="G1585" s="11" t="s">
        <v>14</v>
      </c>
      <c r="H1585" s="13" t="s">
        <v>14</v>
      </c>
      <c r="I1585" s="14" t="s">
        <v>14</v>
      </c>
      <c r="J1585" s="6" t="s">
        <v>14</v>
      </c>
      <c r="K1585" s="17" t="e">
        <f t="shared" si="60"/>
        <v>#VALUE!</v>
      </c>
      <c r="L1585" s="17"/>
      <c r="M1585" s="17"/>
    </row>
    <row r="1586" spans="1:13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14</v>
      </c>
      <c r="F1586" s="11" t="s">
        <v>14</v>
      </c>
      <c r="G1586" s="11" t="s">
        <v>14</v>
      </c>
      <c r="H1586" s="13" t="s">
        <v>14</v>
      </c>
      <c r="I1586" s="14" t="s">
        <v>14</v>
      </c>
      <c r="J1586" s="6" t="s">
        <v>14</v>
      </c>
      <c r="K1586" s="17" t="e">
        <f t="shared" si="60"/>
        <v>#VALUE!</v>
      </c>
      <c r="L1586" s="17"/>
      <c r="M1586" s="17"/>
    </row>
    <row r="1587" spans="1:13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14</v>
      </c>
      <c r="F1587" s="11" t="s">
        <v>14</v>
      </c>
      <c r="G1587" s="11" t="s">
        <v>14</v>
      </c>
      <c r="H1587" s="13" t="s">
        <v>14</v>
      </c>
      <c r="I1587" s="14" t="s">
        <v>14</v>
      </c>
      <c r="J1587" s="6" t="s">
        <v>14</v>
      </c>
      <c r="K1587" s="17" t="e">
        <f t="shared" si="60"/>
        <v>#VALUE!</v>
      </c>
      <c r="L1587" s="17"/>
      <c r="M1587" s="17"/>
    </row>
    <row r="1588" spans="1:13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14</v>
      </c>
      <c r="F1588" s="11" t="s">
        <v>14</v>
      </c>
      <c r="G1588" s="11" t="s">
        <v>14</v>
      </c>
      <c r="H1588" s="13" t="s">
        <v>14</v>
      </c>
      <c r="I1588" s="14" t="s">
        <v>14</v>
      </c>
      <c r="J1588" s="6" t="s">
        <v>14</v>
      </c>
      <c r="K1588" s="17" t="e">
        <f t="shared" si="60"/>
        <v>#VALUE!</v>
      </c>
      <c r="L1588" s="17"/>
      <c r="M1588" s="17"/>
    </row>
    <row r="1589" spans="1:13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14</v>
      </c>
      <c r="F1589" s="11" t="s">
        <v>14</v>
      </c>
      <c r="G1589" s="11" t="s">
        <v>14</v>
      </c>
      <c r="H1589" s="13" t="s">
        <v>14</v>
      </c>
      <c r="I1589" s="14" t="s">
        <v>14</v>
      </c>
      <c r="J1589" s="6" t="s">
        <v>14</v>
      </c>
      <c r="K1589" s="17" t="e">
        <f t="shared" si="60"/>
        <v>#VALUE!</v>
      </c>
      <c r="L1589" s="17"/>
      <c r="M1589" s="17"/>
    </row>
    <row r="1590" spans="1:13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14</v>
      </c>
      <c r="F1590" s="11" t="s">
        <v>14</v>
      </c>
      <c r="G1590" s="11" t="s">
        <v>14</v>
      </c>
      <c r="H1590" s="13" t="s">
        <v>14</v>
      </c>
      <c r="I1590" s="14" t="s">
        <v>14</v>
      </c>
      <c r="J1590" s="6" t="s">
        <v>14</v>
      </c>
      <c r="K1590" s="17" t="e">
        <f t="shared" si="60"/>
        <v>#VALUE!</v>
      </c>
      <c r="L1590" s="17"/>
      <c r="M1590" s="17"/>
    </row>
    <row r="1591" spans="1:13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14</v>
      </c>
      <c r="F1591" s="11" t="s">
        <v>14</v>
      </c>
      <c r="G1591" s="11" t="s">
        <v>14</v>
      </c>
      <c r="H1591" s="13" t="s">
        <v>14</v>
      </c>
      <c r="I1591" s="14" t="s">
        <v>14</v>
      </c>
      <c r="J1591" s="6" t="s">
        <v>14</v>
      </c>
      <c r="K1591" s="17" t="e">
        <f t="shared" si="60"/>
        <v>#VALUE!</v>
      </c>
      <c r="L1591" s="17"/>
      <c r="M1591" s="17"/>
    </row>
    <row r="1592" spans="1:13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14</v>
      </c>
      <c r="F1592" s="11" t="s">
        <v>14</v>
      </c>
      <c r="G1592" s="11" t="s">
        <v>14</v>
      </c>
      <c r="H1592" s="13" t="s">
        <v>14</v>
      </c>
      <c r="I1592" s="14" t="s">
        <v>14</v>
      </c>
      <c r="J1592" s="6" t="s">
        <v>14</v>
      </c>
      <c r="K1592" s="17" t="e">
        <f t="shared" si="60"/>
        <v>#VALUE!</v>
      </c>
      <c r="L1592" s="17"/>
      <c r="M1592" s="17"/>
    </row>
    <row r="1593" spans="1:13" x14ac:dyDescent="0.25">
      <c r="A1593" s="11" t="s">
        <v>14</v>
      </c>
      <c r="B1593" s="18" t="s">
        <v>14</v>
      </c>
      <c r="C1593" s="18" t="s">
        <v>14</v>
      </c>
      <c r="D1593" s="19" t="s">
        <v>14</v>
      </c>
      <c r="E1593" s="6" t="s">
        <v>14</v>
      </c>
      <c r="F1593" s="11" t="s">
        <v>14</v>
      </c>
      <c r="G1593" s="11" t="s">
        <v>14</v>
      </c>
      <c r="H1593" s="13" t="s">
        <v>14</v>
      </c>
      <c r="I1593" s="14" t="s">
        <v>14</v>
      </c>
      <c r="J1593" s="6" t="s">
        <v>14</v>
      </c>
      <c r="K1593" s="17" t="e">
        <f t="shared" si="60"/>
        <v>#VALUE!</v>
      </c>
      <c r="L1593" s="17"/>
      <c r="M1593" s="17"/>
    </row>
    <row r="1594" spans="1:13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14</v>
      </c>
      <c r="F1594" s="11" t="s">
        <v>14</v>
      </c>
      <c r="G1594" s="11" t="s">
        <v>14</v>
      </c>
      <c r="H1594" s="13" t="s">
        <v>14</v>
      </c>
      <c r="I1594" s="14" t="s">
        <v>14</v>
      </c>
      <c r="J1594" s="6" t="s">
        <v>14</v>
      </c>
      <c r="K1594" s="17" t="e">
        <f t="shared" si="60"/>
        <v>#VALUE!</v>
      </c>
      <c r="L1594" s="17"/>
      <c r="M1594" s="17"/>
    </row>
    <row r="1595" spans="1:13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3" t="s">
        <v>14</v>
      </c>
      <c r="I1595" s="14" t="s">
        <v>14</v>
      </c>
      <c r="J1595" s="6" t="s">
        <v>14</v>
      </c>
      <c r="K1595" s="17" t="e">
        <f t="shared" si="60"/>
        <v>#VALUE!</v>
      </c>
      <c r="L1595" s="17"/>
      <c r="M1595" s="17"/>
    </row>
    <row r="1596" spans="1:13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14</v>
      </c>
      <c r="F1596" s="11" t="s">
        <v>14</v>
      </c>
      <c r="G1596" s="11" t="s">
        <v>14</v>
      </c>
      <c r="H1596" s="13" t="s">
        <v>14</v>
      </c>
      <c r="I1596" s="14" t="s">
        <v>14</v>
      </c>
      <c r="J1596" s="6" t="s">
        <v>14</v>
      </c>
      <c r="K1596" s="17" t="e">
        <f t="shared" si="60"/>
        <v>#VALUE!</v>
      </c>
      <c r="L1596" s="17"/>
      <c r="M1596" s="17"/>
    </row>
    <row r="1597" spans="1:13" x14ac:dyDescent="0.25">
      <c r="A1597" s="11" t="s">
        <v>14</v>
      </c>
      <c r="B1597" s="18" t="s">
        <v>14</v>
      </c>
      <c r="C1597" s="18" t="s">
        <v>14</v>
      </c>
      <c r="D1597" s="19" t="s">
        <v>14</v>
      </c>
      <c r="E1597" s="6" t="s">
        <v>14</v>
      </c>
      <c r="F1597" s="11" t="s">
        <v>14</v>
      </c>
      <c r="G1597" s="11" t="s">
        <v>14</v>
      </c>
      <c r="H1597" s="13" t="s">
        <v>14</v>
      </c>
      <c r="I1597" s="14" t="s">
        <v>14</v>
      </c>
      <c r="J1597" s="6" t="s">
        <v>14</v>
      </c>
      <c r="K1597" s="17" t="e">
        <f t="shared" si="60"/>
        <v>#VALUE!</v>
      </c>
      <c r="L1597" s="17"/>
      <c r="M1597" s="17"/>
    </row>
    <row r="1598" spans="1:13" x14ac:dyDescent="0.25">
      <c r="A1598" s="11" t="s">
        <v>14</v>
      </c>
      <c r="B1598" s="18" t="s">
        <v>14</v>
      </c>
      <c r="C1598" s="18" t="s">
        <v>14</v>
      </c>
      <c r="D1598" s="19" t="s">
        <v>14</v>
      </c>
      <c r="E1598" s="6" t="s">
        <v>14</v>
      </c>
      <c r="F1598" s="11" t="s">
        <v>14</v>
      </c>
      <c r="G1598" s="11" t="s">
        <v>14</v>
      </c>
      <c r="H1598" s="13" t="s">
        <v>14</v>
      </c>
      <c r="I1598" s="14" t="s">
        <v>14</v>
      </c>
      <c r="J1598" s="6" t="s">
        <v>14</v>
      </c>
      <c r="K1598" s="17" t="e">
        <f t="shared" si="60"/>
        <v>#VALUE!</v>
      </c>
      <c r="L1598" s="17"/>
      <c r="M1598" s="17"/>
    </row>
    <row r="1599" spans="1:13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14</v>
      </c>
      <c r="F1599" s="11" t="s">
        <v>14</v>
      </c>
      <c r="G1599" s="11" t="s">
        <v>14</v>
      </c>
      <c r="H1599" s="13" t="s">
        <v>14</v>
      </c>
      <c r="I1599" s="14" t="s">
        <v>14</v>
      </c>
      <c r="J1599" s="6" t="s">
        <v>14</v>
      </c>
      <c r="K1599" s="17" t="e">
        <f t="shared" si="60"/>
        <v>#VALUE!</v>
      </c>
      <c r="L1599" s="17"/>
      <c r="M1599" s="17"/>
    </row>
    <row r="1600" spans="1:13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14</v>
      </c>
      <c r="F1600" s="11" t="s">
        <v>14</v>
      </c>
      <c r="G1600" s="11" t="s">
        <v>14</v>
      </c>
      <c r="H1600" s="13" t="s">
        <v>14</v>
      </c>
      <c r="I1600" s="14" t="s">
        <v>14</v>
      </c>
      <c r="J1600" s="6" t="s">
        <v>14</v>
      </c>
      <c r="K1600" s="17" t="e">
        <f t="shared" si="60"/>
        <v>#VALUE!</v>
      </c>
      <c r="L1600" s="17"/>
      <c r="M1600" s="17"/>
    </row>
    <row r="1601" spans="1:13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14</v>
      </c>
      <c r="F1601" s="11" t="s">
        <v>14</v>
      </c>
      <c r="G1601" s="11" t="s">
        <v>14</v>
      </c>
      <c r="H1601" s="13" t="s">
        <v>14</v>
      </c>
      <c r="I1601" s="14" t="s">
        <v>14</v>
      </c>
      <c r="J1601" s="6" t="s">
        <v>14</v>
      </c>
      <c r="K1601" s="17" t="e">
        <f t="shared" si="60"/>
        <v>#VALUE!</v>
      </c>
      <c r="L1601" s="17"/>
      <c r="M1601" s="17"/>
    </row>
    <row r="1602" spans="1:13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14</v>
      </c>
      <c r="F1602" s="11" t="s">
        <v>14</v>
      </c>
      <c r="G1602" s="11" t="s">
        <v>14</v>
      </c>
      <c r="H1602" s="13" t="s">
        <v>14</v>
      </c>
      <c r="I1602" s="14" t="s">
        <v>14</v>
      </c>
      <c r="J1602" s="6" t="s">
        <v>14</v>
      </c>
      <c r="K1602" s="17" t="e">
        <f t="shared" si="60"/>
        <v>#VALUE!</v>
      </c>
      <c r="L1602" s="17"/>
      <c r="M1602" s="17"/>
    </row>
    <row r="1603" spans="1:13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14</v>
      </c>
      <c r="F1603" s="11" t="s">
        <v>14</v>
      </c>
      <c r="G1603" s="11" t="s">
        <v>14</v>
      </c>
      <c r="H1603" s="13" t="s">
        <v>14</v>
      </c>
      <c r="I1603" s="14" t="s">
        <v>14</v>
      </c>
      <c r="J1603" s="6" t="s">
        <v>14</v>
      </c>
      <c r="K1603" s="17" t="e">
        <f t="shared" si="60"/>
        <v>#VALUE!</v>
      </c>
      <c r="L1603" s="17"/>
      <c r="M1603" s="17"/>
    </row>
    <row r="1604" spans="1:13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14</v>
      </c>
      <c r="F1604" s="11" t="s">
        <v>14</v>
      </c>
      <c r="G1604" s="11" t="s">
        <v>14</v>
      </c>
      <c r="H1604" s="13" t="s">
        <v>14</v>
      </c>
      <c r="I1604" s="14" t="s">
        <v>14</v>
      </c>
      <c r="J1604" s="6" t="s">
        <v>14</v>
      </c>
      <c r="K1604" s="17" t="e">
        <f t="shared" si="60"/>
        <v>#VALUE!</v>
      </c>
      <c r="L1604" s="17"/>
      <c r="M1604" s="17"/>
    </row>
    <row r="1605" spans="1:13" x14ac:dyDescent="0.25">
      <c r="A1605" s="11" t="s">
        <v>14</v>
      </c>
      <c r="B1605" s="18" t="s">
        <v>14</v>
      </c>
      <c r="C1605" s="18" t="s">
        <v>14</v>
      </c>
      <c r="D1605" s="19" t="s">
        <v>14</v>
      </c>
      <c r="E1605" s="6" t="s">
        <v>14</v>
      </c>
      <c r="F1605" s="11" t="s">
        <v>14</v>
      </c>
      <c r="G1605" s="11" t="s">
        <v>14</v>
      </c>
      <c r="H1605" s="13" t="s">
        <v>14</v>
      </c>
      <c r="I1605" s="14" t="s">
        <v>14</v>
      </c>
      <c r="J1605" s="6" t="s">
        <v>14</v>
      </c>
      <c r="K1605" s="17" t="e">
        <f t="shared" si="60"/>
        <v>#VALUE!</v>
      </c>
      <c r="L1605" s="17"/>
      <c r="M1605" s="17"/>
    </row>
    <row r="1606" spans="1:13" x14ac:dyDescent="0.25">
      <c r="A1606" s="11" t="s">
        <v>14</v>
      </c>
      <c r="B1606" s="18" t="s">
        <v>14</v>
      </c>
      <c r="C1606" s="18" t="s">
        <v>14</v>
      </c>
      <c r="D1606" s="19" t="s">
        <v>14</v>
      </c>
      <c r="E1606" s="6" t="s">
        <v>14</v>
      </c>
      <c r="F1606" s="11" t="s">
        <v>14</v>
      </c>
      <c r="G1606" s="11" t="s">
        <v>14</v>
      </c>
      <c r="H1606" s="13" t="s">
        <v>14</v>
      </c>
      <c r="I1606" s="14" t="s">
        <v>14</v>
      </c>
      <c r="J1606" s="6" t="s">
        <v>14</v>
      </c>
      <c r="K1606" s="17" t="e">
        <f t="shared" si="60"/>
        <v>#VALUE!</v>
      </c>
      <c r="L1606" s="17"/>
      <c r="M1606" s="17"/>
    </row>
    <row r="1607" spans="1:13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14</v>
      </c>
      <c r="F1607" s="11" t="s">
        <v>14</v>
      </c>
      <c r="G1607" s="11" t="s">
        <v>14</v>
      </c>
      <c r="H1607" s="13" t="s">
        <v>14</v>
      </c>
      <c r="I1607" s="14" t="s">
        <v>14</v>
      </c>
      <c r="J1607" s="6" t="s">
        <v>14</v>
      </c>
      <c r="K1607" s="17" t="e">
        <f t="shared" si="60"/>
        <v>#VALUE!</v>
      </c>
      <c r="L1607" s="17"/>
      <c r="M1607" s="17"/>
    </row>
    <row r="1608" spans="1:13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14</v>
      </c>
      <c r="F1608" s="11" t="s">
        <v>14</v>
      </c>
      <c r="G1608" s="11" t="s">
        <v>14</v>
      </c>
      <c r="H1608" s="13" t="s">
        <v>14</v>
      </c>
      <c r="I1608" s="14" t="s">
        <v>14</v>
      </c>
      <c r="J1608" s="6" t="s">
        <v>14</v>
      </c>
      <c r="K1608" s="17" t="e">
        <f t="shared" si="60"/>
        <v>#VALUE!</v>
      </c>
      <c r="L1608" s="17"/>
      <c r="M1608" s="17"/>
    </row>
    <row r="1609" spans="1:13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14</v>
      </c>
      <c r="F1609" s="11" t="s">
        <v>14</v>
      </c>
      <c r="G1609" s="11" t="s">
        <v>14</v>
      </c>
      <c r="H1609" s="13" t="s">
        <v>14</v>
      </c>
      <c r="I1609" s="14" t="s">
        <v>14</v>
      </c>
      <c r="J1609" s="6" t="s">
        <v>14</v>
      </c>
      <c r="K1609" s="17" t="e">
        <f t="shared" si="60"/>
        <v>#VALUE!</v>
      </c>
      <c r="L1609" s="17"/>
      <c r="M1609" s="17"/>
    </row>
    <row r="1610" spans="1:13" x14ac:dyDescent="0.25">
      <c r="A1610" s="11" t="s">
        <v>14</v>
      </c>
      <c r="B1610" s="18" t="s">
        <v>14</v>
      </c>
      <c r="C1610" s="18" t="s">
        <v>14</v>
      </c>
      <c r="D1610" s="19" t="s">
        <v>14</v>
      </c>
      <c r="E1610" s="6" t="s">
        <v>14</v>
      </c>
      <c r="F1610" s="11" t="s">
        <v>14</v>
      </c>
      <c r="G1610" s="11" t="s">
        <v>14</v>
      </c>
      <c r="H1610" s="13" t="s">
        <v>14</v>
      </c>
      <c r="I1610" s="14" t="s">
        <v>14</v>
      </c>
      <c r="J1610" s="6" t="s">
        <v>14</v>
      </c>
      <c r="K1610" s="17" t="e">
        <f t="shared" si="60"/>
        <v>#VALUE!</v>
      </c>
      <c r="L1610" s="17"/>
      <c r="M1610" s="17"/>
    </row>
    <row r="1611" spans="1:13" x14ac:dyDescent="0.25">
      <c r="A1611" s="11" t="s">
        <v>14</v>
      </c>
      <c r="B1611" s="18" t="s">
        <v>14</v>
      </c>
      <c r="C1611" s="18" t="s">
        <v>14</v>
      </c>
      <c r="D1611" s="19" t="s">
        <v>14</v>
      </c>
      <c r="E1611" s="6" t="s">
        <v>14</v>
      </c>
      <c r="F1611" s="11" t="s">
        <v>14</v>
      </c>
      <c r="G1611" s="11" t="s">
        <v>14</v>
      </c>
      <c r="H1611" s="13" t="s">
        <v>14</v>
      </c>
      <c r="I1611" s="14" t="s">
        <v>14</v>
      </c>
      <c r="J1611" s="6" t="s">
        <v>14</v>
      </c>
      <c r="K1611" s="17" t="e">
        <f t="shared" si="60"/>
        <v>#VALUE!</v>
      </c>
      <c r="L1611" s="17"/>
      <c r="M1611" s="17"/>
    </row>
    <row r="1612" spans="1:13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14</v>
      </c>
      <c r="F1612" s="11" t="s">
        <v>14</v>
      </c>
      <c r="G1612" s="11" t="s">
        <v>14</v>
      </c>
      <c r="H1612" s="13" t="s">
        <v>14</v>
      </c>
      <c r="I1612" s="14" t="s">
        <v>14</v>
      </c>
      <c r="J1612" s="6" t="s">
        <v>14</v>
      </c>
      <c r="K1612" s="17" t="e">
        <f t="shared" si="60"/>
        <v>#VALUE!</v>
      </c>
      <c r="L1612" s="17"/>
      <c r="M1612" s="17"/>
    </row>
    <row r="1613" spans="1:13" x14ac:dyDescent="0.25">
      <c r="A1613" s="11" t="s">
        <v>14</v>
      </c>
      <c r="B1613" s="18" t="s">
        <v>14</v>
      </c>
      <c r="C1613" s="18" t="s">
        <v>14</v>
      </c>
      <c r="D1613" s="19" t="s">
        <v>14</v>
      </c>
      <c r="E1613" s="6" t="s">
        <v>14</v>
      </c>
      <c r="F1613" s="11" t="s">
        <v>14</v>
      </c>
      <c r="G1613" s="11" t="s">
        <v>14</v>
      </c>
      <c r="H1613" s="13" t="s">
        <v>14</v>
      </c>
      <c r="I1613" s="14" t="s">
        <v>14</v>
      </c>
      <c r="J1613" s="6" t="s">
        <v>14</v>
      </c>
      <c r="K1613" s="17" t="e">
        <f t="shared" ref="K1613:K1635" si="61">F1613*(H1613-(H1613*I1613)-((H1613-(H1613*I1613))*J1613))</f>
        <v>#VALUE!</v>
      </c>
      <c r="L1613" s="17"/>
      <c r="M1613" s="17"/>
    </row>
    <row r="1614" spans="1:13" x14ac:dyDescent="0.25">
      <c r="A1614" s="11" t="s">
        <v>14</v>
      </c>
      <c r="B1614" s="18" t="s">
        <v>14</v>
      </c>
      <c r="C1614" s="18" t="s">
        <v>14</v>
      </c>
      <c r="D1614" s="19" t="s">
        <v>14</v>
      </c>
      <c r="E1614" s="6" t="s">
        <v>14</v>
      </c>
      <c r="F1614" s="11" t="s">
        <v>14</v>
      </c>
      <c r="G1614" s="11" t="s">
        <v>14</v>
      </c>
      <c r="H1614" s="13" t="s">
        <v>14</v>
      </c>
      <c r="I1614" s="14" t="s">
        <v>14</v>
      </c>
      <c r="J1614" s="6" t="s">
        <v>14</v>
      </c>
      <c r="K1614" s="17" t="e">
        <f t="shared" si="61"/>
        <v>#VALUE!</v>
      </c>
      <c r="L1614" s="17"/>
      <c r="M1614" s="17"/>
    </row>
    <row r="1615" spans="1:13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14</v>
      </c>
      <c r="F1615" s="11" t="s">
        <v>14</v>
      </c>
      <c r="G1615" s="11" t="s">
        <v>14</v>
      </c>
      <c r="H1615" s="13" t="s">
        <v>14</v>
      </c>
      <c r="I1615" s="14" t="s">
        <v>14</v>
      </c>
      <c r="J1615" s="6" t="s">
        <v>14</v>
      </c>
      <c r="K1615" s="17" t="e">
        <f t="shared" si="61"/>
        <v>#VALUE!</v>
      </c>
      <c r="L1615" s="17"/>
      <c r="M1615" s="17"/>
    </row>
    <row r="1616" spans="1:13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14</v>
      </c>
      <c r="F1616" s="11" t="s">
        <v>14</v>
      </c>
      <c r="G1616" s="11" t="s">
        <v>14</v>
      </c>
      <c r="H1616" s="13" t="s">
        <v>14</v>
      </c>
      <c r="I1616" s="14" t="s">
        <v>14</v>
      </c>
      <c r="J1616" s="6" t="s">
        <v>14</v>
      </c>
      <c r="K1616" s="17" t="e">
        <f t="shared" si="61"/>
        <v>#VALUE!</v>
      </c>
      <c r="L1616" s="17"/>
      <c r="M1616" s="17"/>
    </row>
    <row r="1617" spans="1:13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14</v>
      </c>
      <c r="F1617" s="11" t="s">
        <v>14</v>
      </c>
      <c r="G1617" s="11" t="s">
        <v>14</v>
      </c>
      <c r="H1617" s="13" t="s">
        <v>14</v>
      </c>
      <c r="I1617" s="14" t="s">
        <v>14</v>
      </c>
      <c r="J1617" s="6" t="s">
        <v>14</v>
      </c>
      <c r="K1617" s="17" t="e">
        <f t="shared" si="61"/>
        <v>#VALUE!</v>
      </c>
      <c r="L1617" s="17"/>
      <c r="M1617" s="17"/>
    </row>
    <row r="1618" spans="1:13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14</v>
      </c>
      <c r="F1618" s="11" t="s">
        <v>14</v>
      </c>
      <c r="G1618" s="11" t="s">
        <v>14</v>
      </c>
      <c r="H1618" s="13" t="s">
        <v>14</v>
      </c>
      <c r="I1618" s="14" t="s">
        <v>14</v>
      </c>
      <c r="J1618" s="6" t="s">
        <v>14</v>
      </c>
      <c r="K1618" s="17" t="e">
        <f t="shared" si="61"/>
        <v>#VALUE!</v>
      </c>
      <c r="L1618" s="17"/>
      <c r="M1618" s="17"/>
    </row>
    <row r="1619" spans="1:13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14</v>
      </c>
      <c r="F1619" s="11" t="s">
        <v>14</v>
      </c>
      <c r="G1619" s="11" t="s">
        <v>14</v>
      </c>
      <c r="H1619" s="13" t="s">
        <v>14</v>
      </c>
      <c r="I1619" s="14" t="s">
        <v>14</v>
      </c>
      <c r="J1619" s="6" t="s">
        <v>14</v>
      </c>
      <c r="K1619" s="17" t="e">
        <f t="shared" si="61"/>
        <v>#VALUE!</v>
      </c>
      <c r="L1619" s="17"/>
      <c r="M1619" s="17"/>
    </row>
    <row r="1620" spans="1:13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14</v>
      </c>
      <c r="F1620" s="11" t="s">
        <v>14</v>
      </c>
      <c r="G1620" s="11" t="s">
        <v>14</v>
      </c>
      <c r="H1620" s="13" t="s">
        <v>14</v>
      </c>
      <c r="I1620" s="14" t="s">
        <v>14</v>
      </c>
      <c r="J1620" s="6" t="s">
        <v>14</v>
      </c>
      <c r="K1620" s="17" t="e">
        <f t="shared" si="61"/>
        <v>#VALUE!</v>
      </c>
      <c r="L1620" s="17"/>
      <c r="M1620" s="17"/>
    </row>
    <row r="1621" spans="1:13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14</v>
      </c>
      <c r="F1621" s="11" t="s">
        <v>14</v>
      </c>
      <c r="G1621" s="11" t="s">
        <v>14</v>
      </c>
      <c r="H1621" s="13" t="s">
        <v>14</v>
      </c>
      <c r="I1621" s="14" t="s">
        <v>14</v>
      </c>
      <c r="J1621" s="6" t="s">
        <v>14</v>
      </c>
      <c r="K1621" s="17" t="e">
        <f t="shared" si="61"/>
        <v>#VALUE!</v>
      </c>
      <c r="L1621" s="17"/>
      <c r="M1621" s="17"/>
    </row>
    <row r="1622" spans="1:13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14</v>
      </c>
      <c r="F1622" s="11" t="s">
        <v>14</v>
      </c>
      <c r="G1622" s="11" t="s">
        <v>14</v>
      </c>
      <c r="H1622" s="13" t="s">
        <v>14</v>
      </c>
      <c r="I1622" s="14" t="s">
        <v>14</v>
      </c>
      <c r="J1622" s="6" t="s">
        <v>14</v>
      </c>
      <c r="K1622" s="17" t="e">
        <f t="shared" si="61"/>
        <v>#VALUE!</v>
      </c>
      <c r="L1622" s="17"/>
      <c r="M1622" s="17"/>
    </row>
    <row r="1623" spans="1:13" x14ac:dyDescent="0.25">
      <c r="A1623" s="11" t="s">
        <v>14</v>
      </c>
      <c r="B1623" s="18" t="s">
        <v>14</v>
      </c>
      <c r="C1623" s="18" t="s">
        <v>14</v>
      </c>
      <c r="D1623" s="19" t="s">
        <v>14</v>
      </c>
      <c r="E1623" s="6" t="s">
        <v>14</v>
      </c>
      <c r="F1623" s="11" t="s">
        <v>14</v>
      </c>
      <c r="G1623" s="11" t="s">
        <v>14</v>
      </c>
      <c r="H1623" s="13" t="s">
        <v>14</v>
      </c>
      <c r="I1623" s="14" t="s">
        <v>14</v>
      </c>
      <c r="J1623" s="6" t="s">
        <v>14</v>
      </c>
      <c r="K1623" s="17" t="e">
        <f t="shared" si="61"/>
        <v>#VALUE!</v>
      </c>
      <c r="L1623" s="17"/>
      <c r="M1623" s="17"/>
    </row>
    <row r="1624" spans="1:13" x14ac:dyDescent="0.25">
      <c r="A1624" s="11" t="s">
        <v>14</v>
      </c>
      <c r="B1624" s="18" t="s">
        <v>14</v>
      </c>
      <c r="C1624" s="18" t="s">
        <v>14</v>
      </c>
      <c r="D1624" s="19" t="s">
        <v>14</v>
      </c>
      <c r="E1624" s="6" t="s">
        <v>14</v>
      </c>
      <c r="F1624" s="11" t="s">
        <v>14</v>
      </c>
      <c r="G1624" s="11" t="s">
        <v>14</v>
      </c>
      <c r="H1624" s="13" t="s">
        <v>14</v>
      </c>
      <c r="I1624" s="14" t="s">
        <v>14</v>
      </c>
      <c r="J1624" s="6" t="s">
        <v>14</v>
      </c>
      <c r="K1624" s="17" t="e">
        <f t="shared" si="61"/>
        <v>#VALUE!</v>
      </c>
      <c r="L1624" s="17"/>
      <c r="M1624" s="17"/>
    </row>
    <row r="1625" spans="1:13" x14ac:dyDescent="0.25">
      <c r="A1625" s="11" t="s">
        <v>14</v>
      </c>
      <c r="B1625" s="18" t="s">
        <v>14</v>
      </c>
      <c r="C1625" s="18" t="s">
        <v>14</v>
      </c>
      <c r="D1625" s="19" t="s">
        <v>14</v>
      </c>
      <c r="E1625" s="6" t="s">
        <v>14</v>
      </c>
      <c r="F1625" s="11" t="s">
        <v>14</v>
      </c>
      <c r="G1625" s="11" t="s">
        <v>14</v>
      </c>
      <c r="H1625" s="13" t="s">
        <v>14</v>
      </c>
      <c r="I1625" s="14" t="s">
        <v>14</v>
      </c>
      <c r="J1625" s="6" t="s">
        <v>14</v>
      </c>
      <c r="K1625" s="17" t="e">
        <f t="shared" si="61"/>
        <v>#VALUE!</v>
      </c>
      <c r="L1625" s="17"/>
      <c r="M1625" s="17"/>
    </row>
    <row r="1626" spans="1:13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14</v>
      </c>
      <c r="F1626" s="11" t="s">
        <v>14</v>
      </c>
      <c r="G1626" s="11" t="s">
        <v>14</v>
      </c>
      <c r="H1626" s="13" t="s">
        <v>14</v>
      </c>
      <c r="I1626" s="14" t="s">
        <v>14</v>
      </c>
      <c r="J1626" s="6" t="s">
        <v>14</v>
      </c>
      <c r="K1626" s="17" t="e">
        <f t="shared" si="61"/>
        <v>#VALUE!</v>
      </c>
      <c r="L1626" s="17"/>
      <c r="M1626" s="17"/>
    </row>
    <row r="1627" spans="1:13" x14ac:dyDescent="0.25">
      <c r="A1627" s="11" t="s">
        <v>14</v>
      </c>
      <c r="B1627" s="18" t="s">
        <v>14</v>
      </c>
      <c r="C1627" s="18" t="s">
        <v>14</v>
      </c>
      <c r="D1627" s="19" t="s">
        <v>14</v>
      </c>
      <c r="E1627" s="6" t="s">
        <v>14</v>
      </c>
      <c r="F1627" s="11" t="s">
        <v>14</v>
      </c>
      <c r="G1627" s="11" t="s">
        <v>14</v>
      </c>
      <c r="H1627" s="13" t="s">
        <v>14</v>
      </c>
      <c r="I1627" s="14" t="s">
        <v>14</v>
      </c>
      <c r="J1627" s="6" t="s">
        <v>14</v>
      </c>
      <c r="K1627" s="17" t="e">
        <f t="shared" si="61"/>
        <v>#VALUE!</v>
      </c>
      <c r="L1627" s="17"/>
      <c r="M1627" s="17"/>
    </row>
    <row r="1628" spans="1:13" x14ac:dyDescent="0.25">
      <c r="A1628" s="11" t="s">
        <v>14</v>
      </c>
      <c r="B1628" s="18" t="s">
        <v>14</v>
      </c>
      <c r="C1628" s="18" t="s">
        <v>14</v>
      </c>
      <c r="D1628" s="19" t="s">
        <v>14</v>
      </c>
      <c r="E1628" s="6" t="s">
        <v>14</v>
      </c>
      <c r="F1628" s="11" t="s">
        <v>14</v>
      </c>
      <c r="G1628" s="11" t="s">
        <v>14</v>
      </c>
      <c r="H1628" s="13" t="s">
        <v>14</v>
      </c>
      <c r="I1628" s="14" t="s">
        <v>14</v>
      </c>
      <c r="J1628" s="6" t="s">
        <v>14</v>
      </c>
      <c r="K1628" s="17" t="e">
        <f t="shared" si="61"/>
        <v>#VALUE!</v>
      </c>
      <c r="L1628" s="17"/>
      <c r="M1628" s="17"/>
    </row>
    <row r="1629" spans="1:13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14</v>
      </c>
      <c r="F1629" s="11" t="s">
        <v>14</v>
      </c>
      <c r="G1629" s="11" t="s">
        <v>14</v>
      </c>
      <c r="H1629" s="13" t="s">
        <v>14</v>
      </c>
      <c r="I1629" s="14" t="s">
        <v>14</v>
      </c>
      <c r="J1629" s="6" t="s">
        <v>14</v>
      </c>
      <c r="K1629" s="17" t="e">
        <f t="shared" si="61"/>
        <v>#VALUE!</v>
      </c>
      <c r="L1629" s="17"/>
      <c r="M1629" s="17"/>
    </row>
    <row r="1630" spans="1:13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14</v>
      </c>
      <c r="F1630" s="11" t="s">
        <v>14</v>
      </c>
      <c r="G1630" s="11" t="s">
        <v>14</v>
      </c>
      <c r="H1630" s="13" t="s">
        <v>14</v>
      </c>
      <c r="I1630" s="14" t="s">
        <v>14</v>
      </c>
      <c r="J1630" s="6" t="s">
        <v>14</v>
      </c>
      <c r="K1630" s="17" t="e">
        <f t="shared" si="61"/>
        <v>#VALUE!</v>
      </c>
      <c r="L1630" s="17"/>
      <c r="M1630" s="17"/>
    </row>
    <row r="1631" spans="1:13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14</v>
      </c>
      <c r="F1631" s="11" t="s">
        <v>14</v>
      </c>
      <c r="G1631" s="11" t="s">
        <v>14</v>
      </c>
      <c r="H1631" s="13" t="s">
        <v>14</v>
      </c>
      <c r="I1631" s="14" t="s">
        <v>14</v>
      </c>
      <c r="J1631" s="6" t="s">
        <v>14</v>
      </c>
      <c r="K1631" s="17" t="e">
        <f t="shared" si="61"/>
        <v>#VALUE!</v>
      </c>
      <c r="L1631" s="17"/>
      <c r="M1631" s="17"/>
    </row>
    <row r="1632" spans="1:13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14</v>
      </c>
      <c r="F1632" s="11" t="s">
        <v>14</v>
      </c>
      <c r="G1632" s="11" t="s">
        <v>14</v>
      </c>
      <c r="H1632" s="13" t="s">
        <v>14</v>
      </c>
      <c r="I1632" s="14" t="s">
        <v>14</v>
      </c>
      <c r="J1632" s="6" t="s">
        <v>14</v>
      </c>
      <c r="K1632" s="17" t="e">
        <f t="shared" si="61"/>
        <v>#VALUE!</v>
      </c>
      <c r="L1632" s="17"/>
      <c r="M1632" s="17"/>
    </row>
    <row r="1633" spans="1:13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14</v>
      </c>
      <c r="F1633" s="11" t="s">
        <v>14</v>
      </c>
      <c r="G1633" s="11" t="s">
        <v>14</v>
      </c>
      <c r="H1633" s="13" t="s">
        <v>14</v>
      </c>
      <c r="I1633" s="14" t="s">
        <v>14</v>
      </c>
      <c r="J1633" s="6" t="s">
        <v>14</v>
      </c>
      <c r="K1633" s="17" t="e">
        <f t="shared" si="61"/>
        <v>#VALUE!</v>
      </c>
      <c r="L1633" s="17"/>
      <c r="M1633" s="17"/>
    </row>
    <row r="1634" spans="1:13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14</v>
      </c>
      <c r="F1634" s="11" t="s">
        <v>14</v>
      </c>
      <c r="G1634" s="11" t="s">
        <v>14</v>
      </c>
      <c r="H1634" s="13" t="s">
        <v>14</v>
      </c>
      <c r="I1634" s="14" t="s">
        <v>14</v>
      </c>
      <c r="J1634" s="6" t="s">
        <v>14</v>
      </c>
      <c r="K1634" s="17" t="e">
        <f t="shared" si="61"/>
        <v>#VALUE!</v>
      </c>
      <c r="L1634" s="17"/>
      <c r="M1634" s="17"/>
    </row>
    <row r="1635" spans="1:13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14</v>
      </c>
      <c r="F1635" s="11" t="s">
        <v>14</v>
      </c>
      <c r="G1635" s="11" t="s">
        <v>14</v>
      </c>
      <c r="H1635" s="13" t="s">
        <v>14</v>
      </c>
      <c r="I1635" s="14" t="s">
        <v>14</v>
      </c>
      <c r="J1635" s="6" t="s">
        <v>14</v>
      </c>
      <c r="K1635" s="17" t="e">
        <f t="shared" si="61"/>
        <v>#VALUE!</v>
      </c>
      <c r="L1635" s="17"/>
      <c r="M1635" s="17"/>
    </row>
    <row r="1636" spans="1:13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14</v>
      </c>
      <c r="F1636" s="11" t="s">
        <v>14</v>
      </c>
      <c r="G1636" s="11" t="s">
        <v>14</v>
      </c>
      <c r="H1636" s="13" t="s">
        <v>14</v>
      </c>
      <c r="I1636" s="14" t="s">
        <v>14</v>
      </c>
      <c r="J1636" s="6" t="s">
        <v>14</v>
      </c>
      <c r="K1636" s="17" t="e">
        <f t="shared" ref="K1636:K1699" si="62">F1636*(H1636-(H1636*I1636)-((H1636-(H1636*I1636))*J1636))</f>
        <v>#VALUE!</v>
      </c>
      <c r="L1636" s="17"/>
      <c r="M1636" s="17"/>
    </row>
    <row r="1637" spans="1:13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14</v>
      </c>
      <c r="F1637" s="11" t="s">
        <v>14</v>
      </c>
      <c r="G1637" s="11" t="s">
        <v>14</v>
      </c>
      <c r="H1637" s="13" t="s">
        <v>14</v>
      </c>
      <c r="I1637" s="14" t="s">
        <v>14</v>
      </c>
      <c r="J1637" s="6" t="s">
        <v>14</v>
      </c>
      <c r="K1637" s="17" t="e">
        <f t="shared" si="62"/>
        <v>#VALUE!</v>
      </c>
      <c r="L1637" s="17"/>
      <c r="M1637" s="17"/>
    </row>
    <row r="1638" spans="1:13" x14ac:dyDescent="0.25">
      <c r="A1638" s="11" t="s">
        <v>14</v>
      </c>
      <c r="B1638" s="18" t="s">
        <v>14</v>
      </c>
      <c r="C1638" s="18" t="s">
        <v>14</v>
      </c>
      <c r="D1638" s="19" t="s">
        <v>14</v>
      </c>
      <c r="E1638" s="6" t="s">
        <v>14</v>
      </c>
      <c r="F1638" s="11" t="s">
        <v>14</v>
      </c>
      <c r="G1638" s="11" t="s">
        <v>14</v>
      </c>
      <c r="H1638" s="13" t="s">
        <v>14</v>
      </c>
      <c r="I1638" s="14" t="s">
        <v>14</v>
      </c>
      <c r="J1638" s="6" t="s">
        <v>14</v>
      </c>
      <c r="K1638" s="17" t="e">
        <f t="shared" si="62"/>
        <v>#VALUE!</v>
      </c>
      <c r="L1638" s="17"/>
      <c r="M1638" s="17"/>
    </row>
    <row r="1639" spans="1:13" x14ac:dyDescent="0.25">
      <c r="A1639" s="11" t="s">
        <v>14</v>
      </c>
      <c r="B1639" s="18" t="s">
        <v>14</v>
      </c>
      <c r="C1639" s="18" t="s">
        <v>14</v>
      </c>
      <c r="D1639" s="19" t="s">
        <v>14</v>
      </c>
      <c r="E1639" s="6" t="s">
        <v>14</v>
      </c>
      <c r="F1639" s="11" t="s">
        <v>14</v>
      </c>
      <c r="G1639" s="11" t="s">
        <v>14</v>
      </c>
      <c r="H1639" s="13" t="s">
        <v>14</v>
      </c>
      <c r="I1639" s="14" t="s">
        <v>14</v>
      </c>
      <c r="J1639" s="6" t="s">
        <v>14</v>
      </c>
      <c r="K1639" s="17" t="e">
        <f t="shared" si="62"/>
        <v>#VALUE!</v>
      </c>
      <c r="L1639" s="17"/>
      <c r="M1639" s="17"/>
    </row>
    <row r="1640" spans="1:13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14</v>
      </c>
      <c r="F1640" s="11" t="s">
        <v>14</v>
      </c>
      <c r="G1640" s="11" t="s">
        <v>14</v>
      </c>
      <c r="H1640" s="13" t="s">
        <v>14</v>
      </c>
      <c r="I1640" s="14" t="s">
        <v>14</v>
      </c>
      <c r="J1640" s="6" t="s">
        <v>14</v>
      </c>
      <c r="K1640" s="17" t="e">
        <f t="shared" si="62"/>
        <v>#VALUE!</v>
      </c>
      <c r="L1640" s="17"/>
      <c r="M1640" s="17"/>
    </row>
    <row r="1641" spans="1:13" x14ac:dyDescent="0.25">
      <c r="A1641" s="11" t="s">
        <v>14</v>
      </c>
      <c r="B1641" s="18" t="s">
        <v>14</v>
      </c>
      <c r="C1641" s="18" t="s">
        <v>14</v>
      </c>
      <c r="D1641" s="19" t="s">
        <v>14</v>
      </c>
      <c r="E1641" s="6" t="s">
        <v>14</v>
      </c>
      <c r="F1641" s="11" t="s">
        <v>14</v>
      </c>
      <c r="G1641" s="11" t="s">
        <v>14</v>
      </c>
      <c r="H1641" s="13" t="s">
        <v>14</v>
      </c>
      <c r="I1641" s="14" t="s">
        <v>14</v>
      </c>
      <c r="J1641" s="6" t="s">
        <v>14</v>
      </c>
      <c r="K1641" s="17" t="e">
        <f t="shared" si="62"/>
        <v>#VALUE!</v>
      </c>
      <c r="L1641" s="17"/>
      <c r="M1641" s="17"/>
    </row>
    <row r="1642" spans="1:13" x14ac:dyDescent="0.25">
      <c r="A1642" s="11" t="s">
        <v>14</v>
      </c>
      <c r="B1642" s="18" t="s">
        <v>14</v>
      </c>
      <c r="C1642" s="18" t="s">
        <v>14</v>
      </c>
      <c r="D1642" s="19" t="s">
        <v>14</v>
      </c>
      <c r="E1642" s="6" t="s">
        <v>14</v>
      </c>
      <c r="F1642" s="11" t="s">
        <v>14</v>
      </c>
      <c r="G1642" s="11" t="s">
        <v>14</v>
      </c>
      <c r="H1642" s="13" t="s">
        <v>14</v>
      </c>
      <c r="I1642" s="14" t="s">
        <v>14</v>
      </c>
      <c r="J1642" s="6" t="s">
        <v>14</v>
      </c>
      <c r="K1642" s="17" t="e">
        <f t="shared" si="62"/>
        <v>#VALUE!</v>
      </c>
      <c r="L1642" s="17"/>
      <c r="M1642" s="17"/>
    </row>
    <row r="1643" spans="1:13" x14ac:dyDescent="0.25">
      <c r="A1643" s="11" t="s">
        <v>14</v>
      </c>
      <c r="B1643" s="18" t="s">
        <v>14</v>
      </c>
      <c r="C1643" s="18" t="s">
        <v>14</v>
      </c>
      <c r="D1643" s="19" t="s">
        <v>14</v>
      </c>
      <c r="E1643" s="6" t="s">
        <v>14</v>
      </c>
      <c r="F1643" s="11" t="s">
        <v>14</v>
      </c>
      <c r="G1643" s="11" t="s">
        <v>14</v>
      </c>
      <c r="H1643" s="13" t="s">
        <v>14</v>
      </c>
      <c r="I1643" s="14" t="s">
        <v>14</v>
      </c>
      <c r="J1643" s="6" t="s">
        <v>14</v>
      </c>
      <c r="K1643" s="17" t="e">
        <f t="shared" si="62"/>
        <v>#VALUE!</v>
      </c>
      <c r="L1643" s="17"/>
      <c r="M1643" s="17"/>
    </row>
    <row r="1644" spans="1:13" x14ac:dyDescent="0.25">
      <c r="A1644" s="11" t="s">
        <v>14</v>
      </c>
      <c r="B1644" s="18" t="s">
        <v>14</v>
      </c>
      <c r="C1644" s="18" t="s">
        <v>14</v>
      </c>
      <c r="D1644" s="19" t="s">
        <v>14</v>
      </c>
      <c r="E1644" s="6" t="s">
        <v>14</v>
      </c>
      <c r="F1644" s="11" t="s">
        <v>14</v>
      </c>
      <c r="G1644" s="11" t="s">
        <v>14</v>
      </c>
      <c r="H1644" s="13" t="s">
        <v>14</v>
      </c>
      <c r="I1644" s="14" t="s">
        <v>14</v>
      </c>
      <c r="J1644" s="6" t="s">
        <v>14</v>
      </c>
      <c r="K1644" s="17" t="e">
        <f t="shared" si="62"/>
        <v>#VALUE!</v>
      </c>
      <c r="L1644" s="17"/>
      <c r="M1644" s="17"/>
    </row>
    <row r="1645" spans="1:13" x14ac:dyDescent="0.25">
      <c r="A1645" s="11" t="s">
        <v>14</v>
      </c>
      <c r="B1645" s="18" t="s">
        <v>14</v>
      </c>
      <c r="C1645" s="18" t="s">
        <v>14</v>
      </c>
      <c r="D1645" s="19" t="s">
        <v>14</v>
      </c>
      <c r="E1645" s="6" t="s">
        <v>14</v>
      </c>
      <c r="F1645" s="11" t="s">
        <v>14</v>
      </c>
      <c r="G1645" s="11" t="s">
        <v>14</v>
      </c>
      <c r="H1645" s="13" t="s">
        <v>14</v>
      </c>
      <c r="I1645" s="14" t="s">
        <v>14</v>
      </c>
      <c r="J1645" s="6" t="s">
        <v>14</v>
      </c>
      <c r="K1645" s="17" t="e">
        <f t="shared" si="62"/>
        <v>#VALUE!</v>
      </c>
      <c r="L1645" s="17"/>
      <c r="M1645" s="17"/>
    </row>
    <row r="1646" spans="1:13" x14ac:dyDescent="0.25">
      <c r="A1646" s="11" t="s">
        <v>14</v>
      </c>
      <c r="B1646" s="18" t="s">
        <v>14</v>
      </c>
      <c r="C1646" s="18" t="s">
        <v>14</v>
      </c>
      <c r="D1646" s="19" t="s">
        <v>14</v>
      </c>
      <c r="E1646" s="6" t="s">
        <v>14</v>
      </c>
      <c r="F1646" s="11" t="s">
        <v>14</v>
      </c>
      <c r="G1646" s="11" t="s">
        <v>14</v>
      </c>
      <c r="H1646" s="13" t="s">
        <v>14</v>
      </c>
      <c r="I1646" s="14" t="s">
        <v>14</v>
      </c>
      <c r="J1646" s="6" t="s">
        <v>14</v>
      </c>
      <c r="K1646" s="17" t="e">
        <f t="shared" si="62"/>
        <v>#VALUE!</v>
      </c>
      <c r="L1646" s="17"/>
      <c r="M1646" s="17"/>
    </row>
    <row r="1647" spans="1:13" x14ac:dyDescent="0.25">
      <c r="A1647" s="11" t="s">
        <v>14</v>
      </c>
      <c r="B1647" s="18" t="s">
        <v>14</v>
      </c>
      <c r="C1647" s="18" t="s">
        <v>14</v>
      </c>
      <c r="D1647" s="19" t="s">
        <v>14</v>
      </c>
      <c r="E1647" s="6" t="s">
        <v>14</v>
      </c>
      <c r="F1647" s="11" t="s">
        <v>14</v>
      </c>
      <c r="G1647" s="11" t="s">
        <v>14</v>
      </c>
      <c r="H1647" s="13" t="s">
        <v>14</v>
      </c>
      <c r="I1647" s="14" t="s">
        <v>14</v>
      </c>
      <c r="J1647" s="6" t="s">
        <v>14</v>
      </c>
      <c r="K1647" s="17" t="e">
        <f t="shared" si="62"/>
        <v>#VALUE!</v>
      </c>
      <c r="L1647" s="17"/>
      <c r="M1647" s="17"/>
    </row>
    <row r="1648" spans="1:13" x14ac:dyDescent="0.25">
      <c r="A1648" s="11" t="s">
        <v>14</v>
      </c>
      <c r="B1648" s="18" t="s">
        <v>14</v>
      </c>
      <c r="C1648" s="18" t="s">
        <v>14</v>
      </c>
      <c r="D1648" s="19" t="s">
        <v>14</v>
      </c>
      <c r="E1648" s="6" t="s">
        <v>14</v>
      </c>
      <c r="F1648" s="11" t="s">
        <v>14</v>
      </c>
      <c r="G1648" s="11" t="s">
        <v>14</v>
      </c>
      <c r="H1648" s="13" t="s">
        <v>14</v>
      </c>
      <c r="I1648" s="14" t="s">
        <v>14</v>
      </c>
      <c r="J1648" s="6" t="s">
        <v>14</v>
      </c>
      <c r="K1648" s="17" t="e">
        <f t="shared" si="62"/>
        <v>#VALUE!</v>
      </c>
      <c r="L1648" s="17"/>
      <c r="M1648" s="17"/>
    </row>
    <row r="1649" spans="1:13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14</v>
      </c>
      <c r="F1649" s="11" t="s">
        <v>14</v>
      </c>
      <c r="G1649" s="11" t="s">
        <v>14</v>
      </c>
      <c r="H1649" s="13" t="s">
        <v>14</v>
      </c>
      <c r="I1649" s="14" t="s">
        <v>14</v>
      </c>
      <c r="J1649" s="6" t="s">
        <v>14</v>
      </c>
      <c r="K1649" s="17" t="e">
        <f t="shared" si="62"/>
        <v>#VALUE!</v>
      </c>
      <c r="L1649" s="17"/>
      <c r="M1649" s="17"/>
    </row>
    <row r="1650" spans="1:13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14</v>
      </c>
      <c r="F1650" s="11" t="s">
        <v>14</v>
      </c>
      <c r="G1650" s="11" t="s">
        <v>14</v>
      </c>
      <c r="H1650" s="13" t="s">
        <v>14</v>
      </c>
      <c r="I1650" s="14" t="s">
        <v>14</v>
      </c>
      <c r="J1650" s="6" t="s">
        <v>14</v>
      </c>
      <c r="K1650" s="17" t="e">
        <f t="shared" si="62"/>
        <v>#VALUE!</v>
      </c>
      <c r="L1650" s="17"/>
      <c r="M1650" s="17"/>
    </row>
    <row r="1651" spans="1:13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14</v>
      </c>
      <c r="F1651" s="11" t="s">
        <v>14</v>
      </c>
      <c r="G1651" s="11" t="s">
        <v>14</v>
      </c>
      <c r="H1651" s="13" t="s">
        <v>14</v>
      </c>
      <c r="I1651" s="14" t="s">
        <v>14</v>
      </c>
      <c r="J1651" s="6" t="s">
        <v>14</v>
      </c>
      <c r="K1651" s="17" t="e">
        <f t="shared" si="62"/>
        <v>#VALUE!</v>
      </c>
      <c r="L1651" s="17"/>
      <c r="M1651" s="17"/>
    </row>
    <row r="1652" spans="1:13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14</v>
      </c>
      <c r="F1652" s="11" t="s">
        <v>14</v>
      </c>
      <c r="G1652" s="11" t="s">
        <v>14</v>
      </c>
      <c r="H1652" s="13" t="s">
        <v>14</v>
      </c>
      <c r="I1652" s="14" t="s">
        <v>14</v>
      </c>
      <c r="J1652" s="6" t="s">
        <v>14</v>
      </c>
      <c r="K1652" s="17" t="e">
        <f t="shared" si="62"/>
        <v>#VALUE!</v>
      </c>
      <c r="L1652" s="17"/>
      <c r="M1652" s="17"/>
    </row>
    <row r="1653" spans="1:13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14</v>
      </c>
      <c r="F1653" s="11" t="s">
        <v>14</v>
      </c>
      <c r="G1653" s="11" t="s">
        <v>14</v>
      </c>
      <c r="H1653" s="13" t="s">
        <v>14</v>
      </c>
      <c r="I1653" s="14" t="s">
        <v>14</v>
      </c>
      <c r="J1653" s="6" t="s">
        <v>14</v>
      </c>
      <c r="K1653" s="17" t="e">
        <f t="shared" si="62"/>
        <v>#VALUE!</v>
      </c>
      <c r="L1653" s="17"/>
      <c r="M1653" s="17"/>
    </row>
    <row r="1654" spans="1:13" x14ac:dyDescent="0.25">
      <c r="A1654" s="11" t="s">
        <v>14</v>
      </c>
      <c r="B1654" s="18" t="s">
        <v>14</v>
      </c>
      <c r="C1654" s="18" t="s">
        <v>14</v>
      </c>
      <c r="D1654" s="19" t="s">
        <v>14</v>
      </c>
      <c r="E1654" s="6" t="s">
        <v>14</v>
      </c>
      <c r="F1654" s="11" t="s">
        <v>14</v>
      </c>
      <c r="G1654" s="11" t="s">
        <v>14</v>
      </c>
      <c r="H1654" s="13" t="s">
        <v>14</v>
      </c>
      <c r="I1654" s="14" t="s">
        <v>14</v>
      </c>
      <c r="J1654" s="6" t="s">
        <v>14</v>
      </c>
      <c r="K1654" s="17" t="e">
        <f t="shared" si="62"/>
        <v>#VALUE!</v>
      </c>
      <c r="L1654" s="17"/>
      <c r="M1654" s="17"/>
    </row>
    <row r="1655" spans="1:13" x14ac:dyDescent="0.25">
      <c r="A1655" s="11" t="s">
        <v>14</v>
      </c>
      <c r="B1655" s="18" t="s">
        <v>14</v>
      </c>
      <c r="C1655" s="18" t="s">
        <v>14</v>
      </c>
      <c r="D1655" s="19" t="s">
        <v>14</v>
      </c>
      <c r="E1655" s="6" t="s">
        <v>14</v>
      </c>
      <c r="F1655" s="11" t="s">
        <v>14</v>
      </c>
      <c r="G1655" s="11" t="s">
        <v>14</v>
      </c>
      <c r="H1655" s="13" t="s">
        <v>14</v>
      </c>
      <c r="I1655" s="14" t="s">
        <v>14</v>
      </c>
      <c r="J1655" s="6" t="s">
        <v>14</v>
      </c>
      <c r="K1655" s="17" t="e">
        <f t="shared" si="62"/>
        <v>#VALUE!</v>
      </c>
      <c r="L1655" s="17"/>
      <c r="M1655" s="17"/>
    </row>
    <row r="1656" spans="1:13" x14ac:dyDescent="0.25">
      <c r="A1656" s="11" t="s">
        <v>14</v>
      </c>
      <c r="B1656" s="18" t="s">
        <v>14</v>
      </c>
      <c r="C1656" s="18" t="s">
        <v>14</v>
      </c>
      <c r="D1656" s="19" t="s">
        <v>14</v>
      </c>
      <c r="E1656" s="6" t="s">
        <v>14</v>
      </c>
      <c r="F1656" s="11" t="s">
        <v>14</v>
      </c>
      <c r="G1656" s="11" t="s">
        <v>14</v>
      </c>
      <c r="H1656" s="13" t="s">
        <v>14</v>
      </c>
      <c r="I1656" s="14" t="s">
        <v>14</v>
      </c>
      <c r="J1656" s="6" t="s">
        <v>14</v>
      </c>
      <c r="K1656" s="17" t="e">
        <f t="shared" si="62"/>
        <v>#VALUE!</v>
      </c>
      <c r="L1656" s="17"/>
      <c r="M1656" s="17"/>
    </row>
    <row r="1657" spans="1:13" x14ac:dyDescent="0.25">
      <c r="A1657" s="11" t="s">
        <v>14</v>
      </c>
      <c r="B1657" s="18" t="s">
        <v>14</v>
      </c>
      <c r="C1657" s="18" t="s">
        <v>14</v>
      </c>
      <c r="D1657" s="19" t="s">
        <v>14</v>
      </c>
      <c r="E1657" s="6" t="s">
        <v>14</v>
      </c>
      <c r="F1657" s="11" t="s">
        <v>14</v>
      </c>
      <c r="G1657" s="11" t="s">
        <v>14</v>
      </c>
      <c r="H1657" s="13" t="s">
        <v>14</v>
      </c>
      <c r="I1657" s="14" t="s">
        <v>14</v>
      </c>
      <c r="J1657" s="6" t="s">
        <v>14</v>
      </c>
      <c r="K1657" s="17" t="e">
        <f t="shared" si="62"/>
        <v>#VALUE!</v>
      </c>
      <c r="L1657" s="17"/>
      <c r="M1657" s="17"/>
    </row>
    <row r="1658" spans="1:13" x14ac:dyDescent="0.25">
      <c r="A1658" s="11" t="s">
        <v>14</v>
      </c>
      <c r="B1658" s="18" t="s">
        <v>14</v>
      </c>
      <c r="C1658" s="18" t="s">
        <v>14</v>
      </c>
      <c r="D1658" s="19" t="s">
        <v>14</v>
      </c>
      <c r="E1658" s="6" t="s">
        <v>14</v>
      </c>
      <c r="F1658" s="11" t="s">
        <v>14</v>
      </c>
      <c r="G1658" s="11" t="s">
        <v>14</v>
      </c>
      <c r="H1658" s="13" t="s">
        <v>14</v>
      </c>
      <c r="I1658" s="14" t="s">
        <v>14</v>
      </c>
      <c r="J1658" s="6" t="s">
        <v>14</v>
      </c>
      <c r="K1658" s="17" t="e">
        <f t="shared" si="62"/>
        <v>#VALUE!</v>
      </c>
      <c r="L1658" s="17"/>
      <c r="M1658" s="17"/>
    </row>
    <row r="1659" spans="1:13" x14ac:dyDescent="0.25">
      <c r="A1659" s="11" t="s">
        <v>14</v>
      </c>
      <c r="B1659" s="18" t="s">
        <v>14</v>
      </c>
      <c r="C1659" s="18" t="s">
        <v>14</v>
      </c>
      <c r="D1659" s="19" t="s">
        <v>14</v>
      </c>
      <c r="E1659" s="6" t="s">
        <v>14</v>
      </c>
      <c r="F1659" s="11" t="s">
        <v>14</v>
      </c>
      <c r="G1659" s="11" t="s">
        <v>14</v>
      </c>
      <c r="H1659" s="13" t="s">
        <v>14</v>
      </c>
      <c r="I1659" s="14" t="s">
        <v>14</v>
      </c>
      <c r="J1659" s="6" t="s">
        <v>14</v>
      </c>
      <c r="K1659" s="17" t="e">
        <f t="shared" si="62"/>
        <v>#VALUE!</v>
      </c>
      <c r="L1659" s="17"/>
      <c r="M1659" s="17"/>
    </row>
    <row r="1660" spans="1:13" x14ac:dyDescent="0.25">
      <c r="A1660" s="11" t="s">
        <v>14</v>
      </c>
      <c r="B1660" s="18" t="s">
        <v>14</v>
      </c>
      <c r="C1660" s="18" t="s">
        <v>14</v>
      </c>
      <c r="D1660" s="19" t="s">
        <v>14</v>
      </c>
      <c r="E1660" s="6" t="s">
        <v>14</v>
      </c>
      <c r="F1660" s="11" t="s">
        <v>14</v>
      </c>
      <c r="G1660" s="11" t="s">
        <v>14</v>
      </c>
      <c r="H1660" s="13" t="s">
        <v>14</v>
      </c>
      <c r="I1660" s="14" t="s">
        <v>14</v>
      </c>
      <c r="J1660" s="6" t="s">
        <v>14</v>
      </c>
      <c r="K1660" s="17" t="e">
        <f t="shared" si="62"/>
        <v>#VALUE!</v>
      </c>
      <c r="L1660" s="17"/>
      <c r="M1660" s="17"/>
    </row>
    <row r="1661" spans="1:13" x14ac:dyDescent="0.25">
      <c r="A1661" s="11" t="s">
        <v>14</v>
      </c>
      <c r="B1661" s="18" t="s">
        <v>14</v>
      </c>
      <c r="C1661" s="18" t="s">
        <v>14</v>
      </c>
      <c r="D1661" s="19" t="s">
        <v>14</v>
      </c>
      <c r="E1661" s="6" t="s">
        <v>14</v>
      </c>
      <c r="F1661" s="11" t="s">
        <v>14</v>
      </c>
      <c r="G1661" s="11" t="s">
        <v>14</v>
      </c>
      <c r="H1661" s="13" t="s">
        <v>14</v>
      </c>
      <c r="I1661" s="14" t="s">
        <v>14</v>
      </c>
      <c r="J1661" s="6" t="s">
        <v>14</v>
      </c>
      <c r="K1661" s="17" t="e">
        <f t="shared" si="62"/>
        <v>#VALUE!</v>
      </c>
      <c r="L1661" s="17"/>
      <c r="M1661" s="17"/>
    </row>
    <row r="1662" spans="1:13" x14ac:dyDescent="0.25">
      <c r="A1662" s="11" t="s">
        <v>14</v>
      </c>
      <c r="B1662" s="18" t="s">
        <v>14</v>
      </c>
      <c r="C1662" s="18" t="s">
        <v>14</v>
      </c>
      <c r="D1662" s="19" t="s">
        <v>14</v>
      </c>
      <c r="E1662" s="6" t="s">
        <v>14</v>
      </c>
      <c r="F1662" s="11" t="s">
        <v>14</v>
      </c>
      <c r="G1662" s="11" t="s">
        <v>14</v>
      </c>
      <c r="H1662" s="13" t="s">
        <v>14</v>
      </c>
      <c r="I1662" s="14" t="s">
        <v>14</v>
      </c>
      <c r="J1662" s="6" t="s">
        <v>14</v>
      </c>
      <c r="K1662" s="17" t="e">
        <f t="shared" si="62"/>
        <v>#VALUE!</v>
      </c>
      <c r="L1662" s="17"/>
      <c r="M1662" s="17"/>
    </row>
    <row r="1663" spans="1:13" x14ac:dyDescent="0.25">
      <c r="A1663" s="11" t="s">
        <v>14</v>
      </c>
      <c r="B1663" s="18" t="s">
        <v>14</v>
      </c>
      <c r="C1663" s="18" t="s">
        <v>14</v>
      </c>
      <c r="D1663" s="19" t="s">
        <v>14</v>
      </c>
      <c r="E1663" s="6" t="s">
        <v>14</v>
      </c>
      <c r="F1663" s="11" t="s">
        <v>14</v>
      </c>
      <c r="G1663" s="11" t="s">
        <v>14</v>
      </c>
      <c r="H1663" s="13" t="s">
        <v>14</v>
      </c>
      <c r="I1663" s="14" t="s">
        <v>14</v>
      </c>
      <c r="J1663" s="6" t="s">
        <v>14</v>
      </c>
      <c r="K1663" s="17" t="e">
        <f t="shared" si="62"/>
        <v>#VALUE!</v>
      </c>
      <c r="L1663" s="17"/>
      <c r="M1663" s="17"/>
    </row>
    <row r="1664" spans="1:13" x14ac:dyDescent="0.25">
      <c r="A1664" s="11" t="s">
        <v>14</v>
      </c>
      <c r="B1664" s="18" t="s">
        <v>14</v>
      </c>
      <c r="C1664" s="18" t="s">
        <v>14</v>
      </c>
      <c r="D1664" s="19" t="s">
        <v>14</v>
      </c>
      <c r="E1664" s="6" t="s">
        <v>14</v>
      </c>
      <c r="F1664" s="11" t="s">
        <v>14</v>
      </c>
      <c r="G1664" s="11" t="s">
        <v>14</v>
      </c>
      <c r="H1664" s="13" t="s">
        <v>14</v>
      </c>
      <c r="I1664" s="14" t="s">
        <v>14</v>
      </c>
      <c r="J1664" s="6" t="s">
        <v>14</v>
      </c>
      <c r="K1664" s="17" t="e">
        <f t="shared" si="62"/>
        <v>#VALUE!</v>
      </c>
      <c r="L1664" s="17"/>
      <c r="M1664" s="17"/>
    </row>
    <row r="1665" spans="1:13" x14ac:dyDescent="0.25">
      <c r="A1665" s="11" t="s">
        <v>14</v>
      </c>
      <c r="B1665" s="18" t="s">
        <v>14</v>
      </c>
      <c r="C1665" s="18" t="s">
        <v>14</v>
      </c>
      <c r="D1665" s="19" t="s">
        <v>14</v>
      </c>
      <c r="E1665" s="6" t="s">
        <v>14</v>
      </c>
      <c r="F1665" s="11" t="s">
        <v>14</v>
      </c>
      <c r="G1665" s="11" t="s">
        <v>14</v>
      </c>
      <c r="H1665" s="13" t="s">
        <v>14</v>
      </c>
      <c r="I1665" s="14" t="s">
        <v>14</v>
      </c>
      <c r="J1665" s="6" t="s">
        <v>14</v>
      </c>
      <c r="K1665" s="17" t="e">
        <f t="shared" si="62"/>
        <v>#VALUE!</v>
      </c>
      <c r="L1665" s="17"/>
      <c r="M1665" s="17"/>
    </row>
    <row r="1666" spans="1:13" x14ac:dyDescent="0.25">
      <c r="A1666" s="11" t="s">
        <v>14</v>
      </c>
      <c r="B1666" s="18" t="s">
        <v>14</v>
      </c>
      <c r="C1666" s="18" t="s">
        <v>14</v>
      </c>
      <c r="D1666" s="19" t="s">
        <v>14</v>
      </c>
      <c r="E1666" s="6" t="s">
        <v>14</v>
      </c>
      <c r="F1666" s="11" t="s">
        <v>14</v>
      </c>
      <c r="G1666" s="11" t="s">
        <v>14</v>
      </c>
      <c r="H1666" s="13" t="s">
        <v>14</v>
      </c>
      <c r="I1666" s="14" t="s">
        <v>14</v>
      </c>
      <c r="J1666" s="6" t="s">
        <v>14</v>
      </c>
      <c r="K1666" s="17" t="e">
        <f t="shared" si="62"/>
        <v>#VALUE!</v>
      </c>
      <c r="L1666" s="17"/>
      <c r="M1666" s="17"/>
    </row>
    <row r="1667" spans="1:13" x14ac:dyDescent="0.25">
      <c r="A1667" s="11" t="s">
        <v>14</v>
      </c>
      <c r="B1667" s="18" t="s">
        <v>14</v>
      </c>
      <c r="C1667" s="18" t="s">
        <v>14</v>
      </c>
      <c r="D1667" s="19" t="s">
        <v>14</v>
      </c>
      <c r="E1667" s="6" t="s">
        <v>14</v>
      </c>
      <c r="F1667" s="11" t="s">
        <v>14</v>
      </c>
      <c r="G1667" s="11" t="s">
        <v>14</v>
      </c>
      <c r="H1667" s="13" t="s">
        <v>14</v>
      </c>
      <c r="I1667" s="14" t="s">
        <v>14</v>
      </c>
      <c r="J1667" s="6" t="s">
        <v>14</v>
      </c>
      <c r="K1667" s="17" t="e">
        <f t="shared" si="62"/>
        <v>#VALUE!</v>
      </c>
      <c r="L1667" s="17"/>
      <c r="M1667" s="17"/>
    </row>
    <row r="1668" spans="1:13" x14ac:dyDescent="0.25">
      <c r="A1668" s="11" t="s">
        <v>14</v>
      </c>
      <c r="B1668" s="18" t="s">
        <v>14</v>
      </c>
      <c r="C1668" s="18" t="s">
        <v>14</v>
      </c>
      <c r="D1668" s="19" t="s">
        <v>14</v>
      </c>
      <c r="E1668" s="6" t="s">
        <v>14</v>
      </c>
      <c r="F1668" s="11" t="s">
        <v>14</v>
      </c>
      <c r="G1668" s="11" t="s">
        <v>14</v>
      </c>
      <c r="H1668" s="13" t="s">
        <v>14</v>
      </c>
      <c r="I1668" s="14" t="s">
        <v>14</v>
      </c>
      <c r="J1668" s="6" t="s">
        <v>14</v>
      </c>
      <c r="K1668" s="17" t="e">
        <f t="shared" si="62"/>
        <v>#VALUE!</v>
      </c>
      <c r="L1668" s="17"/>
      <c r="M1668" s="17"/>
    </row>
    <row r="1669" spans="1:13" x14ac:dyDescent="0.25">
      <c r="A1669" s="11" t="s">
        <v>14</v>
      </c>
      <c r="B1669" s="18" t="s">
        <v>14</v>
      </c>
      <c r="C1669" s="18" t="s">
        <v>14</v>
      </c>
      <c r="D1669" s="19" t="s">
        <v>14</v>
      </c>
      <c r="E1669" s="6" t="s">
        <v>14</v>
      </c>
      <c r="F1669" s="11" t="s">
        <v>14</v>
      </c>
      <c r="G1669" s="11" t="s">
        <v>14</v>
      </c>
      <c r="H1669" s="13" t="s">
        <v>14</v>
      </c>
      <c r="I1669" s="14" t="s">
        <v>14</v>
      </c>
      <c r="J1669" s="6" t="s">
        <v>14</v>
      </c>
      <c r="K1669" s="17" t="e">
        <f t="shared" si="62"/>
        <v>#VALUE!</v>
      </c>
      <c r="L1669" s="17"/>
      <c r="M1669" s="17"/>
    </row>
    <row r="1670" spans="1:13" x14ac:dyDescent="0.25">
      <c r="A1670" s="11" t="s">
        <v>14</v>
      </c>
      <c r="B1670" s="18" t="s">
        <v>14</v>
      </c>
      <c r="C1670" s="18" t="s">
        <v>14</v>
      </c>
      <c r="D1670" s="19" t="s">
        <v>14</v>
      </c>
      <c r="E1670" s="6" t="s">
        <v>14</v>
      </c>
      <c r="F1670" s="11" t="s">
        <v>14</v>
      </c>
      <c r="G1670" s="11" t="s">
        <v>14</v>
      </c>
      <c r="H1670" s="13" t="s">
        <v>14</v>
      </c>
      <c r="I1670" s="14" t="s">
        <v>14</v>
      </c>
      <c r="J1670" s="6" t="s">
        <v>14</v>
      </c>
      <c r="K1670" s="17" t="e">
        <f t="shared" si="62"/>
        <v>#VALUE!</v>
      </c>
      <c r="L1670" s="17"/>
      <c r="M1670" s="17"/>
    </row>
    <row r="1671" spans="1:13" x14ac:dyDescent="0.25">
      <c r="A1671" s="11" t="s">
        <v>14</v>
      </c>
      <c r="B1671" s="18" t="s">
        <v>14</v>
      </c>
      <c r="C1671" s="18" t="s">
        <v>14</v>
      </c>
      <c r="D1671" s="19" t="s">
        <v>14</v>
      </c>
      <c r="E1671" s="6" t="s">
        <v>14</v>
      </c>
      <c r="F1671" s="11" t="s">
        <v>14</v>
      </c>
      <c r="G1671" s="11" t="s">
        <v>14</v>
      </c>
      <c r="H1671" s="13" t="s">
        <v>14</v>
      </c>
      <c r="I1671" s="14" t="s">
        <v>14</v>
      </c>
      <c r="J1671" s="6" t="s">
        <v>14</v>
      </c>
      <c r="K1671" s="17" t="e">
        <f t="shared" si="62"/>
        <v>#VALUE!</v>
      </c>
      <c r="L1671" s="17"/>
      <c r="M1671" s="17"/>
    </row>
    <row r="1672" spans="1:13" x14ac:dyDescent="0.25">
      <c r="A1672" s="11" t="s">
        <v>14</v>
      </c>
      <c r="B1672" s="18" t="s">
        <v>14</v>
      </c>
      <c r="C1672" s="18" t="s">
        <v>14</v>
      </c>
      <c r="D1672" s="19" t="s">
        <v>14</v>
      </c>
      <c r="E1672" s="6" t="s">
        <v>14</v>
      </c>
      <c r="F1672" s="11" t="s">
        <v>14</v>
      </c>
      <c r="G1672" s="11" t="s">
        <v>14</v>
      </c>
      <c r="H1672" s="13" t="s">
        <v>14</v>
      </c>
      <c r="I1672" s="14" t="s">
        <v>14</v>
      </c>
      <c r="J1672" s="6" t="s">
        <v>14</v>
      </c>
      <c r="K1672" s="17" t="e">
        <f t="shared" si="62"/>
        <v>#VALUE!</v>
      </c>
      <c r="L1672" s="17"/>
      <c r="M1672" s="17"/>
    </row>
    <row r="1673" spans="1:13" x14ac:dyDescent="0.25">
      <c r="A1673" s="11" t="s">
        <v>14</v>
      </c>
      <c r="B1673" s="18" t="s">
        <v>14</v>
      </c>
      <c r="C1673" s="18" t="s">
        <v>14</v>
      </c>
      <c r="D1673" s="19" t="s">
        <v>14</v>
      </c>
      <c r="E1673" s="6" t="s">
        <v>14</v>
      </c>
      <c r="F1673" s="11" t="s">
        <v>14</v>
      </c>
      <c r="G1673" s="11" t="s">
        <v>14</v>
      </c>
      <c r="H1673" s="13" t="s">
        <v>14</v>
      </c>
      <c r="I1673" s="14" t="s">
        <v>14</v>
      </c>
      <c r="J1673" s="6" t="s">
        <v>14</v>
      </c>
      <c r="K1673" s="17" t="e">
        <f t="shared" si="62"/>
        <v>#VALUE!</v>
      </c>
      <c r="L1673" s="17"/>
      <c r="M1673" s="17"/>
    </row>
    <row r="1674" spans="1:13" x14ac:dyDescent="0.25">
      <c r="A1674" s="11" t="s">
        <v>14</v>
      </c>
      <c r="B1674" s="18" t="s">
        <v>14</v>
      </c>
      <c r="C1674" s="18" t="s">
        <v>14</v>
      </c>
      <c r="D1674" s="19" t="s">
        <v>14</v>
      </c>
      <c r="E1674" s="6" t="s">
        <v>14</v>
      </c>
      <c r="F1674" s="11" t="s">
        <v>14</v>
      </c>
      <c r="G1674" s="11" t="s">
        <v>14</v>
      </c>
      <c r="H1674" s="13" t="s">
        <v>14</v>
      </c>
      <c r="I1674" s="14" t="s">
        <v>14</v>
      </c>
      <c r="J1674" s="6" t="s">
        <v>14</v>
      </c>
      <c r="K1674" s="17" t="e">
        <f t="shared" si="62"/>
        <v>#VALUE!</v>
      </c>
      <c r="L1674" s="17"/>
      <c r="M1674" s="17"/>
    </row>
    <row r="1675" spans="1:13" x14ac:dyDescent="0.25">
      <c r="A1675" s="11" t="s">
        <v>14</v>
      </c>
      <c r="B1675" s="18" t="s">
        <v>14</v>
      </c>
      <c r="C1675" s="18" t="s">
        <v>14</v>
      </c>
      <c r="D1675" s="19" t="s">
        <v>14</v>
      </c>
      <c r="E1675" s="6" t="s">
        <v>14</v>
      </c>
      <c r="F1675" s="11" t="s">
        <v>14</v>
      </c>
      <c r="G1675" s="11" t="s">
        <v>14</v>
      </c>
      <c r="H1675" s="13" t="s">
        <v>14</v>
      </c>
      <c r="I1675" s="14" t="s">
        <v>14</v>
      </c>
      <c r="J1675" s="6" t="s">
        <v>14</v>
      </c>
      <c r="K1675" s="17" t="e">
        <f t="shared" si="62"/>
        <v>#VALUE!</v>
      </c>
      <c r="L1675" s="17"/>
      <c r="M1675" s="17"/>
    </row>
    <row r="1676" spans="1:13" x14ac:dyDescent="0.25">
      <c r="A1676" s="11" t="s">
        <v>14</v>
      </c>
      <c r="B1676" s="18" t="s">
        <v>14</v>
      </c>
      <c r="C1676" s="18" t="s">
        <v>14</v>
      </c>
      <c r="D1676" s="19" t="s">
        <v>14</v>
      </c>
      <c r="E1676" s="6" t="s">
        <v>14</v>
      </c>
      <c r="F1676" s="11" t="s">
        <v>14</v>
      </c>
      <c r="G1676" s="11" t="s">
        <v>14</v>
      </c>
      <c r="H1676" s="13" t="s">
        <v>14</v>
      </c>
      <c r="I1676" s="14" t="s">
        <v>14</v>
      </c>
      <c r="J1676" s="6" t="s">
        <v>14</v>
      </c>
      <c r="K1676" s="17" t="e">
        <f t="shared" si="62"/>
        <v>#VALUE!</v>
      </c>
      <c r="L1676" s="17"/>
      <c r="M1676" s="17"/>
    </row>
    <row r="1677" spans="1:13" x14ac:dyDescent="0.25">
      <c r="A1677" s="11" t="s">
        <v>14</v>
      </c>
      <c r="B1677" s="18" t="s">
        <v>14</v>
      </c>
      <c r="C1677" s="18" t="s">
        <v>14</v>
      </c>
      <c r="D1677" s="19" t="s">
        <v>14</v>
      </c>
      <c r="E1677" s="6" t="s">
        <v>14</v>
      </c>
      <c r="F1677" s="11" t="s">
        <v>14</v>
      </c>
      <c r="G1677" s="11" t="s">
        <v>14</v>
      </c>
      <c r="H1677" s="13" t="s">
        <v>14</v>
      </c>
      <c r="I1677" s="14" t="s">
        <v>14</v>
      </c>
      <c r="J1677" s="6" t="s">
        <v>14</v>
      </c>
      <c r="K1677" s="17" t="e">
        <f t="shared" si="62"/>
        <v>#VALUE!</v>
      </c>
      <c r="L1677" s="17"/>
      <c r="M1677" s="17"/>
    </row>
    <row r="1678" spans="1:13" x14ac:dyDescent="0.25">
      <c r="A1678" s="11" t="s">
        <v>14</v>
      </c>
      <c r="B1678" s="18" t="s">
        <v>14</v>
      </c>
      <c r="C1678" s="18" t="s">
        <v>14</v>
      </c>
      <c r="D1678" s="19" t="s">
        <v>14</v>
      </c>
      <c r="E1678" s="6" t="s">
        <v>14</v>
      </c>
      <c r="F1678" s="11" t="s">
        <v>14</v>
      </c>
      <c r="G1678" s="11" t="s">
        <v>14</v>
      </c>
      <c r="H1678" s="13" t="s">
        <v>14</v>
      </c>
      <c r="I1678" s="14" t="s">
        <v>14</v>
      </c>
      <c r="J1678" s="6" t="s">
        <v>14</v>
      </c>
      <c r="K1678" s="17" t="e">
        <f t="shared" si="62"/>
        <v>#VALUE!</v>
      </c>
      <c r="L1678" s="17"/>
      <c r="M1678" s="17"/>
    </row>
    <row r="1679" spans="1:13" x14ac:dyDescent="0.25">
      <c r="A1679" s="11" t="s">
        <v>14</v>
      </c>
      <c r="B1679" s="18" t="s">
        <v>14</v>
      </c>
      <c r="C1679" s="18" t="s">
        <v>14</v>
      </c>
      <c r="D1679" s="19" t="s">
        <v>14</v>
      </c>
      <c r="E1679" s="6" t="s">
        <v>14</v>
      </c>
      <c r="F1679" s="11" t="s">
        <v>14</v>
      </c>
      <c r="G1679" s="11" t="s">
        <v>14</v>
      </c>
      <c r="H1679" s="13" t="s">
        <v>14</v>
      </c>
      <c r="I1679" s="14" t="s">
        <v>14</v>
      </c>
      <c r="J1679" s="6" t="s">
        <v>14</v>
      </c>
      <c r="K1679" s="17" t="e">
        <f t="shared" si="62"/>
        <v>#VALUE!</v>
      </c>
      <c r="L1679" s="17"/>
      <c r="M1679" s="17"/>
    </row>
    <row r="1680" spans="1:13" x14ac:dyDescent="0.25">
      <c r="A1680" s="11" t="s">
        <v>14</v>
      </c>
      <c r="B1680" s="18" t="s">
        <v>14</v>
      </c>
      <c r="C1680" s="18" t="s">
        <v>14</v>
      </c>
      <c r="D1680" s="19" t="s">
        <v>14</v>
      </c>
      <c r="E1680" s="6" t="s">
        <v>14</v>
      </c>
      <c r="F1680" s="11" t="s">
        <v>14</v>
      </c>
      <c r="G1680" s="11" t="s">
        <v>14</v>
      </c>
      <c r="H1680" s="13" t="s">
        <v>14</v>
      </c>
      <c r="I1680" s="14" t="s">
        <v>14</v>
      </c>
      <c r="J1680" s="6" t="s">
        <v>14</v>
      </c>
      <c r="K1680" s="17" t="e">
        <f t="shared" si="62"/>
        <v>#VALUE!</v>
      </c>
      <c r="L1680" s="17"/>
      <c r="M1680" s="17"/>
    </row>
    <row r="1681" spans="1:13" x14ac:dyDescent="0.25">
      <c r="A1681" s="11" t="s">
        <v>14</v>
      </c>
      <c r="B1681" s="18" t="s">
        <v>14</v>
      </c>
      <c r="C1681" s="18" t="s">
        <v>14</v>
      </c>
      <c r="D1681" s="19" t="s">
        <v>14</v>
      </c>
      <c r="E1681" s="6" t="s">
        <v>14</v>
      </c>
      <c r="F1681" s="11" t="s">
        <v>14</v>
      </c>
      <c r="G1681" s="11" t="s">
        <v>14</v>
      </c>
      <c r="H1681" s="13" t="s">
        <v>14</v>
      </c>
      <c r="I1681" s="14" t="s">
        <v>14</v>
      </c>
      <c r="J1681" s="6" t="s">
        <v>14</v>
      </c>
      <c r="K1681" s="17" t="e">
        <f t="shared" si="62"/>
        <v>#VALUE!</v>
      </c>
      <c r="L1681" s="17"/>
      <c r="M1681" s="17"/>
    </row>
    <row r="1682" spans="1:13" x14ac:dyDescent="0.25">
      <c r="A1682" s="11" t="s">
        <v>14</v>
      </c>
      <c r="B1682" s="18" t="s">
        <v>14</v>
      </c>
      <c r="C1682" s="18" t="s">
        <v>14</v>
      </c>
      <c r="D1682" s="19" t="s">
        <v>14</v>
      </c>
      <c r="E1682" s="6" t="s">
        <v>14</v>
      </c>
      <c r="F1682" s="11" t="s">
        <v>14</v>
      </c>
      <c r="G1682" s="11" t="s">
        <v>14</v>
      </c>
      <c r="H1682" s="13" t="s">
        <v>14</v>
      </c>
      <c r="I1682" s="14" t="s">
        <v>14</v>
      </c>
      <c r="J1682" s="6" t="s">
        <v>14</v>
      </c>
      <c r="K1682" s="17" t="e">
        <f t="shared" si="62"/>
        <v>#VALUE!</v>
      </c>
      <c r="L1682" s="17"/>
      <c r="M1682" s="17"/>
    </row>
    <row r="1683" spans="1:13" x14ac:dyDescent="0.25">
      <c r="A1683" s="11" t="s">
        <v>14</v>
      </c>
      <c r="B1683" s="18" t="s">
        <v>14</v>
      </c>
      <c r="C1683" s="18" t="s">
        <v>14</v>
      </c>
      <c r="D1683" s="19" t="s">
        <v>14</v>
      </c>
      <c r="E1683" s="6" t="s">
        <v>14</v>
      </c>
      <c r="F1683" s="11" t="s">
        <v>14</v>
      </c>
      <c r="G1683" s="11" t="s">
        <v>14</v>
      </c>
      <c r="H1683" s="13" t="s">
        <v>14</v>
      </c>
      <c r="I1683" s="14" t="s">
        <v>14</v>
      </c>
      <c r="J1683" s="6" t="s">
        <v>14</v>
      </c>
      <c r="K1683" s="17" t="e">
        <f t="shared" si="62"/>
        <v>#VALUE!</v>
      </c>
      <c r="L1683" s="17"/>
      <c r="M1683" s="17"/>
    </row>
    <row r="1684" spans="1:13" x14ac:dyDescent="0.25">
      <c r="A1684" s="11" t="s">
        <v>14</v>
      </c>
      <c r="B1684" s="18" t="s">
        <v>14</v>
      </c>
      <c r="C1684" s="18" t="s">
        <v>14</v>
      </c>
      <c r="D1684" s="19" t="s">
        <v>14</v>
      </c>
      <c r="E1684" s="6" t="s">
        <v>14</v>
      </c>
      <c r="F1684" s="11" t="s">
        <v>14</v>
      </c>
      <c r="G1684" s="11" t="s">
        <v>14</v>
      </c>
      <c r="H1684" s="13" t="s">
        <v>14</v>
      </c>
      <c r="I1684" s="14" t="s">
        <v>14</v>
      </c>
      <c r="J1684" s="6" t="s">
        <v>14</v>
      </c>
      <c r="K1684" s="17" t="e">
        <f t="shared" si="62"/>
        <v>#VALUE!</v>
      </c>
      <c r="L1684" s="17"/>
      <c r="M1684" s="17"/>
    </row>
    <row r="1685" spans="1:13" x14ac:dyDescent="0.25">
      <c r="A1685" s="11" t="s">
        <v>14</v>
      </c>
      <c r="B1685" s="18" t="s">
        <v>14</v>
      </c>
      <c r="C1685" s="18" t="s">
        <v>14</v>
      </c>
      <c r="D1685" s="19" t="s">
        <v>14</v>
      </c>
      <c r="E1685" s="6" t="s">
        <v>14</v>
      </c>
      <c r="F1685" s="11" t="s">
        <v>14</v>
      </c>
      <c r="G1685" s="11" t="s">
        <v>14</v>
      </c>
      <c r="H1685" s="13" t="s">
        <v>14</v>
      </c>
      <c r="I1685" s="14" t="s">
        <v>14</v>
      </c>
      <c r="J1685" s="6" t="s">
        <v>14</v>
      </c>
      <c r="K1685" s="17" t="e">
        <f t="shared" si="62"/>
        <v>#VALUE!</v>
      </c>
      <c r="L1685" s="17"/>
      <c r="M1685" s="17"/>
    </row>
    <row r="1686" spans="1:13" x14ac:dyDescent="0.25">
      <c r="A1686" s="11" t="s">
        <v>14</v>
      </c>
      <c r="B1686" s="18" t="s">
        <v>14</v>
      </c>
      <c r="C1686" s="18" t="s">
        <v>14</v>
      </c>
      <c r="D1686" s="19" t="s">
        <v>14</v>
      </c>
      <c r="E1686" s="6" t="s">
        <v>14</v>
      </c>
      <c r="F1686" s="11" t="s">
        <v>14</v>
      </c>
      <c r="G1686" s="11" t="s">
        <v>14</v>
      </c>
      <c r="H1686" s="13" t="s">
        <v>14</v>
      </c>
      <c r="I1686" s="14" t="s">
        <v>14</v>
      </c>
      <c r="J1686" s="6" t="s">
        <v>14</v>
      </c>
      <c r="K1686" s="17" t="e">
        <f t="shared" si="62"/>
        <v>#VALUE!</v>
      </c>
      <c r="L1686" s="17"/>
      <c r="M1686" s="17"/>
    </row>
    <row r="1687" spans="1:13" x14ac:dyDescent="0.25">
      <c r="A1687" s="11" t="s">
        <v>14</v>
      </c>
      <c r="B1687" s="18" t="s">
        <v>14</v>
      </c>
      <c r="C1687" s="18" t="s">
        <v>14</v>
      </c>
      <c r="D1687" s="19" t="s">
        <v>14</v>
      </c>
      <c r="E1687" s="6" t="s">
        <v>14</v>
      </c>
      <c r="F1687" s="11" t="s">
        <v>14</v>
      </c>
      <c r="G1687" s="11" t="s">
        <v>14</v>
      </c>
      <c r="H1687" s="13" t="s">
        <v>14</v>
      </c>
      <c r="I1687" s="14" t="s">
        <v>14</v>
      </c>
      <c r="J1687" s="6" t="s">
        <v>14</v>
      </c>
      <c r="K1687" s="17" t="e">
        <f t="shared" si="62"/>
        <v>#VALUE!</v>
      </c>
      <c r="L1687" s="17"/>
      <c r="M1687" s="17"/>
    </row>
    <row r="1688" spans="1:13" x14ac:dyDescent="0.25">
      <c r="A1688" s="11" t="s">
        <v>14</v>
      </c>
      <c r="B1688" s="18" t="s">
        <v>14</v>
      </c>
      <c r="C1688" s="18" t="s">
        <v>14</v>
      </c>
      <c r="D1688" s="19" t="s">
        <v>14</v>
      </c>
      <c r="E1688" s="6" t="s">
        <v>14</v>
      </c>
      <c r="F1688" s="11" t="s">
        <v>14</v>
      </c>
      <c r="G1688" s="11" t="s">
        <v>14</v>
      </c>
      <c r="H1688" s="13" t="s">
        <v>14</v>
      </c>
      <c r="I1688" s="14" t="s">
        <v>14</v>
      </c>
      <c r="J1688" s="6" t="s">
        <v>14</v>
      </c>
      <c r="K1688" s="17" t="e">
        <f t="shared" si="62"/>
        <v>#VALUE!</v>
      </c>
      <c r="L1688" s="17"/>
      <c r="M1688" s="17"/>
    </row>
    <row r="1689" spans="1:13" x14ac:dyDescent="0.25">
      <c r="A1689" s="11" t="s">
        <v>14</v>
      </c>
      <c r="B1689" s="18" t="s">
        <v>14</v>
      </c>
      <c r="C1689" s="18" t="s">
        <v>14</v>
      </c>
      <c r="D1689" s="19" t="s">
        <v>14</v>
      </c>
      <c r="E1689" s="6" t="s">
        <v>14</v>
      </c>
      <c r="F1689" s="11" t="s">
        <v>14</v>
      </c>
      <c r="G1689" s="11" t="s">
        <v>14</v>
      </c>
      <c r="H1689" s="13" t="s">
        <v>14</v>
      </c>
      <c r="I1689" s="14" t="s">
        <v>14</v>
      </c>
      <c r="J1689" s="6" t="s">
        <v>14</v>
      </c>
      <c r="K1689" s="17" t="e">
        <f t="shared" si="62"/>
        <v>#VALUE!</v>
      </c>
      <c r="L1689" s="17"/>
      <c r="M1689" s="17"/>
    </row>
    <row r="1690" spans="1:13" x14ac:dyDescent="0.25">
      <c r="A1690" s="11" t="s">
        <v>14</v>
      </c>
      <c r="B1690" s="18" t="s">
        <v>14</v>
      </c>
      <c r="C1690" s="18" t="s">
        <v>14</v>
      </c>
      <c r="D1690" s="19" t="s">
        <v>14</v>
      </c>
      <c r="E1690" s="6" t="s">
        <v>14</v>
      </c>
      <c r="F1690" s="11" t="s">
        <v>14</v>
      </c>
      <c r="G1690" s="11" t="s">
        <v>14</v>
      </c>
      <c r="H1690" s="13" t="s">
        <v>14</v>
      </c>
      <c r="I1690" s="14" t="s">
        <v>14</v>
      </c>
      <c r="J1690" s="6" t="s">
        <v>14</v>
      </c>
      <c r="K1690" s="17" t="e">
        <f t="shared" si="62"/>
        <v>#VALUE!</v>
      </c>
      <c r="L1690" s="17"/>
      <c r="M1690" s="17"/>
    </row>
    <row r="1691" spans="1:13" x14ac:dyDescent="0.25">
      <c r="A1691" s="11" t="s">
        <v>14</v>
      </c>
      <c r="B1691" s="18" t="s">
        <v>14</v>
      </c>
      <c r="C1691" s="18" t="s">
        <v>14</v>
      </c>
      <c r="D1691" s="19" t="s">
        <v>14</v>
      </c>
      <c r="E1691" s="6" t="s">
        <v>14</v>
      </c>
      <c r="F1691" s="11" t="s">
        <v>14</v>
      </c>
      <c r="G1691" s="11" t="s">
        <v>14</v>
      </c>
      <c r="H1691" s="13" t="s">
        <v>14</v>
      </c>
      <c r="I1691" s="14" t="s">
        <v>14</v>
      </c>
      <c r="J1691" s="6" t="s">
        <v>14</v>
      </c>
      <c r="K1691" s="17" t="e">
        <f t="shared" si="62"/>
        <v>#VALUE!</v>
      </c>
      <c r="L1691" s="17"/>
      <c r="M1691" s="17"/>
    </row>
    <row r="1692" spans="1:13" x14ac:dyDescent="0.25">
      <c r="A1692" s="11" t="s">
        <v>14</v>
      </c>
      <c r="B1692" s="18" t="s">
        <v>14</v>
      </c>
      <c r="C1692" s="18" t="s">
        <v>14</v>
      </c>
      <c r="D1692" s="19" t="s">
        <v>14</v>
      </c>
      <c r="E1692" s="6" t="s">
        <v>14</v>
      </c>
      <c r="F1692" s="11" t="s">
        <v>14</v>
      </c>
      <c r="G1692" s="11" t="s">
        <v>14</v>
      </c>
      <c r="H1692" s="13" t="s">
        <v>14</v>
      </c>
      <c r="I1692" s="14" t="s">
        <v>14</v>
      </c>
      <c r="J1692" s="6" t="s">
        <v>14</v>
      </c>
      <c r="K1692" s="17" t="e">
        <f t="shared" si="62"/>
        <v>#VALUE!</v>
      </c>
      <c r="L1692" s="17"/>
      <c r="M1692" s="17"/>
    </row>
    <row r="1693" spans="1:13" x14ac:dyDescent="0.25">
      <c r="A1693" s="11" t="s">
        <v>14</v>
      </c>
      <c r="B1693" s="18" t="s">
        <v>14</v>
      </c>
      <c r="C1693" s="18" t="s">
        <v>14</v>
      </c>
      <c r="D1693" s="19" t="s">
        <v>14</v>
      </c>
      <c r="E1693" s="6" t="s">
        <v>14</v>
      </c>
      <c r="F1693" s="11" t="s">
        <v>14</v>
      </c>
      <c r="G1693" s="11" t="s">
        <v>14</v>
      </c>
      <c r="H1693" s="13" t="s">
        <v>14</v>
      </c>
      <c r="I1693" s="14" t="s">
        <v>14</v>
      </c>
      <c r="J1693" s="6" t="s">
        <v>14</v>
      </c>
      <c r="K1693" s="17" t="e">
        <f t="shared" si="62"/>
        <v>#VALUE!</v>
      </c>
      <c r="L1693" s="17"/>
      <c r="M1693" s="17"/>
    </row>
    <row r="1694" spans="1:13" x14ac:dyDescent="0.25">
      <c r="A1694" s="11" t="s">
        <v>14</v>
      </c>
      <c r="B1694" s="18" t="s">
        <v>14</v>
      </c>
      <c r="C1694" s="18" t="s">
        <v>14</v>
      </c>
      <c r="D1694" s="19" t="s">
        <v>14</v>
      </c>
      <c r="E1694" s="6" t="s">
        <v>14</v>
      </c>
      <c r="F1694" s="11" t="s">
        <v>14</v>
      </c>
      <c r="G1694" s="11" t="s">
        <v>14</v>
      </c>
      <c r="H1694" s="13" t="s">
        <v>14</v>
      </c>
      <c r="I1694" s="14" t="s">
        <v>14</v>
      </c>
      <c r="J1694" s="6" t="s">
        <v>14</v>
      </c>
      <c r="K1694" s="17" t="e">
        <f t="shared" si="62"/>
        <v>#VALUE!</v>
      </c>
      <c r="L1694" s="17"/>
      <c r="M1694" s="17"/>
    </row>
    <row r="1695" spans="1:13" x14ac:dyDescent="0.25">
      <c r="A1695" s="11" t="s">
        <v>14</v>
      </c>
      <c r="B1695" s="18" t="s">
        <v>14</v>
      </c>
      <c r="C1695" s="18" t="s">
        <v>14</v>
      </c>
      <c r="D1695" s="19" t="s">
        <v>14</v>
      </c>
      <c r="E1695" s="6" t="s">
        <v>14</v>
      </c>
      <c r="F1695" s="11" t="s">
        <v>14</v>
      </c>
      <c r="G1695" s="11" t="s">
        <v>14</v>
      </c>
      <c r="H1695" s="13" t="s">
        <v>14</v>
      </c>
      <c r="I1695" s="14" t="s">
        <v>14</v>
      </c>
      <c r="J1695" s="6" t="s">
        <v>14</v>
      </c>
      <c r="K1695" s="17" t="e">
        <f t="shared" si="62"/>
        <v>#VALUE!</v>
      </c>
      <c r="L1695" s="17"/>
      <c r="M1695" s="17"/>
    </row>
    <row r="1696" spans="1:13" x14ac:dyDescent="0.25">
      <c r="A1696" s="11" t="s">
        <v>14</v>
      </c>
      <c r="B1696" s="18" t="s">
        <v>14</v>
      </c>
      <c r="C1696" s="18" t="s">
        <v>14</v>
      </c>
      <c r="D1696" s="19" t="s">
        <v>14</v>
      </c>
      <c r="E1696" s="6" t="s">
        <v>14</v>
      </c>
      <c r="F1696" s="11" t="s">
        <v>14</v>
      </c>
      <c r="G1696" s="11" t="s">
        <v>14</v>
      </c>
      <c r="H1696" s="13" t="s">
        <v>14</v>
      </c>
      <c r="I1696" s="14" t="s">
        <v>14</v>
      </c>
      <c r="J1696" s="6" t="s">
        <v>14</v>
      </c>
      <c r="K1696" s="17" t="e">
        <f t="shared" si="62"/>
        <v>#VALUE!</v>
      </c>
      <c r="L1696" s="17"/>
      <c r="M1696" s="17"/>
    </row>
    <row r="1697" spans="1:13" x14ac:dyDescent="0.25">
      <c r="A1697" s="11" t="s">
        <v>14</v>
      </c>
      <c r="B1697" s="18" t="s">
        <v>14</v>
      </c>
      <c r="C1697" s="18" t="s">
        <v>14</v>
      </c>
      <c r="D1697" s="19" t="s">
        <v>14</v>
      </c>
      <c r="E1697" s="6" t="s">
        <v>14</v>
      </c>
      <c r="F1697" s="11" t="s">
        <v>14</v>
      </c>
      <c r="G1697" s="11" t="s">
        <v>14</v>
      </c>
      <c r="H1697" s="13" t="s">
        <v>14</v>
      </c>
      <c r="I1697" s="14" t="s">
        <v>14</v>
      </c>
      <c r="J1697" s="6" t="s">
        <v>14</v>
      </c>
      <c r="K1697" s="17" t="e">
        <f t="shared" si="62"/>
        <v>#VALUE!</v>
      </c>
      <c r="L1697" s="17"/>
      <c r="M1697" s="17"/>
    </row>
    <row r="1698" spans="1:13" x14ac:dyDescent="0.25">
      <c r="A1698" s="11" t="s">
        <v>14</v>
      </c>
      <c r="B1698" s="18" t="s">
        <v>14</v>
      </c>
      <c r="C1698" s="18" t="s">
        <v>14</v>
      </c>
      <c r="D1698" s="19" t="s">
        <v>14</v>
      </c>
      <c r="E1698" s="6" t="s">
        <v>14</v>
      </c>
      <c r="F1698" s="11" t="s">
        <v>14</v>
      </c>
      <c r="G1698" s="11" t="s">
        <v>14</v>
      </c>
      <c r="H1698" s="13" t="s">
        <v>14</v>
      </c>
      <c r="I1698" s="14" t="s">
        <v>14</v>
      </c>
      <c r="J1698" s="6" t="s">
        <v>14</v>
      </c>
      <c r="K1698" s="17" t="e">
        <f t="shared" si="62"/>
        <v>#VALUE!</v>
      </c>
      <c r="L1698" s="17"/>
      <c r="M1698" s="17"/>
    </row>
    <row r="1699" spans="1:13" x14ac:dyDescent="0.25">
      <c r="A1699" s="11" t="s">
        <v>14</v>
      </c>
      <c r="B1699" s="18" t="s">
        <v>14</v>
      </c>
      <c r="C1699" s="18" t="s">
        <v>14</v>
      </c>
      <c r="D1699" s="19" t="s">
        <v>14</v>
      </c>
      <c r="E1699" s="6" t="s">
        <v>14</v>
      </c>
      <c r="F1699" s="11" t="s">
        <v>14</v>
      </c>
      <c r="G1699" s="11" t="s">
        <v>14</v>
      </c>
      <c r="H1699" s="13" t="s">
        <v>14</v>
      </c>
      <c r="I1699" s="14" t="s">
        <v>14</v>
      </c>
      <c r="J1699" s="6" t="s">
        <v>14</v>
      </c>
      <c r="K1699" s="17" t="e">
        <f t="shared" si="62"/>
        <v>#VALUE!</v>
      </c>
      <c r="L1699" s="17"/>
      <c r="M1699" s="17"/>
    </row>
    <row r="1700" spans="1:13" x14ac:dyDescent="0.25">
      <c r="A1700" s="11" t="s">
        <v>14</v>
      </c>
      <c r="B1700" s="18" t="s">
        <v>14</v>
      </c>
      <c r="C1700" s="18" t="s">
        <v>14</v>
      </c>
      <c r="D1700" s="19" t="s">
        <v>14</v>
      </c>
      <c r="E1700" s="6" t="s">
        <v>14</v>
      </c>
      <c r="F1700" s="11" t="s">
        <v>14</v>
      </c>
      <c r="G1700" s="11" t="s">
        <v>14</v>
      </c>
      <c r="H1700" s="13" t="s">
        <v>14</v>
      </c>
      <c r="I1700" s="14" t="s">
        <v>14</v>
      </c>
      <c r="J1700" s="6" t="s">
        <v>14</v>
      </c>
      <c r="K1700" s="17" t="e">
        <f t="shared" ref="K1700:K1709" si="63">F1700*(H1700-(H1700*I1700)-((H1700-(H1700*I1700))*J1700))</f>
        <v>#VALUE!</v>
      </c>
      <c r="L1700" s="17"/>
      <c r="M1700" s="17"/>
    </row>
    <row r="1701" spans="1:13" x14ac:dyDescent="0.25">
      <c r="A1701" s="11" t="s">
        <v>14</v>
      </c>
      <c r="B1701" s="18" t="s">
        <v>14</v>
      </c>
      <c r="C1701" s="18" t="s">
        <v>14</v>
      </c>
      <c r="D1701" s="19" t="s">
        <v>14</v>
      </c>
      <c r="E1701" s="6" t="s">
        <v>14</v>
      </c>
      <c r="F1701" s="11" t="s">
        <v>14</v>
      </c>
      <c r="G1701" s="11" t="s">
        <v>14</v>
      </c>
      <c r="H1701" s="13" t="s">
        <v>14</v>
      </c>
      <c r="I1701" s="14" t="s">
        <v>14</v>
      </c>
      <c r="J1701" s="6" t="s">
        <v>14</v>
      </c>
      <c r="K1701" s="17" t="e">
        <f t="shared" si="63"/>
        <v>#VALUE!</v>
      </c>
      <c r="L1701" s="17"/>
      <c r="M1701" s="17"/>
    </row>
    <row r="1702" spans="1:13" x14ac:dyDescent="0.25">
      <c r="A1702" s="11" t="s">
        <v>14</v>
      </c>
      <c r="B1702" s="18" t="s">
        <v>14</v>
      </c>
      <c r="C1702" s="18" t="s">
        <v>14</v>
      </c>
      <c r="D1702" s="19" t="s">
        <v>14</v>
      </c>
      <c r="E1702" s="6" t="s">
        <v>14</v>
      </c>
      <c r="F1702" s="11" t="s">
        <v>14</v>
      </c>
      <c r="G1702" s="11" t="s">
        <v>14</v>
      </c>
      <c r="H1702" s="13" t="s">
        <v>14</v>
      </c>
      <c r="I1702" s="14" t="s">
        <v>14</v>
      </c>
      <c r="J1702" s="6" t="s">
        <v>14</v>
      </c>
      <c r="K1702" s="17" t="e">
        <f t="shared" si="63"/>
        <v>#VALUE!</v>
      </c>
      <c r="L1702" s="17"/>
      <c r="M1702" s="17"/>
    </row>
    <row r="1703" spans="1:13" x14ac:dyDescent="0.25">
      <c r="A1703" s="11" t="s">
        <v>14</v>
      </c>
      <c r="B1703" s="18" t="s">
        <v>14</v>
      </c>
      <c r="C1703" s="18" t="s">
        <v>14</v>
      </c>
      <c r="D1703" s="19" t="s">
        <v>14</v>
      </c>
      <c r="E1703" s="6" t="s">
        <v>14</v>
      </c>
      <c r="F1703" s="11" t="s">
        <v>14</v>
      </c>
      <c r="G1703" s="11" t="s">
        <v>14</v>
      </c>
      <c r="H1703" s="13" t="s">
        <v>14</v>
      </c>
      <c r="I1703" s="14" t="s">
        <v>14</v>
      </c>
      <c r="J1703" s="6" t="s">
        <v>14</v>
      </c>
      <c r="K1703" s="17" t="e">
        <f t="shared" si="63"/>
        <v>#VALUE!</v>
      </c>
      <c r="L1703" s="17"/>
      <c r="M1703" s="17"/>
    </row>
    <row r="1704" spans="1:13" x14ac:dyDescent="0.25">
      <c r="A1704" s="11" t="s">
        <v>14</v>
      </c>
      <c r="B1704" s="18" t="s">
        <v>14</v>
      </c>
      <c r="C1704" s="18" t="s">
        <v>14</v>
      </c>
      <c r="D1704" s="19" t="s">
        <v>14</v>
      </c>
      <c r="E1704" s="6" t="s">
        <v>14</v>
      </c>
      <c r="F1704" s="11" t="s">
        <v>14</v>
      </c>
      <c r="G1704" s="11" t="s">
        <v>14</v>
      </c>
      <c r="H1704" s="13" t="s">
        <v>14</v>
      </c>
      <c r="I1704" s="14" t="s">
        <v>14</v>
      </c>
      <c r="J1704" s="6" t="s">
        <v>14</v>
      </c>
      <c r="K1704" s="17" t="e">
        <f t="shared" si="63"/>
        <v>#VALUE!</v>
      </c>
      <c r="L1704" s="17"/>
      <c r="M1704" s="17"/>
    </row>
    <row r="1705" spans="1:13" x14ac:dyDescent="0.25">
      <c r="A1705" s="11" t="s">
        <v>14</v>
      </c>
      <c r="B1705" s="18" t="s">
        <v>14</v>
      </c>
      <c r="C1705" s="18" t="s">
        <v>14</v>
      </c>
      <c r="D1705" s="19" t="s">
        <v>14</v>
      </c>
      <c r="E1705" s="6" t="s">
        <v>14</v>
      </c>
      <c r="F1705" s="11" t="s">
        <v>14</v>
      </c>
      <c r="G1705" s="11" t="s">
        <v>14</v>
      </c>
      <c r="H1705" s="13" t="s">
        <v>14</v>
      </c>
      <c r="I1705" s="14" t="s">
        <v>14</v>
      </c>
      <c r="J1705" s="6" t="s">
        <v>14</v>
      </c>
      <c r="K1705" s="17" t="e">
        <f t="shared" si="63"/>
        <v>#VALUE!</v>
      </c>
      <c r="L1705" s="17"/>
      <c r="M1705" s="17"/>
    </row>
    <row r="1706" spans="1:13" x14ac:dyDescent="0.25">
      <c r="A1706" s="11" t="s">
        <v>14</v>
      </c>
      <c r="B1706" s="18" t="s">
        <v>14</v>
      </c>
      <c r="C1706" s="18" t="s">
        <v>14</v>
      </c>
      <c r="D1706" s="19" t="s">
        <v>14</v>
      </c>
      <c r="E1706" s="6" t="s">
        <v>14</v>
      </c>
      <c r="F1706" s="11" t="s">
        <v>14</v>
      </c>
      <c r="G1706" s="11" t="s">
        <v>14</v>
      </c>
      <c r="H1706" s="13" t="s">
        <v>14</v>
      </c>
      <c r="I1706" s="14" t="s">
        <v>14</v>
      </c>
      <c r="J1706" s="6" t="s">
        <v>14</v>
      </c>
      <c r="K1706" s="17" t="e">
        <f t="shared" si="63"/>
        <v>#VALUE!</v>
      </c>
      <c r="L1706" s="17"/>
      <c r="M1706" s="17"/>
    </row>
    <row r="1707" spans="1:13" x14ac:dyDescent="0.25">
      <c r="A1707" s="11" t="s">
        <v>14</v>
      </c>
      <c r="B1707" s="18" t="s">
        <v>14</v>
      </c>
      <c r="C1707" s="18" t="s">
        <v>14</v>
      </c>
      <c r="D1707" s="19" t="s">
        <v>14</v>
      </c>
      <c r="E1707" s="6" t="s">
        <v>14</v>
      </c>
      <c r="F1707" s="11" t="s">
        <v>14</v>
      </c>
      <c r="G1707" s="11" t="s">
        <v>14</v>
      </c>
      <c r="H1707" s="13" t="s">
        <v>14</v>
      </c>
      <c r="I1707" s="14" t="s">
        <v>14</v>
      </c>
      <c r="J1707" s="6" t="s">
        <v>14</v>
      </c>
      <c r="K1707" s="17" t="e">
        <f t="shared" si="63"/>
        <v>#VALUE!</v>
      </c>
      <c r="L1707" s="17"/>
      <c r="M1707" s="17"/>
    </row>
    <row r="1708" spans="1:13" x14ac:dyDescent="0.25">
      <c r="A1708" s="11" t="s">
        <v>14</v>
      </c>
      <c r="B1708" s="18" t="s">
        <v>14</v>
      </c>
      <c r="C1708" s="18" t="s">
        <v>14</v>
      </c>
      <c r="D1708" s="19" t="s">
        <v>14</v>
      </c>
      <c r="E1708" s="6" t="s">
        <v>14</v>
      </c>
      <c r="F1708" s="11" t="s">
        <v>14</v>
      </c>
      <c r="G1708" s="11" t="s">
        <v>14</v>
      </c>
      <c r="H1708" s="13" t="s">
        <v>14</v>
      </c>
      <c r="I1708" s="14" t="s">
        <v>14</v>
      </c>
      <c r="J1708" s="6" t="s">
        <v>14</v>
      </c>
      <c r="K1708" s="17" t="e">
        <f t="shared" si="63"/>
        <v>#VALUE!</v>
      </c>
      <c r="L1708" s="17"/>
      <c r="M1708" s="17"/>
    </row>
    <row r="1709" spans="1:13" x14ac:dyDescent="0.25">
      <c r="A1709" s="11" t="s">
        <v>14</v>
      </c>
      <c r="B1709" s="18" t="s">
        <v>14</v>
      </c>
      <c r="C1709" s="18" t="s">
        <v>14</v>
      </c>
      <c r="D1709" s="19" t="s">
        <v>14</v>
      </c>
      <c r="E1709" s="6" t="s">
        <v>14</v>
      </c>
      <c r="F1709" s="11" t="s">
        <v>14</v>
      </c>
      <c r="G1709" s="11" t="s">
        <v>14</v>
      </c>
      <c r="H1709" s="13" t="s">
        <v>14</v>
      </c>
      <c r="I1709" s="14" t="s">
        <v>14</v>
      </c>
      <c r="J1709" s="6" t="s">
        <v>14</v>
      </c>
      <c r="K1709" s="17" t="e">
        <f t="shared" si="63"/>
        <v>#VALUE!</v>
      </c>
      <c r="L1709" s="17"/>
      <c r="M1709" s="17"/>
    </row>
    <row r="1710" spans="1:13" x14ac:dyDescent="0.25">
      <c r="A1710" s="44" t="s">
        <v>14</v>
      </c>
      <c r="B1710" s="27" t="s">
        <v>14</v>
      </c>
      <c r="C1710" s="27" t="s">
        <v>14</v>
      </c>
      <c r="D1710" s="44" t="s">
        <v>14</v>
      </c>
      <c r="E1710" s="22" t="s">
        <v>14</v>
      </c>
      <c r="F1710" s="44" t="s">
        <v>14</v>
      </c>
      <c r="G1710" s="44" t="s">
        <v>14</v>
      </c>
      <c r="H1710" s="22" t="s">
        <v>14</v>
      </c>
      <c r="I1710" s="22" t="s">
        <v>14</v>
      </c>
      <c r="J1710" s="22" t="s">
        <v>14</v>
      </c>
    </row>
    <row r="1711" spans="1:13" x14ac:dyDescent="0.25">
      <c r="A1711" s="44" t="s">
        <v>14</v>
      </c>
      <c r="B1711" s="27" t="s">
        <v>14</v>
      </c>
      <c r="C1711" s="27" t="s">
        <v>14</v>
      </c>
      <c r="D1711" s="44" t="s">
        <v>14</v>
      </c>
      <c r="E1711" s="22" t="s">
        <v>14</v>
      </c>
      <c r="F1711" s="44" t="s">
        <v>14</v>
      </c>
      <c r="G1711" s="44" t="s">
        <v>14</v>
      </c>
      <c r="H1711" s="22" t="s">
        <v>14</v>
      </c>
      <c r="I1711" s="22" t="s">
        <v>14</v>
      </c>
      <c r="J1711" s="22" t="s">
        <v>14</v>
      </c>
    </row>
    <row r="1712" spans="1:13" x14ac:dyDescent="0.25">
      <c r="A1712" s="44" t="s">
        <v>14</v>
      </c>
      <c r="B1712" s="27" t="s">
        <v>14</v>
      </c>
      <c r="C1712" s="27" t="s">
        <v>14</v>
      </c>
      <c r="D1712" s="44" t="s">
        <v>14</v>
      </c>
      <c r="E1712" s="22" t="s">
        <v>14</v>
      </c>
      <c r="F1712" s="44" t="s">
        <v>14</v>
      </c>
      <c r="G1712" s="44" t="s">
        <v>14</v>
      </c>
      <c r="H1712" s="22" t="s">
        <v>14</v>
      </c>
      <c r="I1712" s="22" t="s">
        <v>14</v>
      </c>
      <c r="J1712" s="22" t="s">
        <v>14</v>
      </c>
    </row>
    <row r="1713" spans="1:10" x14ac:dyDescent="0.25">
      <c r="A1713" s="44" t="s">
        <v>14</v>
      </c>
      <c r="B1713" s="27" t="s">
        <v>14</v>
      </c>
      <c r="C1713" s="27" t="s">
        <v>14</v>
      </c>
      <c r="D1713" s="44" t="s">
        <v>14</v>
      </c>
      <c r="E1713" s="22" t="s">
        <v>14</v>
      </c>
      <c r="F1713" s="44" t="s">
        <v>14</v>
      </c>
      <c r="G1713" s="44" t="s">
        <v>14</v>
      </c>
      <c r="H1713" s="22" t="s">
        <v>14</v>
      </c>
      <c r="I1713" s="22" t="s">
        <v>14</v>
      </c>
      <c r="J1713" s="22" t="s">
        <v>14</v>
      </c>
    </row>
    <row r="1714" spans="1:10" x14ac:dyDescent="0.25">
      <c r="A1714" s="44" t="s">
        <v>14</v>
      </c>
      <c r="B1714" s="27" t="s">
        <v>14</v>
      </c>
      <c r="C1714" s="27" t="s">
        <v>14</v>
      </c>
      <c r="D1714" s="44" t="s">
        <v>14</v>
      </c>
      <c r="E1714" s="22" t="s">
        <v>14</v>
      </c>
      <c r="F1714" s="44" t="s">
        <v>14</v>
      </c>
      <c r="G1714" s="44" t="s">
        <v>14</v>
      </c>
      <c r="H1714" s="22" t="s">
        <v>14</v>
      </c>
      <c r="I1714" s="22" t="s">
        <v>14</v>
      </c>
      <c r="J1714" s="22" t="s">
        <v>14</v>
      </c>
    </row>
    <row r="1715" spans="1:10" x14ac:dyDescent="0.25">
      <c r="A1715" s="44" t="s">
        <v>14</v>
      </c>
      <c r="B1715" s="27" t="s">
        <v>14</v>
      </c>
      <c r="C1715" s="27" t="s">
        <v>14</v>
      </c>
      <c r="D1715" s="44" t="s">
        <v>14</v>
      </c>
      <c r="E1715" s="22" t="s">
        <v>14</v>
      </c>
      <c r="F1715" s="44" t="s">
        <v>14</v>
      </c>
      <c r="G1715" s="44" t="s">
        <v>14</v>
      </c>
      <c r="H1715" s="22" t="s">
        <v>14</v>
      </c>
      <c r="I1715" s="22" t="s">
        <v>14</v>
      </c>
      <c r="J1715" s="22" t="s">
        <v>14</v>
      </c>
    </row>
    <row r="1716" spans="1:10" x14ac:dyDescent="0.25">
      <c r="A1716" s="44" t="s">
        <v>14</v>
      </c>
      <c r="B1716" s="27" t="s">
        <v>14</v>
      </c>
      <c r="C1716" s="27" t="s">
        <v>14</v>
      </c>
      <c r="D1716" s="44" t="s">
        <v>14</v>
      </c>
      <c r="E1716" s="22" t="s">
        <v>14</v>
      </c>
      <c r="F1716" s="44" t="s">
        <v>14</v>
      </c>
      <c r="G1716" s="44" t="s">
        <v>14</v>
      </c>
      <c r="H1716" s="22" t="s">
        <v>14</v>
      </c>
      <c r="I1716" s="22" t="s">
        <v>14</v>
      </c>
      <c r="J1716" s="22" t="s">
        <v>14</v>
      </c>
    </row>
    <row r="1717" spans="1:10" x14ac:dyDescent="0.25">
      <c r="A1717" s="44" t="s">
        <v>14</v>
      </c>
      <c r="B1717" s="27" t="s">
        <v>14</v>
      </c>
      <c r="C1717" s="27" t="s">
        <v>14</v>
      </c>
      <c r="D1717" s="44" t="s">
        <v>14</v>
      </c>
      <c r="E1717" s="22" t="s">
        <v>14</v>
      </c>
      <c r="F1717" s="44" t="s">
        <v>14</v>
      </c>
      <c r="G1717" s="44" t="s">
        <v>14</v>
      </c>
      <c r="H1717" s="22" t="s">
        <v>14</v>
      </c>
      <c r="I1717" s="22" t="s">
        <v>14</v>
      </c>
      <c r="J1717" s="22" t="s">
        <v>14</v>
      </c>
    </row>
    <row r="1718" spans="1:10" x14ac:dyDescent="0.25">
      <c r="A1718" s="44" t="s">
        <v>14</v>
      </c>
      <c r="B1718" s="27" t="s">
        <v>14</v>
      </c>
      <c r="C1718" s="27" t="s">
        <v>14</v>
      </c>
      <c r="D1718" s="44" t="s">
        <v>14</v>
      </c>
      <c r="E1718" s="22" t="s">
        <v>14</v>
      </c>
      <c r="F1718" s="44" t="s">
        <v>14</v>
      </c>
      <c r="G1718" s="44" t="s">
        <v>14</v>
      </c>
      <c r="H1718" s="22" t="s">
        <v>14</v>
      </c>
      <c r="I1718" s="22" t="s">
        <v>14</v>
      </c>
      <c r="J1718" s="22" t="s">
        <v>14</v>
      </c>
    </row>
    <row r="1719" spans="1:10" x14ac:dyDescent="0.25">
      <c r="A1719" s="44" t="s">
        <v>14</v>
      </c>
      <c r="B1719" s="27" t="s">
        <v>14</v>
      </c>
      <c r="C1719" s="27" t="s">
        <v>14</v>
      </c>
      <c r="D1719" s="44" t="s">
        <v>14</v>
      </c>
      <c r="E1719" s="22" t="s">
        <v>14</v>
      </c>
      <c r="F1719" s="44" t="s">
        <v>14</v>
      </c>
      <c r="G1719" s="44" t="s">
        <v>14</v>
      </c>
      <c r="H1719" s="22" t="s">
        <v>14</v>
      </c>
      <c r="I1719" s="22" t="s">
        <v>14</v>
      </c>
      <c r="J1719" s="22" t="s">
        <v>14</v>
      </c>
    </row>
    <row r="1720" spans="1:10" x14ac:dyDescent="0.25">
      <c r="A1720" s="44" t="s">
        <v>14</v>
      </c>
      <c r="B1720" s="27" t="s">
        <v>14</v>
      </c>
      <c r="C1720" s="27" t="s">
        <v>14</v>
      </c>
      <c r="D1720" s="44" t="s">
        <v>14</v>
      </c>
      <c r="E1720" s="22" t="s">
        <v>14</v>
      </c>
      <c r="F1720" s="44" t="s">
        <v>14</v>
      </c>
      <c r="G1720" s="44" t="s">
        <v>14</v>
      </c>
      <c r="H1720" s="22" t="s">
        <v>14</v>
      </c>
      <c r="I1720" s="22" t="s">
        <v>14</v>
      </c>
      <c r="J1720" s="22" t="s">
        <v>14</v>
      </c>
    </row>
    <row r="1721" spans="1:10" x14ac:dyDescent="0.25">
      <c r="A1721" s="44" t="s">
        <v>14</v>
      </c>
      <c r="B1721" s="27" t="s">
        <v>14</v>
      </c>
      <c r="C1721" s="27" t="s">
        <v>14</v>
      </c>
      <c r="D1721" s="44" t="s">
        <v>14</v>
      </c>
      <c r="E1721" s="22" t="s">
        <v>14</v>
      </c>
      <c r="F1721" s="44" t="s">
        <v>14</v>
      </c>
      <c r="G1721" s="44" t="s">
        <v>14</v>
      </c>
      <c r="H1721" s="22" t="s">
        <v>14</v>
      </c>
      <c r="I1721" s="22" t="s">
        <v>14</v>
      </c>
      <c r="J1721" s="22" t="s">
        <v>14</v>
      </c>
    </row>
    <row r="1722" spans="1:10" x14ac:dyDescent="0.25">
      <c r="A1722" s="44" t="s">
        <v>14</v>
      </c>
      <c r="B1722" s="27" t="s">
        <v>14</v>
      </c>
      <c r="C1722" s="27" t="s">
        <v>14</v>
      </c>
      <c r="D1722" s="44" t="s">
        <v>14</v>
      </c>
      <c r="E1722" s="22" t="s">
        <v>14</v>
      </c>
      <c r="F1722" s="44" t="s">
        <v>14</v>
      </c>
      <c r="G1722" s="44" t="s">
        <v>14</v>
      </c>
      <c r="H1722" s="22" t="s">
        <v>14</v>
      </c>
      <c r="I1722" s="22" t="s">
        <v>14</v>
      </c>
      <c r="J1722" s="22" t="s">
        <v>14</v>
      </c>
    </row>
    <row r="1723" spans="1:10" x14ac:dyDescent="0.25">
      <c r="A1723" s="44" t="s">
        <v>14</v>
      </c>
      <c r="B1723" s="27" t="s">
        <v>14</v>
      </c>
      <c r="C1723" s="27" t="s">
        <v>14</v>
      </c>
      <c r="D1723" s="44" t="s">
        <v>14</v>
      </c>
      <c r="E1723" s="22" t="s">
        <v>14</v>
      </c>
      <c r="F1723" s="44" t="s">
        <v>14</v>
      </c>
      <c r="G1723" s="44" t="s">
        <v>14</v>
      </c>
      <c r="H1723" s="22" t="s">
        <v>14</v>
      </c>
      <c r="I1723" s="22" t="s">
        <v>14</v>
      </c>
      <c r="J1723" s="22" t="s">
        <v>14</v>
      </c>
    </row>
    <row r="1724" spans="1:10" x14ac:dyDescent="0.25">
      <c r="A1724" s="44" t="s">
        <v>14</v>
      </c>
      <c r="B1724" s="27" t="s">
        <v>14</v>
      </c>
      <c r="C1724" s="27" t="s">
        <v>14</v>
      </c>
      <c r="D1724" s="44" t="s">
        <v>14</v>
      </c>
      <c r="E1724" s="22" t="s">
        <v>14</v>
      </c>
      <c r="F1724" s="44" t="s">
        <v>14</v>
      </c>
      <c r="G1724" s="44" t="s">
        <v>14</v>
      </c>
      <c r="H1724" s="22" t="s">
        <v>14</v>
      </c>
      <c r="I1724" s="22" t="s">
        <v>14</v>
      </c>
      <c r="J1724" s="22" t="s">
        <v>14</v>
      </c>
    </row>
    <row r="1725" spans="1:10" x14ac:dyDescent="0.25">
      <c r="A1725" s="44" t="s">
        <v>14</v>
      </c>
      <c r="B1725" s="27" t="s">
        <v>14</v>
      </c>
      <c r="C1725" s="27" t="s">
        <v>14</v>
      </c>
      <c r="D1725" s="44" t="s">
        <v>14</v>
      </c>
      <c r="E1725" s="22" t="s">
        <v>14</v>
      </c>
      <c r="F1725" s="44" t="s">
        <v>14</v>
      </c>
      <c r="G1725" s="44" t="s">
        <v>14</v>
      </c>
      <c r="H1725" s="22" t="s">
        <v>14</v>
      </c>
      <c r="I1725" s="22" t="s">
        <v>14</v>
      </c>
      <c r="J1725" s="22" t="s">
        <v>14</v>
      </c>
    </row>
    <row r="1726" spans="1:10" x14ac:dyDescent="0.25">
      <c r="A1726" s="44" t="s">
        <v>14</v>
      </c>
      <c r="B1726" s="27" t="s">
        <v>14</v>
      </c>
      <c r="C1726" s="27" t="s">
        <v>14</v>
      </c>
      <c r="D1726" s="44" t="s">
        <v>14</v>
      </c>
      <c r="E1726" s="22" t="s">
        <v>14</v>
      </c>
      <c r="F1726" s="44" t="s">
        <v>14</v>
      </c>
      <c r="G1726" s="44" t="s">
        <v>14</v>
      </c>
      <c r="H1726" s="22" t="s">
        <v>14</v>
      </c>
      <c r="I1726" s="22" t="s">
        <v>14</v>
      </c>
      <c r="J1726" s="22" t="s">
        <v>14</v>
      </c>
    </row>
    <row r="1727" spans="1:10" x14ac:dyDescent="0.25">
      <c r="A1727" s="44" t="s">
        <v>14</v>
      </c>
      <c r="B1727" s="27" t="s">
        <v>14</v>
      </c>
      <c r="C1727" s="27" t="s">
        <v>14</v>
      </c>
      <c r="D1727" s="44" t="s">
        <v>14</v>
      </c>
      <c r="E1727" s="22" t="s">
        <v>14</v>
      </c>
      <c r="F1727" s="44" t="s">
        <v>14</v>
      </c>
      <c r="G1727" s="44" t="s">
        <v>14</v>
      </c>
      <c r="H1727" s="22" t="s">
        <v>14</v>
      </c>
      <c r="I1727" s="22" t="s">
        <v>14</v>
      </c>
      <c r="J1727" s="22" t="s">
        <v>14</v>
      </c>
    </row>
    <row r="1728" spans="1:10" x14ac:dyDescent="0.25">
      <c r="A1728" s="44" t="s">
        <v>14</v>
      </c>
      <c r="B1728" s="27" t="s">
        <v>14</v>
      </c>
      <c r="C1728" s="27" t="s">
        <v>14</v>
      </c>
      <c r="D1728" s="44" t="s">
        <v>14</v>
      </c>
      <c r="E1728" s="22" t="s">
        <v>14</v>
      </c>
      <c r="F1728" s="44" t="s">
        <v>14</v>
      </c>
      <c r="G1728" s="44" t="s">
        <v>14</v>
      </c>
      <c r="H1728" s="22" t="s">
        <v>14</v>
      </c>
      <c r="I1728" s="22" t="s">
        <v>14</v>
      </c>
      <c r="J1728" s="22" t="s">
        <v>14</v>
      </c>
    </row>
    <row r="1729" spans="1:10" x14ac:dyDescent="0.25">
      <c r="A1729" s="44" t="s">
        <v>14</v>
      </c>
      <c r="B1729" s="27" t="s">
        <v>14</v>
      </c>
      <c r="C1729" s="27" t="s">
        <v>14</v>
      </c>
      <c r="D1729" s="44" t="s">
        <v>14</v>
      </c>
      <c r="E1729" s="22" t="s">
        <v>14</v>
      </c>
      <c r="F1729" s="44" t="s">
        <v>14</v>
      </c>
      <c r="G1729" s="44" t="s">
        <v>14</v>
      </c>
      <c r="H1729" s="22" t="s">
        <v>14</v>
      </c>
      <c r="I1729" s="22" t="s">
        <v>14</v>
      </c>
      <c r="J1729" s="22" t="s">
        <v>14</v>
      </c>
    </row>
    <row r="1730" spans="1:10" x14ac:dyDescent="0.25">
      <c r="A1730" s="44" t="s">
        <v>14</v>
      </c>
      <c r="B1730" s="27" t="s">
        <v>14</v>
      </c>
      <c r="C1730" s="27" t="s">
        <v>14</v>
      </c>
      <c r="D1730" s="44" t="s">
        <v>14</v>
      </c>
      <c r="E1730" s="22" t="s">
        <v>14</v>
      </c>
      <c r="F1730" s="44" t="s">
        <v>14</v>
      </c>
      <c r="G1730" s="44" t="s">
        <v>14</v>
      </c>
      <c r="H1730" s="22" t="s">
        <v>14</v>
      </c>
      <c r="I1730" s="22" t="s">
        <v>14</v>
      </c>
      <c r="J1730" s="22" t="s">
        <v>14</v>
      </c>
    </row>
    <row r="1731" spans="1:10" x14ac:dyDescent="0.25">
      <c r="A1731" s="44" t="s">
        <v>14</v>
      </c>
      <c r="B1731" s="27" t="s">
        <v>14</v>
      </c>
      <c r="C1731" s="27" t="s">
        <v>14</v>
      </c>
      <c r="D1731" s="44" t="s">
        <v>14</v>
      </c>
      <c r="E1731" s="22" t="s">
        <v>14</v>
      </c>
      <c r="F1731" s="44" t="s">
        <v>14</v>
      </c>
      <c r="G1731" s="44" t="s">
        <v>14</v>
      </c>
      <c r="H1731" s="22" t="s">
        <v>14</v>
      </c>
      <c r="I1731" s="22" t="s">
        <v>14</v>
      </c>
      <c r="J1731" s="22" t="s">
        <v>14</v>
      </c>
    </row>
    <row r="1732" spans="1:10" x14ac:dyDescent="0.25">
      <c r="A1732" s="44" t="s">
        <v>14</v>
      </c>
      <c r="B1732" s="27" t="s">
        <v>14</v>
      </c>
      <c r="C1732" s="27" t="s">
        <v>14</v>
      </c>
      <c r="D1732" s="44" t="s">
        <v>14</v>
      </c>
      <c r="E1732" s="22" t="s">
        <v>14</v>
      </c>
      <c r="F1732" s="44" t="s">
        <v>14</v>
      </c>
      <c r="G1732" s="44" t="s">
        <v>14</v>
      </c>
      <c r="H1732" s="22" t="s">
        <v>14</v>
      </c>
      <c r="I1732" s="22" t="s">
        <v>14</v>
      </c>
      <c r="J1732" s="22" t="s">
        <v>14</v>
      </c>
    </row>
    <row r="1733" spans="1:10" x14ac:dyDescent="0.25">
      <c r="A1733" s="44" t="s">
        <v>14</v>
      </c>
      <c r="B1733" s="27" t="s">
        <v>14</v>
      </c>
      <c r="C1733" s="27" t="s">
        <v>14</v>
      </c>
      <c r="D1733" s="44" t="s">
        <v>14</v>
      </c>
      <c r="E1733" s="22" t="s">
        <v>14</v>
      </c>
      <c r="F1733" s="44" t="s">
        <v>14</v>
      </c>
      <c r="G1733" s="44" t="s">
        <v>14</v>
      </c>
      <c r="H1733" s="22" t="s">
        <v>14</v>
      </c>
      <c r="I1733" s="22" t="s">
        <v>14</v>
      </c>
      <c r="J1733" s="22" t="s">
        <v>14</v>
      </c>
    </row>
    <row r="1734" spans="1:10" x14ac:dyDescent="0.25">
      <c r="A1734" s="44" t="s">
        <v>14</v>
      </c>
      <c r="B1734" s="27" t="s">
        <v>14</v>
      </c>
      <c r="C1734" s="27" t="s">
        <v>14</v>
      </c>
      <c r="D1734" s="44" t="s">
        <v>14</v>
      </c>
      <c r="E1734" s="22" t="s">
        <v>14</v>
      </c>
      <c r="F1734" s="44" t="s">
        <v>14</v>
      </c>
      <c r="G1734" s="44" t="s">
        <v>14</v>
      </c>
      <c r="H1734" s="22" t="s">
        <v>14</v>
      </c>
      <c r="I1734" s="22" t="s">
        <v>14</v>
      </c>
      <c r="J1734" s="22" t="s">
        <v>14</v>
      </c>
    </row>
    <row r="1735" spans="1:10" x14ac:dyDescent="0.25">
      <c r="A1735" s="44" t="s">
        <v>14</v>
      </c>
      <c r="B1735" s="27" t="s">
        <v>14</v>
      </c>
      <c r="C1735" s="27" t="s">
        <v>14</v>
      </c>
      <c r="D1735" s="44" t="s">
        <v>14</v>
      </c>
      <c r="E1735" s="22" t="s">
        <v>14</v>
      </c>
      <c r="F1735" s="44" t="s">
        <v>14</v>
      </c>
      <c r="G1735" s="44" t="s">
        <v>14</v>
      </c>
      <c r="H1735" s="22" t="s">
        <v>14</v>
      </c>
      <c r="I1735" s="22" t="s">
        <v>14</v>
      </c>
      <c r="J1735" s="22" t="s">
        <v>14</v>
      </c>
    </row>
    <row r="1736" spans="1:10" x14ac:dyDescent="0.25">
      <c r="A1736" s="44" t="s">
        <v>14</v>
      </c>
      <c r="B1736" s="27" t="s">
        <v>14</v>
      </c>
      <c r="C1736" s="27" t="s">
        <v>14</v>
      </c>
      <c r="D1736" s="44" t="s">
        <v>14</v>
      </c>
      <c r="E1736" s="22" t="s">
        <v>14</v>
      </c>
      <c r="F1736" s="44" t="s">
        <v>14</v>
      </c>
      <c r="G1736" s="44" t="s">
        <v>14</v>
      </c>
      <c r="H1736" s="22" t="s">
        <v>14</v>
      </c>
      <c r="I1736" s="22" t="s">
        <v>14</v>
      </c>
      <c r="J1736" s="22" t="s">
        <v>14</v>
      </c>
    </row>
    <row r="1737" spans="1:10" x14ac:dyDescent="0.25">
      <c r="A1737" s="44" t="s">
        <v>14</v>
      </c>
      <c r="B1737" s="27" t="s">
        <v>14</v>
      </c>
      <c r="C1737" s="27" t="s">
        <v>14</v>
      </c>
      <c r="D1737" s="44" t="s">
        <v>14</v>
      </c>
      <c r="E1737" s="22" t="s">
        <v>14</v>
      </c>
      <c r="F1737" s="44" t="s">
        <v>14</v>
      </c>
      <c r="G1737" s="44" t="s">
        <v>14</v>
      </c>
      <c r="H1737" s="22" t="s">
        <v>14</v>
      </c>
      <c r="I1737" s="22" t="s">
        <v>14</v>
      </c>
      <c r="J1737" s="22" t="s">
        <v>14</v>
      </c>
    </row>
    <row r="1738" spans="1:10" x14ac:dyDescent="0.25">
      <c r="A1738" s="44" t="s">
        <v>14</v>
      </c>
      <c r="B1738" s="27" t="s">
        <v>14</v>
      </c>
      <c r="C1738" s="27" t="s">
        <v>14</v>
      </c>
      <c r="D1738" s="44" t="s">
        <v>14</v>
      </c>
      <c r="E1738" s="22" t="s">
        <v>14</v>
      </c>
      <c r="F1738" s="44" t="s">
        <v>14</v>
      </c>
      <c r="G1738" s="44" t="s">
        <v>14</v>
      </c>
      <c r="H1738" s="22" t="s">
        <v>14</v>
      </c>
      <c r="I1738" s="22" t="s">
        <v>14</v>
      </c>
      <c r="J1738" s="22" t="s">
        <v>14</v>
      </c>
    </row>
    <row r="1739" spans="1:10" x14ac:dyDescent="0.25">
      <c r="A1739" s="44" t="s">
        <v>14</v>
      </c>
      <c r="B1739" s="27" t="s">
        <v>14</v>
      </c>
      <c r="C1739" s="27" t="s">
        <v>14</v>
      </c>
      <c r="D1739" s="44" t="s">
        <v>14</v>
      </c>
      <c r="E1739" s="22" t="s">
        <v>14</v>
      </c>
      <c r="F1739" s="44" t="s">
        <v>14</v>
      </c>
      <c r="G1739" s="44" t="s">
        <v>14</v>
      </c>
      <c r="H1739" s="22" t="s">
        <v>14</v>
      </c>
      <c r="I1739" s="22" t="s">
        <v>14</v>
      </c>
      <c r="J1739" s="22" t="s">
        <v>14</v>
      </c>
    </row>
    <row r="1740" spans="1:10" x14ac:dyDescent="0.25">
      <c r="A1740" s="44" t="s">
        <v>14</v>
      </c>
      <c r="B1740" s="27" t="s">
        <v>14</v>
      </c>
      <c r="C1740" s="27" t="s">
        <v>14</v>
      </c>
      <c r="D1740" s="44" t="s">
        <v>14</v>
      </c>
      <c r="E1740" s="22" t="s">
        <v>14</v>
      </c>
      <c r="F1740" s="44" t="s">
        <v>14</v>
      </c>
      <c r="G1740" s="44" t="s">
        <v>14</v>
      </c>
      <c r="H1740" s="22" t="s">
        <v>14</v>
      </c>
      <c r="I1740" s="22" t="s">
        <v>14</v>
      </c>
      <c r="J1740" s="22" t="s">
        <v>14</v>
      </c>
    </row>
    <row r="1741" spans="1:10" x14ac:dyDescent="0.25">
      <c r="A1741" s="44" t="s">
        <v>14</v>
      </c>
      <c r="B1741" s="27" t="s">
        <v>14</v>
      </c>
      <c r="C1741" s="27" t="s">
        <v>14</v>
      </c>
      <c r="D1741" s="44" t="s">
        <v>14</v>
      </c>
      <c r="E1741" s="22" t="s">
        <v>14</v>
      </c>
      <c r="F1741" s="44" t="s">
        <v>14</v>
      </c>
      <c r="G1741" s="44" t="s">
        <v>14</v>
      </c>
      <c r="H1741" s="22" t="s">
        <v>14</v>
      </c>
      <c r="I1741" s="22" t="s">
        <v>14</v>
      </c>
      <c r="J1741" s="22" t="s">
        <v>14</v>
      </c>
    </row>
    <row r="1742" spans="1:10" x14ac:dyDescent="0.25">
      <c r="A1742" s="44" t="s">
        <v>14</v>
      </c>
      <c r="B1742" s="27" t="s">
        <v>14</v>
      </c>
      <c r="C1742" s="27" t="s">
        <v>14</v>
      </c>
      <c r="D1742" s="44" t="s">
        <v>14</v>
      </c>
      <c r="E1742" s="22" t="s">
        <v>14</v>
      </c>
      <c r="F1742" s="44" t="s">
        <v>14</v>
      </c>
      <c r="G1742" s="44" t="s">
        <v>14</v>
      </c>
      <c r="H1742" s="22" t="s">
        <v>14</v>
      </c>
      <c r="I1742" s="22" t="s">
        <v>14</v>
      </c>
      <c r="J1742" s="22" t="s">
        <v>14</v>
      </c>
    </row>
    <row r="1743" spans="1:10" x14ac:dyDescent="0.25">
      <c r="A1743" s="44" t="s">
        <v>14</v>
      </c>
      <c r="B1743" s="27" t="s">
        <v>14</v>
      </c>
      <c r="C1743" s="27" t="s">
        <v>14</v>
      </c>
      <c r="D1743" s="44" t="s">
        <v>14</v>
      </c>
      <c r="E1743" s="22" t="s">
        <v>14</v>
      </c>
      <c r="F1743" s="44" t="s">
        <v>14</v>
      </c>
      <c r="G1743" s="44" t="s">
        <v>14</v>
      </c>
      <c r="H1743" s="22" t="s">
        <v>14</v>
      </c>
      <c r="I1743" s="22" t="s">
        <v>14</v>
      </c>
      <c r="J1743" s="22" t="s">
        <v>14</v>
      </c>
    </row>
    <row r="1744" spans="1:10" x14ac:dyDescent="0.25">
      <c r="A1744" s="44" t="s">
        <v>14</v>
      </c>
      <c r="B1744" s="27" t="s">
        <v>14</v>
      </c>
      <c r="C1744" s="27" t="s">
        <v>14</v>
      </c>
      <c r="D1744" s="44" t="s">
        <v>14</v>
      </c>
      <c r="E1744" s="22" t="s">
        <v>14</v>
      </c>
      <c r="F1744" s="44" t="s">
        <v>14</v>
      </c>
      <c r="G1744" s="44" t="s">
        <v>14</v>
      </c>
      <c r="H1744" s="22" t="s">
        <v>14</v>
      </c>
      <c r="I1744" s="22" t="s">
        <v>14</v>
      </c>
      <c r="J1744" s="22" t="s">
        <v>14</v>
      </c>
    </row>
    <row r="1745" spans="1:10" x14ac:dyDescent="0.25">
      <c r="A1745" s="44" t="s">
        <v>14</v>
      </c>
      <c r="B1745" s="27" t="s">
        <v>14</v>
      </c>
      <c r="C1745" s="27" t="s">
        <v>14</v>
      </c>
      <c r="D1745" s="44" t="s">
        <v>14</v>
      </c>
      <c r="E1745" s="22" t="s">
        <v>14</v>
      </c>
      <c r="F1745" s="44" t="s">
        <v>14</v>
      </c>
      <c r="G1745" s="44" t="s">
        <v>14</v>
      </c>
      <c r="H1745" s="22" t="s">
        <v>14</v>
      </c>
      <c r="I1745" s="22" t="s">
        <v>14</v>
      </c>
      <c r="J1745" s="22" t="s">
        <v>14</v>
      </c>
    </row>
    <row r="1746" spans="1:10" x14ac:dyDescent="0.25">
      <c r="A1746" s="44" t="s">
        <v>14</v>
      </c>
      <c r="B1746" s="27" t="s">
        <v>14</v>
      </c>
      <c r="C1746" s="27" t="s">
        <v>14</v>
      </c>
      <c r="D1746" s="44" t="s">
        <v>14</v>
      </c>
      <c r="E1746" s="22" t="s">
        <v>14</v>
      </c>
      <c r="F1746" s="44" t="s">
        <v>14</v>
      </c>
      <c r="G1746" s="44" t="s">
        <v>14</v>
      </c>
      <c r="H1746" s="22" t="s">
        <v>14</v>
      </c>
      <c r="I1746" s="22" t="s">
        <v>14</v>
      </c>
      <c r="J1746" s="22" t="s">
        <v>14</v>
      </c>
    </row>
    <row r="1747" spans="1:10" x14ac:dyDescent="0.25">
      <c r="A1747" s="44" t="s">
        <v>14</v>
      </c>
      <c r="B1747" s="27" t="s">
        <v>14</v>
      </c>
      <c r="C1747" s="27" t="s">
        <v>14</v>
      </c>
      <c r="D1747" s="44" t="s">
        <v>14</v>
      </c>
      <c r="E1747" s="22" t="s">
        <v>14</v>
      </c>
      <c r="F1747" s="44" t="s">
        <v>14</v>
      </c>
      <c r="G1747" s="44" t="s">
        <v>14</v>
      </c>
      <c r="H1747" s="22" t="s">
        <v>14</v>
      </c>
      <c r="I1747" s="22" t="s">
        <v>14</v>
      </c>
      <c r="J1747" s="22" t="s">
        <v>14</v>
      </c>
    </row>
    <row r="1748" spans="1:10" x14ac:dyDescent="0.25">
      <c r="A1748" s="44" t="s">
        <v>14</v>
      </c>
      <c r="B1748" s="27" t="s">
        <v>14</v>
      </c>
      <c r="C1748" s="27" t="s">
        <v>14</v>
      </c>
      <c r="D1748" s="44" t="s">
        <v>14</v>
      </c>
      <c r="E1748" s="22" t="s">
        <v>14</v>
      </c>
      <c r="F1748" s="44" t="s">
        <v>14</v>
      </c>
      <c r="G1748" s="44" t="s">
        <v>14</v>
      </c>
      <c r="H1748" s="22" t="s">
        <v>14</v>
      </c>
      <c r="I1748" s="22" t="s">
        <v>14</v>
      </c>
      <c r="J1748" s="22" t="s">
        <v>14</v>
      </c>
    </row>
    <row r="1749" spans="1:10" x14ac:dyDescent="0.25">
      <c r="A1749" s="44" t="s">
        <v>14</v>
      </c>
      <c r="B1749" s="27" t="s">
        <v>14</v>
      </c>
      <c r="C1749" s="27" t="s">
        <v>14</v>
      </c>
      <c r="D1749" s="44" t="s">
        <v>14</v>
      </c>
      <c r="E1749" s="22" t="s">
        <v>14</v>
      </c>
      <c r="F1749" s="44" t="s">
        <v>14</v>
      </c>
      <c r="G1749" s="44" t="s">
        <v>14</v>
      </c>
      <c r="H1749" s="22" t="s">
        <v>14</v>
      </c>
      <c r="I1749" s="22" t="s">
        <v>14</v>
      </c>
      <c r="J1749" s="22" t="s">
        <v>14</v>
      </c>
    </row>
    <row r="1750" spans="1:10" x14ac:dyDescent="0.25">
      <c r="A1750" s="44" t="s">
        <v>14</v>
      </c>
      <c r="B1750" s="27" t="s">
        <v>14</v>
      </c>
      <c r="C1750" s="27" t="s">
        <v>14</v>
      </c>
      <c r="D1750" s="44" t="s">
        <v>14</v>
      </c>
      <c r="E1750" s="22" t="s">
        <v>14</v>
      </c>
      <c r="F1750" s="44" t="s">
        <v>14</v>
      </c>
      <c r="G1750" s="44" t="s">
        <v>14</v>
      </c>
      <c r="H1750" s="22" t="s">
        <v>14</v>
      </c>
      <c r="I1750" s="22" t="s">
        <v>14</v>
      </c>
      <c r="J1750" s="22" t="s">
        <v>14</v>
      </c>
    </row>
    <row r="1751" spans="1:10" x14ac:dyDescent="0.25">
      <c r="A1751" s="44" t="s">
        <v>14</v>
      </c>
      <c r="B1751" s="27" t="s">
        <v>14</v>
      </c>
      <c r="C1751" s="27" t="s">
        <v>14</v>
      </c>
      <c r="D1751" s="44" t="s">
        <v>14</v>
      </c>
      <c r="E1751" s="22" t="s">
        <v>14</v>
      </c>
      <c r="F1751" s="44" t="s">
        <v>14</v>
      </c>
      <c r="G1751" s="44" t="s">
        <v>14</v>
      </c>
      <c r="H1751" s="22" t="s">
        <v>14</v>
      </c>
      <c r="I1751" s="22" t="s">
        <v>14</v>
      </c>
      <c r="J1751" s="22" t="s">
        <v>14</v>
      </c>
    </row>
    <row r="1752" spans="1:10" x14ac:dyDescent="0.25">
      <c r="A1752" s="44" t="s">
        <v>14</v>
      </c>
      <c r="B1752" s="27" t="s">
        <v>14</v>
      </c>
      <c r="C1752" s="27" t="s">
        <v>14</v>
      </c>
      <c r="D1752" s="44" t="s">
        <v>14</v>
      </c>
      <c r="E1752" s="22" t="s">
        <v>14</v>
      </c>
      <c r="F1752" s="44" t="s">
        <v>14</v>
      </c>
      <c r="G1752" s="44" t="s">
        <v>14</v>
      </c>
      <c r="H1752" s="22" t="s">
        <v>14</v>
      </c>
      <c r="I1752" s="22" t="s">
        <v>14</v>
      </c>
      <c r="J1752" s="22" t="s">
        <v>14</v>
      </c>
    </row>
    <row r="1753" spans="1:10" x14ac:dyDescent="0.25">
      <c r="A1753" s="44" t="s">
        <v>14</v>
      </c>
      <c r="B1753" s="27" t="s">
        <v>14</v>
      </c>
      <c r="C1753" s="27" t="s">
        <v>14</v>
      </c>
      <c r="D1753" s="44" t="s">
        <v>14</v>
      </c>
      <c r="E1753" s="22" t="s">
        <v>14</v>
      </c>
      <c r="F1753" s="44" t="s">
        <v>14</v>
      </c>
      <c r="G1753" s="44" t="s">
        <v>14</v>
      </c>
      <c r="H1753" s="22" t="s">
        <v>14</v>
      </c>
      <c r="I1753" s="22" t="s">
        <v>14</v>
      </c>
      <c r="J1753" s="22" t="s">
        <v>14</v>
      </c>
    </row>
    <row r="1754" spans="1:10" x14ac:dyDescent="0.25">
      <c r="A1754" s="44" t="s">
        <v>14</v>
      </c>
      <c r="B1754" s="27" t="s">
        <v>14</v>
      </c>
      <c r="C1754" s="27" t="s">
        <v>14</v>
      </c>
      <c r="D1754" s="44" t="s">
        <v>14</v>
      </c>
      <c r="E1754" s="22" t="s">
        <v>14</v>
      </c>
      <c r="F1754" s="44" t="s">
        <v>14</v>
      </c>
      <c r="G1754" s="44" t="s">
        <v>14</v>
      </c>
      <c r="H1754" s="22" t="s">
        <v>14</v>
      </c>
      <c r="I1754" s="22" t="s">
        <v>14</v>
      </c>
      <c r="J1754" s="22" t="s">
        <v>14</v>
      </c>
    </row>
    <row r="1755" spans="1:10" x14ac:dyDescent="0.25">
      <c r="A1755" s="44" t="s">
        <v>14</v>
      </c>
      <c r="B1755" s="27" t="s">
        <v>14</v>
      </c>
      <c r="C1755" s="27" t="s">
        <v>14</v>
      </c>
      <c r="D1755" s="44" t="s">
        <v>14</v>
      </c>
      <c r="E1755" s="22" t="s">
        <v>14</v>
      </c>
      <c r="F1755" s="44" t="s">
        <v>14</v>
      </c>
      <c r="G1755" s="44" t="s">
        <v>14</v>
      </c>
      <c r="H1755" s="22" t="s">
        <v>14</v>
      </c>
      <c r="I1755" s="22" t="s">
        <v>14</v>
      </c>
      <c r="J1755" s="22" t="s">
        <v>14</v>
      </c>
    </row>
    <row r="1756" spans="1:10" x14ac:dyDescent="0.25">
      <c r="A1756" s="44" t="s">
        <v>14</v>
      </c>
      <c r="B1756" s="27" t="s">
        <v>14</v>
      </c>
      <c r="C1756" s="27" t="s">
        <v>14</v>
      </c>
      <c r="D1756" s="44" t="s">
        <v>14</v>
      </c>
      <c r="E1756" s="22" t="s">
        <v>14</v>
      </c>
      <c r="F1756" s="44" t="s">
        <v>14</v>
      </c>
      <c r="G1756" s="44" t="s">
        <v>14</v>
      </c>
      <c r="H1756" s="22" t="s">
        <v>14</v>
      </c>
      <c r="I1756" s="22" t="s">
        <v>14</v>
      </c>
      <c r="J1756" s="22" t="s">
        <v>14</v>
      </c>
    </row>
    <row r="1757" spans="1:10" x14ac:dyDescent="0.25">
      <c r="A1757" s="44" t="s">
        <v>14</v>
      </c>
      <c r="B1757" s="27" t="s">
        <v>14</v>
      </c>
      <c r="C1757" s="27" t="s">
        <v>14</v>
      </c>
      <c r="D1757" s="44" t="s">
        <v>14</v>
      </c>
      <c r="E1757" s="22" t="s">
        <v>14</v>
      </c>
      <c r="F1757" s="44" t="s">
        <v>14</v>
      </c>
      <c r="G1757" s="44" t="s">
        <v>14</v>
      </c>
      <c r="H1757" s="22" t="s">
        <v>14</v>
      </c>
      <c r="I1757" s="22" t="s">
        <v>14</v>
      </c>
      <c r="J1757" s="22" t="s">
        <v>14</v>
      </c>
    </row>
    <row r="1758" spans="1:10" x14ac:dyDescent="0.25">
      <c r="A1758" s="44" t="s">
        <v>14</v>
      </c>
      <c r="B1758" s="27" t="s">
        <v>14</v>
      </c>
      <c r="C1758" s="27" t="s">
        <v>14</v>
      </c>
      <c r="D1758" s="44" t="s">
        <v>14</v>
      </c>
      <c r="E1758" s="22" t="s">
        <v>14</v>
      </c>
      <c r="F1758" s="44" t="s">
        <v>14</v>
      </c>
      <c r="G1758" s="44" t="s">
        <v>14</v>
      </c>
      <c r="H1758" s="22" t="s">
        <v>14</v>
      </c>
      <c r="I1758" s="22" t="s">
        <v>14</v>
      </c>
      <c r="J1758" s="22" t="s">
        <v>14</v>
      </c>
    </row>
    <row r="1759" spans="1:10" x14ac:dyDescent="0.25">
      <c r="A1759" s="44" t="s">
        <v>14</v>
      </c>
      <c r="B1759" s="27" t="s">
        <v>14</v>
      </c>
      <c r="C1759" s="27" t="s">
        <v>14</v>
      </c>
      <c r="D1759" s="44" t="s">
        <v>14</v>
      </c>
      <c r="E1759" s="22" t="s">
        <v>14</v>
      </c>
      <c r="F1759" s="44" t="s">
        <v>14</v>
      </c>
      <c r="G1759" s="44" t="s">
        <v>14</v>
      </c>
      <c r="H1759" s="22" t="s">
        <v>14</v>
      </c>
      <c r="I1759" s="22" t="s">
        <v>14</v>
      </c>
      <c r="J1759" s="22" t="s">
        <v>14</v>
      </c>
    </row>
    <row r="1760" spans="1:10" x14ac:dyDescent="0.25">
      <c r="A1760" s="44" t="s">
        <v>14</v>
      </c>
      <c r="B1760" s="27" t="s">
        <v>14</v>
      </c>
      <c r="C1760" s="27" t="s">
        <v>14</v>
      </c>
      <c r="D1760" s="44" t="s">
        <v>14</v>
      </c>
      <c r="E1760" s="22" t="s">
        <v>14</v>
      </c>
      <c r="F1760" s="44" t="s">
        <v>14</v>
      </c>
      <c r="G1760" s="44" t="s">
        <v>14</v>
      </c>
      <c r="H1760" s="22" t="s">
        <v>14</v>
      </c>
      <c r="I1760" s="22" t="s">
        <v>14</v>
      </c>
      <c r="J1760" s="22" t="s">
        <v>14</v>
      </c>
    </row>
    <row r="1761" spans="1:10" x14ac:dyDescent="0.25">
      <c r="A1761" s="44" t="s">
        <v>14</v>
      </c>
      <c r="B1761" s="27" t="s">
        <v>14</v>
      </c>
      <c r="C1761" s="27" t="s">
        <v>14</v>
      </c>
      <c r="D1761" s="44" t="s">
        <v>14</v>
      </c>
      <c r="E1761" s="22" t="s">
        <v>14</v>
      </c>
      <c r="F1761" s="44" t="s">
        <v>14</v>
      </c>
      <c r="G1761" s="44" t="s">
        <v>14</v>
      </c>
      <c r="H1761" s="22" t="s">
        <v>14</v>
      </c>
      <c r="I1761" s="22" t="s">
        <v>14</v>
      </c>
      <c r="J1761" s="22" t="s">
        <v>14</v>
      </c>
    </row>
    <row r="1762" spans="1:10" x14ac:dyDescent="0.25">
      <c r="A1762" s="44" t="s">
        <v>14</v>
      </c>
      <c r="B1762" s="27" t="s">
        <v>14</v>
      </c>
      <c r="C1762" s="27" t="s">
        <v>14</v>
      </c>
      <c r="D1762" s="44" t="s">
        <v>14</v>
      </c>
      <c r="E1762" s="22" t="s">
        <v>14</v>
      </c>
      <c r="F1762" s="44" t="s">
        <v>14</v>
      </c>
      <c r="G1762" s="44" t="s">
        <v>14</v>
      </c>
      <c r="H1762" s="22" t="s">
        <v>14</v>
      </c>
      <c r="I1762" s="22" t="s">
        <v>14</v>
      </c>
      <c r="J1762" s="22" t="s">
        <v>14</v>
      </c>
    </row>
    <row r="1763" spans="1:10" x14ac:dyDescent="0.25">
      <c r="A1763" s="44" t="s">
        <v>14</v>
      </c>
      <c r="B1763" s="27" t="s">
        <v>14</v>
      </c>
      <c r="C1763" s="27" t="s">
        <v>14</v>
      </c>
      <c r="D1763" s="44" t="s">
        <v>14</v>
      </c>
      <c r="E1763" s="22" t="s">
        <v>14</v>
      </c>
      <c r="F1763" s="44" t="s">
        <v>14</v>
      </c>
      <c r="G1763" s="44" t="s">
        <v>14</v>
      </c>
      <c r="H1763" s="22" t="s">
        <v>14</v>
      </c>
      <c r="I1763" s="22" t="s">
        <v>14</v>
      </c>
      <c r="J1763" s="22" t="s">
        <v>14</v>
      </c>
    </row>
    <row r="1764" spans="1:10" x14ac:dyDescent="0.25">
      <c r="A1764" s="44" t="s">
        <v>14</v>
      </c>
      <c r="B1764" s="27" t="s">
        <v>14</v>
      </c>
      <c r="C1764" s="27" t="s">
        <v>14</v>
      </c>
      <c r="D1764" s="44" t="s">
        <v>14</v>
      </c>
      <c r="E1764" s="22" t="s">
        <v>14</v>
      </c>
      <c r="F1764" s="44" t="s">
        <v>14</v>
      </c>
      <c r="G1764" s="44" t="s">
        <v>14</v>
      </c>
      <c r="H1764" s="22" t="s">
        <v>14</v>
      </c>
      <c r="I1764" s="22" t="s">
        <v>14</v>
      </c>
      <c r="J1764" s="22" t="s">
        <v>14</v>
      </c>
    </row>
    <row r="1765" spans="1:10" x14ac:dyDescent="0.25">
      <c r="A1765" s="44" t="s">
        <v>14</v>
      </c>
      <c r="B1765" s="27" t="s">
        <v>14</v>
      </c>
      <c r="C1765" s="27" t="s">
        <v>14</v>
      </c>
      <c r="D1765" s="44" t="s">
        <v>14</v>
      </c>
      <c r="E1765" s="22" t="s">
        <v>14</v>
      </c>
      <c r="F1765" s="44" t="s">
        <v>14</v>
      </c>
      <c r="G1765" s="44" t="s">
        <v>14</v>
      </c>
      <c r="H1765" s="22" t="s">
        <v>14</v>
      </c>
      <c r="I1765" s="22" t="s">
        <v>14</v>
      </c>
      <c r="J1765" s="22" t="s">
        <v>14</v>
      </c>
    </row>
    <row r="1766" spans="1:10" x14ac:dyDescent="0.25">
      <c r="A1766" s="44" t="s">
        <v>14</v>
      </c>
      <c r="B1766" s="27" t="s">
        <v>14</v>
      </c>
      <c r="C1766" s="27" t="s">
        <v>14</v>
      </c>
      <c r="D1766" s="44" t="s">
        <v>14</v>
      </c>
      <c r="E1766" s="22" t="s">
        <v>14</v>
      </c>
      <c r="F1766" s="44" t="s">
        <v>14</v>
      </c>
      <c r="G1766" s="44" t="s">
        <v>14</v>
      </c>
      <c r="H1766" s="22" t="s">
        <v>14</v>
      </c>
      <c r="I1766" s="22" t="s">
        <v>14</v>
      </c>
      <c r="J1766" s="22" t="s">
        <v>14</v>
      </c>
    </row>
    <row r="1767" spans="1:10" x14ac:dyDescent="0.25">
      <c r="A1767" s="44" t="s">
        <v>14</v>
      </c>
      <c r="B1767" s="27" t="s">
        <v>14</v>
      </c>
      <c r="C1767" s="27" t="s">
        <v>14</v>
      </c>
      <c r="D1767" s="44" t="s">
        <v>14</v>
      </c>
      <c r="E1767" s="22" t="s">
        <v>14</v>
      </c>
      <c r="F1767" s="44" t="s">
        <v>14</v>
      </c>
      <c r="G1767" s="44" t="s">
        <v>14</v>
      </c>
      <c r="H1767" s="22" t="s">
        <v>14</v>
      </c>
      <c r="I1767" s="22" t="s">
        <v>14</v>
      </c>
      <c r="J1767" s="22" t="s">
        <v>14</v>
      </c>
    </row>
    <row r="1768" spans="1:10" x14ac:dyDescent="0.25">
      <c r="A1768" s="44" t="s">
        <v>14</v>
      </c>
      <c r="B1768" s="27" t="s">
        <v>14</v>
      </c>
      <c r="C1768" s="27" t="s">
        <v>14</v>
      </c>
      <c r="D1768" s="44" t="s">
        <v>14</v>
      </c>
      <c r="E1768" s="22" t="s">
        <v>14</v>
      </c>
      <c r="F1768" s="44" t="s">
        <v>14</v>
      </c>
      <c r="G1768" s="44" t="s">
        <v>14</v>
      </c>
      <c r="H1768" s="22" t="s">
        <v>14</v>
      </c>
      <c r="I1768" s="22" t="s">
        <v>14</v>
      </c>
      <c r="J1768" s="22" t="s">
        <v>14</v>
      </c>
    </row>
    <row r="1769" spans="1:10" x14ac:dyDescent="0.25">
      <c r="A1769" s="44" t="s">
        <v>14</v>
      </c>
      <c r="B1769" s="27" t="s">
        <v>14</v>
      </c>
      <c r="C1769" s="27" t="s">
        <v>14</v>
      </c>
      <c r="D1769" s="44" t="s">
        <v>14</v>
      </c>
      <c r="E1769" s="22" t="s">
        <v>14</v>
      </c>
      <c r="F1769" s="44" t="s">
        <v>14</v>
      </c>
      <c r="G1769" s="44" t="s">
        <v>14</v>
      </c>
      <c r="H1769" s="22" t="s">
        <v>14</v>
      </c>
      <c r="I1769" s="22" t="s">
        <v>14</v>
      </c>
      <c r="J1769" s="22" t="s">
        <v>14</v>
      </c>
    </row>
    <row r="1770" spans="1:10" x14ac:dyDescent="0.25">
      <c r="A1770" s="44" t="s">
        <v>14</v>
      </c>
      <c r="B1770" s="27" t="s">
        <v>14</v>
      </c>
      <c r="C1770" s="27" t="s">
        <v>14</v>
      </c>
      <c r="D1770" s="44" t="s">
        <v>14</v>
      </c>
      <c r="E1770" s="22" t="s">
        <v>14</v>
      </c>
      <c r="F1770" s="44" t="s">
        <v>14</v>
      </c>
      <c r="G1770" s="44" t="s">
        <v>14</v>
      </c>
      <c r="H1770" s="22" t="s">
        <v>14</v>
      </c>
      <c r="I1770" s="22" t="s">
        <v>14</v>
      </c>
      <c r="J1770" s="22" t="s">
        <v>14</v>
      </c>
    </row>
    <row r="1771" spans="1:10" x14ac:dyDescent="0.25">
      <c r="A1771" s="44" t="s">
        <v>14</v>
      </c>
      <c r="B1771" s="27" t="s">
        <v>14</v>
      </c>
      <c r="C1771" s="27" t="s">
        <v>14</v>
      </c>
      <c r="D1771" s="44" t="s">
        <v>14</v>
      </c>
      <c r="E1771" s="22" t="s">
        <v>14</v>
      </c>
      <c r="F1771" s="44" t="s">
        <v>14</v>
      </c>
      <c r="G1771" s="44" t="s">
        <v>14</v>
      </c>
      <c r="H1771" s="22" t="s">
        <v>14</v>
      </c>
      <c r="I1771" s="22" t="s">
        <v>14</v>
      </c>
      <c r="J1771" s="22" t="s">
        <v>14</v>
      </c>
    </row>
    <row r="1772" spans="1:10" x14ac:dyDescent="0.25">
      <c r="A1772" s="44" t="s">
        <v>14</v>
      </c>
      <c r="B1772" s="27" t="s">
        <v>14</v>
      </c>
      <c r="C1772" s="27" t="s">
        <v>14</v>
      </c>
      <c r="D1772" s="44" t="s">
        <v>14</v>
      </c>
      <c r="E1772" s="22" t="s">
        <v>14</v>
      </c>
      <c r="F1772" s="44" t="s">
        <v>14</v>
      </c>
      <c r="G1772" s="44" t="s">
        <v>14</v>
      </c>
      <c r="H1772" s="22" t="s">
        <v>14</v>
      </c>
      <c r="I1772" s="22" t="s">
        <v>14</v>
      </c>
      <c r="J1772" s="22" t="s">
        <v>14</v>
      </c>
    </row>
    <row r="1773" spans="1:10" x14ac:dyDescent="0.25">
      <c r="A1773" s="44" t="s">
        <v>14</v>
      </c>
      <c r="B1773" s="27" t="s">
        <v>14</v>
      </c>
      <c r="C1773" s="27" t="s">
        <v>14</v>
      </c>
      <c r="D1773" s="44" t="s">
        <v>14</v>
      </c>
      <c r="E1773" s="22" t="s">
        <v>14</v>
      </c>
      <c r="F1773" s="44" t="s">
        <v>14</v>
      </c>
      <c r="G1773" s="44" t="s">
        <v>14</v>
      </c>
      <c r="H1773" s="22" t="s">
        <v>14</v>
      </c>
      <c r="I1773" s="22" t="s">
        <v>14</v>
      </c>
      <c r="J1773" s="22" t="s">
        <v>14</v>
      </c>
    </row>
    <row r="1774" spans="1:10" x14ac:dyDescent="0.25">
      <c r="A1774" s="44" t="s">
        <v>14</v>
      </c>
      <c r="B1774" s="27" t="s">
        <v>14</v>
      </c>
      <c r="C1774" s="27" t="s">
        <v>14</v>
      </c>
      <c r="D1774" s="44" t="s">
        <v>14</v>
      </c>
      <c r="E1774" s="22" t="s">
        <v>14</v>
      </c>
      <c r="F1774" s="44" t="s">
        <v>14</v>
      </c>
      <c r="G1774" s="44" t="s">
        <v>14</v>
      </c>
      <c r="H1774" s="22" t="s">
        <v>14</v>
      </c>
      <c r="I1774" s="22" t="s">
        <v>14</v>
      </c>
      <c r="J1774" s="22" t="s">
        <v>14</v>
      </c>
    </row>
    <row r="1775" spans="1:10" x14ac:dyDescent="0.25">
      <c r="A1775" s="44" t="s">
        <v>14</v>
      </c>
      <c r="B1775" s="27" t="s">
        <v>14</v>
      </c>
      <c r="C1775" s="27" t="s">
        <v>14</v>
      </c>
      <c r="D1775" s="44" t="s">
        <v>14</v>
      </c>
      <c r="E1775" s="22" t="s">
        <v>14</v>
      </c>
      <c r="F1775" s="44" t="s">
        <v>14</v>
      </c>
      <c r="G1775" s="44" t="s">
        <v>14</v>
      </c>
      <c r="H1775" s="22" t="s">
        <v>14</v>
      </c>
      <c r="I1775" s="22" t="s">
        <v>14</v>
      </c>
      <c r="J1775" s="22" t="s">
        <v>14</v>
      </c>
    </row>
    <row r="1776" spans="1:10" x14ac:dyDescent="0.25">
      <c r="A1776" s="44" t="s">
        <v>14</v>
      </c>
      <c r="B1776" s="27" t="s">
        <v>14</v>
      </c>
      <c r="C1776" s="27" t="s">
        <v>14</v>
      </c>
      <c r="D1776" s="44" t="s">
        <v>14</v>
      </c>
      <c r="E1776" s="22" t="s">
        <v>14</v>
      </c>
      <c r="F1776" s="44" t="s">
        <v>14</v>
      </c>
      <c r="G1776" s="44" t="s">
        <v>14</v>
      </c>
      <c r="H1776" s="22" t="s">
        <v>14</v>
      </c>
      <c r="I1776" s="22" t="s">
        <v>14</v>
      </c>
      <c r="J1776" s="22" t="s">
        <v>14</v>
      </c>
    </row>
    <row r="1777" spans="1:10" x14ac:dyDescent="0.25">
      <c r="A1777" s="44" t="s">
        <v>14</v>
      </c>
      <c r="B1777" s="27" t="s">
        <v>14</v>
      </c>
      <c r="C1777" s="27" t="s">
        <v>14</v>
      </c>
      <c r="D1777" s="44" t="s">
        <v>14</v>
      </c>
      <c r="E1777" s="22" t="s">
        <v>14</v>
      </c>
      <c r="F1777" s="44" t="s">
        <v>14</v>
      </c>
      <c r="G1777" s="44" t="s">
        <v>14</v>
      </c>
      <c r="H1777" s="22" t="s">
        <v>14</v>
      </c>
      <c r="I1777" s="22" t="s">
        <v>14</v>
      </c>
      <c r="J1777" s="22" t="s">
        <v>14</v>
      </c>
    </row>
    <row r="1778" spans="1:10" x14ac:dyDescent="0.25">
      <c r="A1778" s="44" t="s">
        <v>14</v>
      </c>
      <c r="B1778" s="27" t="s">
        <v>14</v>
      </c>
      <c r="C1778" s="27" t="s">
        <v>14</v>
      </c>
      <c r="D1778" s="44" t="s">
        <v>14</v>
      </c>
      <c r="E1778" s="22" t="s">
        <v>14</v>
      </c>
      <c r="F1778" s="44" t="s">
        <v>14</v>
      </c>
      <c r="G1778" s="44" t="s">
        <v>14</v>
      </c>
      <c r="H1778" s="22" t="s">
        <v>14</v>
      </c>
      <c r="I1778" s="22" t="s">
        <v>14</v>
      </c>
      <c r="J1778" s="22" t="s">
        <v>14</v>
      </c>
    </row>
    <row r="1779" spans="1:10" x14ac:dyDescent="0.25">
      <c r="A1779" s="44" t="s">
        <v>14</v>
      </c>
      <c r="B1779" s="27" t="s">
        <v>14</v>
      </c>
      <c r="C1779" s="27" t="s">
        <v>14</v>
      </c>
      <c r="D1779" s="44" t="s">
        <v>14</v>
      </c>
      <c r="E1779" s="22" t="s">
        <v>14</v>
      </c>
      <c r="F1779" s="44" t="s">
        <v>14</v>
      </c>
      <c r="G1779" s="44" t="s">
        <v>14</v>
      </c>
      <c r="H1779" s="22" t="s">
        <v>14</v>
      </c>
      <c r="I1779" s="22" t="s">
        <v>14</v>
      </c>
      <c r="J1779" s="22" t="s">
        <v>14</v>
      </c>
    </row>
    <row r="1780" spans="1:10" x14ac:dyDescent="0.25">
      <c r="A1780" s="44" t="s">
        <v>14</v>
      </c>
      <c r="B1780" s="27" t="s">
        <v>14</v>
      </c>
      <c r="C1780" s="27" t="s">
        <v>14</v>
      </c>
      <c r="D1780" s="44" t="s">
        <v>14</v>
      </c>
      <c r="E1780" s="22" t="s">
        <v>14</v>
      </c>
      <c r="F1780" s="44" t="s">
        <v>14</v>
      </c>
      <c r="G1780" s="44" t="s">
        <v>14</v>
      </c>
      <c r="H1780" s="22" t="s">
        <v>14</v>
      </c>
      <c r="I1780" s="22" t="s">
        <v>14</v>
      </c>
      <c r="J1780" s="22" t="s">
        <v>14</v>
      </c>
    </row>
    <row r="1781" spans="1:10" x14ac:dyDescent="0.25">
      <c r="A1781" s="44" t="s">
        <v>14</v>
      </c>
      <c r="B1781" s="27" t="s">
        <v>14</v>
      </c>
      <c r="C1781" s="27" t="s">
        <v>14</v>
      </c>
      <c r="D1781" s="44" t="s">
        <v>14</v>
      </c>
      <c r="E1781" s="22" t="s">
        <v>14</v>
      </c>
      <c r="F1781" s="44" t="s">
        <v>14</v>
      </c>
      <c r="G1781" s="44" t="s">
        <v>14</v>
      </c>
      <c r="H1781" s="22" t="s">
        <v>14</v>
      </c>
      <c r="I1781" s="22" t="s">
        <v>14</v>
      </c>
      <c r="J1781" s="22" t="s">
        <v>14</v>
      </c>
    </row>
    <row r="1782" spans="1:10" x14ac:dyDescent="0.25">
      <c r="A1782" s="44" t="s">
        <v>14</v>
      </c>
      <c r="B1782" s="27" t="s">
        <v>14</v>
      </c>
      <c r="C1782" s="27" t="s">
        <v>14</v>
      </c>
      <c r="D1782" s="44" t="s">
        <v>14</v>
      </c>
      <c r="E1782" s="22" t="s">
        <v>14</v>
      </c>
      <c r="F1782" s="44" t="s">
        <v>14</v>
      </c>
      <c r="G1782" s="44" t="s">
        <v>14</v>
      </c>
      <c r="H1782" s="22" t="s">
        <v>14</v>
      </c>
      <c r="I1782" s="22" t="s">
        <v>14</v>
      </c>
      <c r="J1782" s="22" t="s">
        <v>14</v>
      </c>
    </row>
    <row r="1783" spans="1:10" x14ac:dyDescent="0.25">
      <c r="A1783" s="44" t="s">
        <v>14</v>
      </c>
      <c r="B1783" s="27" t="s">
        <v>14</v>
      </c>
      <c r="C1783" s="27" t="s">
        <v>14</v>
      </c>
      <c r="D1783" s="44" t="s">
        <v>14</v>
      </c>
      <c r="E1783" s="22" t="s">
        <v>14</v>
      </c>
      <c r="F1783" s="44" t="s">
        <v>14</v>
      </c>
      <c r="G1783" s="44" t="s">
        <v>14</v>
      </c>
      <c r="H1783" s="22" t="s">
        <v>14</v>
      </c>
      <c r="I1783" s="22" t="s">
        <v>14</v>
      </c>
      <c r="J1783" s="22" t="s">
        <v>14</v>
      </c>
    </row>
    <row r="1784" spans="1:10" x14ac:dyDescent="0.25">
      <c r="A1784" s="44" t="s">
        <v>14</v>
      </c>
      <c r="B1784" s="27" t="s">
        <v>14</v>
      </c>
      <c r="C1784" s="27" t="s">
        <v>14</v>
      </c>
      <c r="D1784" s="44" t="s">
        <v>14</v>
      </c>
      <c r="E1784" s="22" t="s">
        <v>14</v>
      </c>
      <c r="F1784" s="44" t="s">
        <v>14</v>
      </c>
      <c r="G1784" s="44" t="s">
        <v>14</v>
      </c>
      <c r="H1784" s="22" t="s">
        <v>14</v>
      </c>
      <c r="I1784" s="22" t="s">
        <v>14</v>
      </c>
      <c r="J1784" s="22" t="s">
        <v>14</v>
      </c>
    </row>
    <row r="1785" spans="1:10" x14ac:dyDescent="0.25">
      <c r="A1785" s="44" t="s">
        <v>14</v>
      </c>
      <c r="B1785" s="27" t="s">
        <v>14</v>
      </c>
      <c r="C1785" s="27" t="s">
        <v>14</v>
      </c>
      <c r="D1785" s="44" t="s">
        <v>14</v>
      </c>
      <c r="E1785" s="22" t="s">
        <v>14</v>
      </c>
      <c r="F1785" s="44" t="s">
        <v>14</v>
      </c>
      <c r="G1785" s="44" t="s">
        <v>14</v>
      </c>
      <c r="H1785" s="22" t="s">
        <v>14</v>
      </c>
      <c r="I1785" s="22" t="s">
        <v>14</v>
      </c>
      <c r="J1785" s="22" t="s">
        <v>14</v>
      </c>
    </row>
    <row r="1786" spans="1:10" x14ac:dyDescent="0.25">
      <c r="A1786" s="44" t="s">
        <v>14</v>
      </c>
      <c r="B1786" s="27" t="s">
        <v>14</v>
      </c>
      <c r="C1786" s="27" t="s">
        <v>14</v>
      </c>
      <c r="D1786" s="44" t="s">
        <v>14</v>
      </c>
      <c r="E1786" s="22" t="s">
        <v>14</v>
      </c>
      <c r="F1786" s="44" t="s">
        <v>14</v>
      </c>
      <c r="G1786" s="44" t="s">
        <v>14</v>
      </c>
      <c r="H1786" s="22" t="s">
        <v>14</v>
      </c>
      <c r="I1786" s="22" t="s">
        <v>14</v>
      </c>
      <c r="J1786" s="22" t="s">
        <v>14</v>
      </c>
    </row>
    <row r="1787" spans="1:10" x14ac:dyDescent="0.25">
      <c r="A1787" s="44" t="s">
        <v>14</v>
      </c>
      <c r="B1787" s="27" t="s">
        <v>14</v>
      </c>
      <c r="C1787" s="27" t="s">
        <v>14</v>
      </c>
      <c r="D1787" s="44" t="s">
        <v>14</v>
      </c>
      <c r="E1787" s="22" t="s">
        <v>14</v>
      </c>
      <c r="F1787" s="44" t="s">
        <v>14</v>
      </c>
      <c r="G1787" s="44" t="s">
        <v>14</v>
      </c>
      <c r="H1787" s="22" t="s">
        <v>14</v>
      </c>
      <c r="I1787" s="22" t="s">
        <v>14</v>
      </c>
      <c r="J1787" s="22" t="s">
        <v>14</v>
      </c>
    </row>
    <row r="1788" spans="1:10" x14ac:dyDescent="0.25">
      <c r="A1788" s="44" t="s">
        <v>14</v>
      </c>
      <c r="B1788" s="27" t="s">
        <v>14</v>
      </c>
      <c r="C1788" s="27" t="s">
        <v>14</v>
      </c>
      <c r="D1788" s="44" t="s">
        <v>14</v>
      </c>
      <c r="E1788" s="22" t="s">
        <v>14</v>
      </c>
      <c r="F1788" s="44" t="s">
        <v>14</v>
      </c>
      <c r="G1788" s="44" t="s">
        <v>14</v>
      </c>
      <c r="H1788" s="22" t="s">
        <v>14</v>
      </c>
      <c r="I1788" s="22" t="s">
        <v>14</v>
      </c>
      <c r="J1788" s="22" t="s">
        <v>14</v>
      </c>
    </row>
    <row r="1789" spans="1:10" x14ac:dyDescent="0.25">
      <c r="A1789" s="44" t="s">
        <v>14</v>
      </c>
      <c r="B1789" s="27" t="s">
        <v>14</v>
      </c>
      <c r="C1789" s="27" t="s">
        <v>14</v>
      </c>
      <c r="D1789" s="44" t="s">
        <v>14</v>
      </c>
      <c r="E1789" s="22" t="s">
        <v>14</v>
      </c>
      <c r="F1789" s="44" t="s">
        <v>14</v>
      </c>
      <c r="G1789" s="44" t="s">
        <v>14</v>
      </c>
      <c r="H1789" s="22" t="s">
        <v>14</v>
      </c>
      <c r="I1789" s="22" t="s">
        <v>14</v>
      </c>
      <c r="J1789" s="22" t="s">
        <v>14</v>
      </c>
    </row>
    <row r="1790" spans="1:10" x14ac:dyDescent="0.25">
      <c r="A1790" s="44" t="s">
        <v>14</v>
      </c>
      <c r="B1790" s="27" t="s">
        <v>14</v>
      </c>
      <c r="C1790" s="27" t="s">
        <v>14</v>
      </c>
      <c r="D1790" s="44" t="s">
        <v>14</v>
      </c>
      <c r="E1790" s="22" t="s">
        <v>14</v>
      </c>
      <c r="F1790" s="44" t="s">
        <v>14</v>
      </c>
      <c r="G1790" s="44" t="s">
        <v>14</v>
      </c>
      <c r="H1790" s="22" t="s">
        <v>14</v>
      </c>
      <c r="I1790" s="22" t="s">
        <v>14</v>
      </c>
      <c r="J1790" s="22" t="s">
        <v>14</v>
      </c>
    </row>
    <row r="1791" spans="1:10" x14ac:dyDescent="0.25">
      <c r="A1791" s="44" t="s">
        <v>14</v>
      </c>
      <c r="B1791" s="27" t="s">
        <v>14</v>
      </c>
      <c r="C1791" s="27" t="s">
        <v>14</v>
      </c>
      <c r="D1791" s="44" t="s">
        <v>14</v>
      </c>
      <c r="E1791" s="22" t="s">
        <v>14</v>
      </c>
      <c r="F1791" s="44" t="s">
        <v>14</v>
      </c>
      <c r="G1791" s="44" t="s">
        <v>14</v>
      </c>
      <c r="H1791" s="22" t="s">
        <v>14</v>
      </c>
      <c r="I1791" s="22" t="s">
        <v>14</v>
      </c>
      <c r="J1791" s="22" t="s">
        <v>14</v>
      </c>
    </row>
    <row r="1792" spans="1:10" x14ac:dyDescent="0.25">
      <c r="A1792" s="44" t="s">
        <v>14</v>
      </c>
      <c r="B1792" s="27" t="s">
        <v>14</v>
      </c>
      <c r="C1792" s="27" t="s">
        <v>14</v>
      </c>
      <c r="D1792" s="44" t="s">
        <v>14</v>
      </c>
      <c r="E1792" s="22" t="s">
        <v>14</v>
      </c>
      <c r="F1792" s="44" t="s">
        <v>14</v>
      </c>
      <c r="G1792" s="44" t="s">
        <v>14</v>
      </c>
      <c r="H1792" s="22" t="s">
        <v>14</v>
      </c>
      <c r="I1792" s="22" t="s">
        <v>14</v>
      </c>
      <c r="J1792" s="22" t="s">
        <v>14</v>
      </c>
    </row>
    <row r="1793" spans="1:10" x14ac:dyDescent="0.25">
      <c r="A1793" s="44" t="s">
        <v>14</v>
      </c>
      <c r="B1793" s="27" t="s">
        <v>14</v>
      </c>
      <c r="C1793" s="27" t="s">
        <v>14</v>
      </c>
      <c r="D1793" s="44" t="s">
        <v>14</v>
      </c>
      <c r="E1793" s="22" t="s">
        <v>14</v>
      </c>
      <c r="F1793" s="44" t="s">
        <v>14</v>
      </c>
      <c r="G1793" s="44" t="s">
        <v>14</v>
      </c>
      <c r="H1793" s="22" t="s">
        <v>14</v>
      </c>
      <c r="I1793" s="22" t="s">
        <v>14</v>
      </c>
      <c r="J1793" s="22" t="s">
        <v>14</v>
      </c>
    </row>
    <row r="1794" spans="1:10" x14ac:dyDescent="0.25">
      <c r="A1794" s="44" t="s">
        <v>14</v>
      </c>
      <c r="B1794" s="27" t="s">
        <v>14</v>
      </c>
      <c r="C1794" s="27" t="s">
        <v>14</v>
      </c>
      <c r="D1794" s="44" t="s">
        <v>14</v>
      </c>
      <c r="E1794" s="22" t="s">
        <v>14</v>
      </c>
      <c r="F1794" s="44" t="s">
        <v>14</v>
      </c>
      <c r="G1794" s="44" t="s">
        <v>14</v>
      </c>
      <c r="H1794" s="22" t="s">
        <v>14</v>
      </c>
      <c r="I1794" s="22" t="s">
        <v>14</v>
      </c>
      <c r="J1794" s="22" t="s">
        <v>14</v>
      </c>
    </row>
    <row r="1795" spans="1:10" x14ac:dyDescent="0.25">
      <c r="A1795" s="44" t="s">
        <v>14</v>
      </c>
      <c r="B1795" s="27" t="s">
        <v>14</v>
      </c>
      <c r="C1795" s="27" t="s">
        <v>14</v>
      </c>
      <c r="D1795" s="44" t="s">
        <v>14</v>
      </c>
      <c r="E1795" s="22" t="s">
        <v>14</v>
      </c>
      <c r="F1795" s="44" t="s">
        <v>14</v>
      </c>
      <c r="G1795" s="44" t="s">
        <v>14</v>
      </c>
      <c r="H1795" s="22" t="s">
        <v>14</v>
      </c>
      <c r="I1795" s="22" t="s">
        <v>14</v>
      </c>
      <c r="J1795" s="22" t="s">
        <v>14</v>
      </c>
    </row>
    <row r="1796" spans="1:10" x14ac:dyDescent="0.25">
      <c r="A1796" s="44" t="s">
        <v>14</v>
      </c>
      <c r="B1796" s="27" t="s">
        <v>14</v>
      </c>
      <c r="C1796" s="27" t="s">
        <v>14</v>
      </c>
      <c r="D1796" s="44" t="s">
        <v>14</v>
      </c>
      <c r="E1796" s="22" t="s">
        <v>14</v>
      </c>
      <c r="F1796" s="44" t="s">
        <v>14</v>
      </c>
      <c r="G1796" s="44" t="s">
        <v>14</v>
      </c>
      <c r="H1796" s="22" t="s">
        <v>14</v>
      </c>
      <c r="I1796" s="22" t="s">
        <v>14</v>
      </c>
      <c r="J1796" s="22" t="s">
        <v>14</v>
      </c>
    </row>
    <row r="1797" spans="1:10" x14ac:dyDescent="0.25">
      <c r="A1797" s="44" t="s">
        <v>14</v>
      </c>
      <c r="B1797" s="27" t="s">
        <v>14</v>
      </c>
      <c r="C1797" s="27" t="s">
        <v>14</v>
      </c>
      <c r="D1797" s="44" t="s">
        <v>14</v>
      </c>
      <c r="E1797" s="22" t="s">
        <v>14</v>
      </c>
      <c r="F1797" s="44" t="s">
        <v>14</v>
      </c>
      <c r="G1797" s="44" t="s">
        <v>14</v>
      </c>
      <c r="H1797" s="22" t="s">
        <v>14</v>
      </c>
      <c r="I1797" s="22" t="s">
        <v>14</v>
      </c>
      <c r="J1797" s="22" t="s">
        <v>14</v>
      </c>
    </row>
    <row r="1798" spans="1:10" x14ac:dyDescent="0.25">
      <c r="A1798" s="44" t="s">
        <v>14</v>
      </c>
      <c r="B1798" s="27" t="s">
        <v>14</v>
      </c>
      <c r="C1798" s="27" t="s">
        <v>14</v>
      </c>
      <c r="D1798" s="44" t="s">
        <v>14</v>
      </c>
      <c r="E1798" s="22" t="s">
        <v>14</v>
      </c>
      <c r="F1798" s="44" t="s">
        <v>14</v>
      </c>
      <c r="G1798" s="44" t="s">
        <v>14</v>
      </c>
      <c r="H1798" s="22" t="s">
        <v>14</v>
      </c>
      <c r="I1798" s="22" t="s">
        <v>14</v>
      </c>
      <c r="J1798" s="22" t="s">
        <v>14</v>
      </c>
    </row>
    <row r="1799" spans="1:10" x14ac:dyDescent="0.25">
      <c r="A1799" s="44" t="s">
        <v>14</v>
      </c>
      <c r="B1799" s="27" t="s">
        <v>14</v>
      </c>
      <c r="C1799" s="27" t="s">
        <v>14</v>
      </c>
      <c r="D1799" s="44" t="s">
        <v>14</v>
      </c>
      <c r="E1799" s="22" t="s">
        <v>14</v>
      </c>
      <c r="F1799" s="44" t="s">
        <v>14</v>
      </c>
      <c r="G1799" s="44" t="s">
        <v>14</v>
      </c>
      <c r="H1799" s="22" t="s">
        <v>14</v>
      </c>
      <c r="I1799" s="22" t="s">
        <v>14</v>
      </c>
      <c r="J1799" s="22" t="s">
        <v>14</v>
      </c>
    </row>
    <row r="1800" spans="1:10" x14ac:dyDescent="0.25">
      <c r="A1800" s="44" t="s">
        <v>14</v>
      </c>
      <c r="B1800" s="27" t="s">
        <v>14</v>
      </c>
      <c r="C1800" s="27" t="s">
        <v>14</v>
      </c>
      <c r="D1800" s="44" t="s">
        <v>14</v>
      </c>
      <c r="E1800" s="22" t="s">
        <v>14</v>
      </c>
      <c r="F1800" s="44" t="s">
        <v>14</v>
      </c>
      <c r="G1800" s="44" t="s">
        <v>14</v>
      </c>
      <c r="H1800" s="22" t="s">
        <v>14</v>
      </c>
      <c r="I1800" s="22" t="s">
        <v>14</v>
      </c>
      <c r="J1800" s="22" t="s">
        <v>14</v>
      </c>
    </row>
    <row r="1801" spans="1:10" x14ac:dyDescent="0.25">
      <c r="A1801" s="44" t="s">
        <v>14</v>
      </c>
      <c r="B1801" s="27" t="s">
        <v>14</v>
      </c>
      <c r="C1801" s="27" t="s">
        <v>14</v>
      </c>
      <c r="D1801" s="44" t="s">
        <v>14</v>
      </c>
      <c r="E1801" s="22" t="s">
        <v>14</v>
      </c>
      <c r="F1801" s="44" t="s">
        <v>14</v>
      </c>
      <c r="G1801" s="44" t="s">
        <v>14</v>
      </c>
      <c r="H1801" s="22" t="s">
        <v>14</v>
      </c>
      <c r="I1801" s="22" t="s">
        <v>14</v>
      </c>
      <c r="J1801" s="22" t="s">
        <v>14</v>
      </c>
    </row>
    <row r="1802" spans="1:10" x14ac:dyDescent="0.25">
      <c r="A1802" s="44" t="s">
        <v>14</v>
      </c>
      <c r="B1802" s="27" t="s">
        <v>14</v>
      </c>
      <c r="C1802" s="27" t="s">
        <v>14</v>
      </c>
      <c r="D1802" s="44" t="s">
        <v>14</v>
      </c>
      <c r="E1802" s="22" t="s">
        <v>14</v>
      </c>
      <c r="F1802" s="44" t="s">
        <v>14</v>
      </c>
      <c r="G1802" s="44" t="s">
        <v>14</v>
      </c>
      <c r="H1802" s="22" t="s">
        <v>14</v>
      </c>
      <c r="I1802" s="22" t="s">
        <v>14</v>
      </c>
      <c r="J1802" s="22" t="s">
        <v>14</v>
      </c>
    </row>
    <row r="1803" spans="1:10" x14ac:dyDescent="0.25">
      <c r="A1803" s="44" t="s">
        <v>14</v>
      </c>
      <c r="B1803" s="27" t="s">
        <v>14</v>
      </c>
      <c r="C1803" s="27" t="s">
        <v>14</v>
      </c>
      <c r="D1803" s="44" t="s">
        <v>14</v>
      </c>
      <c r="E1803" s="22" t="s">
        <v>14</v>
      </c>
      <c r="F1803" s="44" t="s">
        <v>14</v>
      </c>
      <c r="G1803" s="44" t="s">
        <v>14</v>
      </c>
      <c r="H1803" s="22" t="s">
        <v>14</v>
      </c>
      <c r="I1803" s="22" t="s">
        <v>14</v>
      </c>
      <c r="J1803" s="22" t="s">
        <v>14</v>
      </c>
    </row>
    <row r="1804" spans="1:10" x14ac:dyDescent="0.25">
      <c r="A1804" s="44" t="s">
        <v>14</v>
      </c>
      <c r="B1804" s="27" t="s">
        <v>14</v>
      </c>
      <c r="C1804" s="27" t="s">
        <v>14</v>
      </c>
      <c r="D1804" s="44" t="s">
        <v>14</v>
      </c>
      <c r="E1804" s="22" t="s">
        <v>14</v>
      </c>
      <c r="F1804" s="44" t="s">
        <v>14</v>
      </c>
      <c r="G1804" s="44" t="s">
        <v>14</v>
      </c>
      <c r="H1804" s="22" t="s">
        <v>14</v>
      </c>
      <c r="I1804" s="22" t="s">
        <v>14</v>
      </c>
      <c r="J1804" s="22" t="s">
        <v>14</v>
      </c>
    </row>
    <row r="1805" spans="1:10" x14ac:dyDescent="0.25">
      <c r="A1805" s="44" t="s">
        <v>14</v>
      </c>
      <c r="B1805" s="27" t="s">
        <v>14</v>
      </c>
      <c r="C1805" s="27" t="s">
        <v>14</v>
      </c>
      <c r="D1805" s="44" t="s">
        <v>14</v>
      </c>
      <c r="E1805" s="22" t="s">
        <v>14</v>
      </c>
      <c r="F1805" s="44" t="s">
        <v>14</v>
      </c>
      <c r="G1805" s="44" t="s">
        <v>14</v>
      </c>
      <c r="H1805" s="22" t="s">
        <v>14</v>
      </c>
      <c r="I1805" s="22" t="s">
        <v>14</v>
      </c>
      <c r="J1805" s="22" t="s">
        <v>14</v>
      </c>
    </row>
    <row r="1806" spans="1:10" x14ac:dyDescent="0.25">
      <c r="A1806" s="44" t="s">
        <v>14</v>
      </c>
      <c r="B1806" s="27" t="s">
        <v>14</v>
      </c>
      <c r="C1806" s="27" t="s">
        <v>14</v>
      </c>
      <c r="D1806" s="44" t="s">
        <v>14</v>
      </c>
      <c r="E1806" s="22" t="s">
        <v>14</v>
      </c>
      <c r="F1806" s="44" t="s">
        <v>14</v>
      </c>
      <c r="G1806" s="44" t="s">
        <v>14</v>
      </c>
      <c r="H1806" s="22" t="s">
        <v>14</v>
      </c>
      <c r="I1806" s="22" t="s">
        <v>14</v>
      </c>
      <c r="J1806" s="22" t="s">
        <v>14</v>
      </c>
    </row>
    <row r="1807" spans="1:10" x14ac:dyDescent="0.25">
      <c r="A1807" s="44" t="s">
        <v>14</v>
      </c>
      <c r="B1807" s="27" t="s">
        <v>14</v>
      </c>
      <c r="C1807" s="27" t="s">
        <v>14</v>
      </c>
      <c r="D1807" s="44" t="s">
        <v>14</v>
      </c>
      <c r="E1807" s="22" t="s">
        <v>14</v>
      </c>
      <c r="F1807" s="44" t="s">
        <v>14</v>
      </c>
      <c r="G1807" s="44" t="s">
        <v>14</v>
      </c>
      <c r="H1807" s="22" t="s">
        <v>14</v>
      </c>
      <c r="I1807" s="22" t="s">
        <v>14</v>
      </c>
      <c r="J1807" s="22" t="s">
        <v>14</v>
      </c>
    </row>
    <row r="1808" spans="1:10" x14ac:dyDescent="0.25">
      <c r="A1808" s="44" t="s">
        <v>14</v>
      </c>
      <c r="B1808" s="27" t="s">
        <v>14</v>
      </c>
      <c r="C1808" s="27" t="s">
        <v>14</v>
      </c>
      <c r="D1808" s="44" t="s">
        <v>14</v>
      </c>
      <c r="E1808" s="22" t="s">
        <v>14</v>
      </c>
      <c r="F1808" s="44" t="s">
        <v>14</v>
      </c>
      <c r="G1808" s="44" t="s">
        <v>14</v>
      </c>
      <c r="H1808" s="22" t="s">
        <v>14</v>
      </c>
      <c r="I1808" s="22" t="s">
        <v>14</v>
      </c>
      <c r="J1808" s="22" t="s">
        <v>14</v>
      </c>
    </row>
    <row r="1809" spans="1:10" x14ac:dyDescent="0.25">
      <c r="A1809" s="44" t="s">
        <v>14</v>
      </c>
      <c r="B1809" s="27" t="s">
        <v>14</v>
      </c>
      <c r="C1809" s="27" t="s">
        <v>14</v>
      </c>
      <c r="D1809" s="44" t="s">
        <v>14</v>
      </c>
      <c r="E1809" s="22" t="s">
        <v>14</v>
      </c>
      <c r="F1809" s="44" t="s">
        <v>14</v>
      </c>
      <c r="G1809" s="44" t="s">
        <v>14</v>
      </c>
      <c r="H1809" s="22" t="s">
        <v>14</v>
      </c>
      <c r="I1809" s="22" t="s">
        <v>14</v>
      </c>
      <c r="J1809" s="22" t="s">
        <v>14</v>
      </c>
    </row>
    <row r="1810" spans="1:10" x14ac:dyDescent="0.25">
      <c r="A1810" s="44" t="s">
        <v>14</v>
      </c>
      <c r="B1810" s="27" t="s">
        <v>14</v>
      </c>
      <c r="C1810" s="27" t="s">
        <v>14</v>
      </c>
      <c r="D1810" s="44" t="s">
        <v>14</v>
      </c>
      <c r="E1810" s="22" t="s">
        <v>14</v>
      </c>
      <c r="F1810" s="44" t="s">
        <v>14</v>
      </c>
      <c r="G1810" s="44" t="s">
        <v>14</v>
      </c>
      <c r="H1810" s="22" t="s">
        <v>14</v>
      </c>
      <c r="I1810" s="22" t="s">
        <v>14</v>
      </c>
      <c r="J1810" s="22" t="s">
        <v>14</v>
      </c>
    </row>
    <row r="1811" spans="1:10" x14ac:dyDescent="0.25">
      <c r="A1811" s="44" t="s">
        <v>14</v>
      </c>
      <c r="B1811" s="27" t="s">
        <v>14</v>
      </c>
      <c r="C1811" s="27" t="s">
        <v>14</v>
      </c>
      <c r="D1811" s="44" t="s">
        <v>14</v>
      </c>
      <c r="E1811" s="22" t="s">
        <v>14</v>
      </c>
      <c r="F1811" s="44" t="s">
        <v>14</v>
      </c>
      <c r="G1811" s="44" t="s">
        <v>14</v>
      </c>
      <c r="H1811" s="22" t="s">
        <v>14</v>
      </c>
      <c r="I1811" s="22" t="s">
        <v>14</v>
      </c>
      <c r="J1811" s="22" t="s">
        <v>14</v>
      </c>
    </row>
    <row r="1812" spans="1:10" x14ac:dyDescent="0.25">
      <c r="A1812" s="44" t="s">
        <v>14</v>
      </c>
      <c r="B1812" s="27" t="s">
        <v>14</v>
      </c>
      <c r="C1812" s="27" t="s">
        <v>14</v>
      </c>
      <c r="D1812" s="44" t="s">
        <v>14</v>
      </c>
      <c r="E1812" s="22" t="s">
        <v>14</v>
      </c>
      <c r="F1812" s="44" t="s">
        <v>14</v>
      </c>
      <c r="G1812" s="44" t="s">
        <v>14</v>
      </c>
      <c r="H1812" s="22" t="s">
        <v>14</v>
      </c>
      <c r="I1812" s="22" t="s">
        <v>14</v>
      </c>
      <c r="J1812" s="22" t="s">
        <v>14</v>
      </c>
    </row>
    <row r="1813" spans="1:10" x14ac:dyDescent="0.25">
      <c r="A1813" s="44" t="s">
        <v>14</v>
      </c>
      <c r="B1813" s="27" t="s">
        <v>14</v>
      </c>
      <c r="C1813" s="27" t="s">
        <v>14</v>
      </c>
      <c r="D1813" s="44" t="s">
        <v>14</v>
      </c>
      <c r="E1813" s="22" t="s">
        <v>14</v>
      </c>
      <c r="F1813" s="44" t="s">
        <v>14</v>
      </c>
      <c r="G1813" s="44" t="s">
        <v>14</v>
      </c>
      <c r="H1813" s="22" t="s">
        <v>14</v>
      </c>
      <c r="I1813" s="22" t="s">
        <v>14</v>
      </c>
      <c r="J1813" s="22" t="s">
        <v>14</v>
      </c>
    </row>
    <row r="1814" spans="1:10" x14ac:dyDescent="0.25">
      <c r="A1814" s="44" t="s">
        <v>14</v>
      </c>
      <c r="B1814" s="27" t="s">
        <v>14</v>
      </c>
      <c r="C1814" s="27" t="s">
        <v>14</v>
      </c>
      <c r="D1814" s="44" t="s">
        <v>14</v>
      </c>
      <c r="E1814" s="22" t="s">
        <v>14</v>
      </c>
      <c r="F1814" s="44" t="s">
        <v>14</v>
      </c>
      <c r="G1814" s="44" t="s">
        <v>14</v>
      </c>
      <c r="H1814" s="22" t="s">
        <v>14</v>
      </c>
      <c r="I1814" s="22" t="s">
        <v>14</v>
      </c>
      <c r="J1814" s="22" t="s">
        <v>14</v>
      </c>
    </row>
    <row r="1815" spans="1:10" x14ac:dyDescent="0.25">
      <c r="A1815" s="44" t="s">
        <v>14</v>
      </c>
      <c r="B1815" s="27" t="s">
        <v>14</v>
      </c>
      <c r="C1815" s="27" t="s">
        <v>14</v>
      </c>
      <c r="D1815" s="44" t="s">
        <v>14</v>
      </c>
      <c r="E1815" s="22" t="s">
        <v>14</v>
      </c>
      <c r="F1815" s="44" t="s">
        <v>14</v>
      </c>
      <c r="G1815" s="44" t="s">
        <v>14</v>
      </c>
      <c r="H1815" s="22" t="s">
        <v>14</v>
      </c>
      <c r="I1815" s="22" t="s">
        <v>14</v>
      </c>
      <c r="J1815" s="22" t="s">
        <v>14</v>
      </c>
    </row>
    <row r="1816" spans="1:10" x14ac:dyDescent="0.25">
      <c r="A1816" s="44" t="s">
        <v>14</v>
      </c>
      <c r="B1816" s="27" t="s">
        <v>14</v>
      </c>
      <c r="C1816" s="27" t="s">
        <v>14</v>
      </c>
      <c r="D1816" s="44" t="s">
        <v>14</v>
      </c>
      <c r="E1816" s="22" t="s">
        <v>14</v>
      </c>
      <c r="F1816" s="44" t="s">
        <v>14</v>
      </c>
      <c r="G1816" s="44" t="s">
        <v>14</v>
      </c>
      <c r="H1816" s="22" t="s">
        <v>14</v>
      </c>
      <c r="I1816" s="22" t="s">
        <v>14</v>
      </c>
      <c r="J1816" s="22" t="s">
        <v>14</v>
      </c>
    </row>
    <row r="1817" spans="1:10" x14ac:dyDescent="0.25">
      <c r="A1817" s="44" t="s">
        <v>14</v>
      </c>
      <c r="B1817" s="27" t="s">
        <v>14</v>
      </c>
      <c r="C1817" s="27" t="s">
        <v>14</v>
      </c>
      <c r="D1817" s="44" t="s">
        <v>14</v>
      </c>
      <c r="E1817" s="22" t="s">
        <v>14</v>
      </c>
      <c r="F1817" s="44" t="s">
        <v>14</v>
      </c>
      <c r="G1817" s="44" t="s">
        <v>14</v>
      </c>
      <c r="H1817" s="22" t="s">
        <v>14</v>
      </c>
      <c r="I1817" s="22" t="s">
        <v>14</v>
      </c>
      <c r="J1817" s="22" t="s">
        <v>14</v>
      </c>
    </row>
    <row r="1818" spans="1:10" x14ac:dyDescent="0.25">
      <c r="A1818" s="44" t="s">
        <v>14</v>
      </c>
      <c r="B1818" s="27" t="s">
        <v>14</v>
      </c>
      <c r="C1818" s="27" t="s">
        <v>14</v>
      </c>
      <c r="D1818" s="44" t="s">
        <v>14</v>
      </c>
      <c r="E1818" s="22" t="s">
        <v>14</v>
      </c>
      <c r="F1818" s="44" t="s">
        <v>14</v>
      </c>
      <c r="G1818" s="44" t="s">
        <v>14</v>
      </c>
      <c r="H1818" s="22" t="s">
        <v>14</v>
      </c>
      <c r="I1818" s="22" t="s">
        <v>14</v>
      </c>
      <c r="J1818" s="22" t="s">
        <v>14</v>
      </c>
    </row>
    <row r="1819" spans="1:10" x14ac:dyDescent="0.25">
      <c r="A1819" s="44" t="s">
        <v>14</v>
      </c>
      <c r="B1819" s="27" t="s">
        <v>14</v>
      </c>
      <c r="C1819" s="27" t="s">
        <v>14</v>
      </c>
      <c r="D1819" s="44" t="s">
        <v>14</v>
      </c>
      <c r="E1819" s="22" t="s">
        <v>14</v>
      </c>
      <c r="F1819" s="44" t="s">
        <v>14</v>
      </c>
      <c r="G1819" s="44" t="s">
        <v>14</v>
      </c>
      <c r="H1819" s="22" t="s">
        <v>14</v>
      </c>
      <c r="I1819" s="22" t="s">
        <v>14</v>
      </c>
      <c r="J1819" s="22" t="s">
        <v>14</v>
      </c>
    </row>
    <row r="1820" spans="1:10" x14ac:dyDescent="0.25">
      <c r="A1820" s="44" t="s">
        <v>14</v>
      </c>
      <c r="B1820" s="27" t="s">
        <v>14</v>
      </c>
      <c r="C1820" s="27" t="s">
        <v>14</v>
      </c>
      <c r="D1820" s="44" t="s">
        <v>14</v>
      </c>
      <c r="E1820" s="22" t="s">
        <v>14</v>
      </c>
      <c r="F1820" s="44" t="s">
        <v>14</v>
      </c>
      <c r="G1820" s="44" t="s">
        <v>14</v>
      </c>
      <c r="H1820" s="22" t="s">
        <v>14</v>
      </c>
      <c r="I1820" s="22" t="s">
        <v>14</v>
      </c>
      <c r="J1820" s="22" t="s">
        <v>14</v>
      </c>
    </row>
    <row r="1821" spans="1:10" x14ac:dyDescent="0.25">
      <c r="A1821" s="44" t="s">
        <v>14</v>
      </c>
      <c r="B1821" s="27" t="s">
        <v>14</v>
      </c>
      <c r="C1821" s="27" t="s">
        <v>14</v>
      </c>
      <c r="D1821" s="44" t="s">
        <v>14</v>
      </c>
      <c r="E1821" s="22" t="s">
        <v>14</v>
      </c>
      <c r="F1821" s="44" t="s">
        <v>14</v>
      </c>
      <c r="G1821" s="44" t="s">
        <v>14</v>
      </c>
      <c r="H1821" s="22" t="s">
        <v>14</v>
      </c>
      <c r="I1821" s="22" t="s">
        <v>14</v>
      </c>
      <c r="J1821" s="22" t="s">
        <v>14</v>
      </c>
    </row>
    <row r="1822" spans="1:10" x14ac:dyDescent="0.25">
      <c r="A1822" s="44" t="s">
        <v>14</v>
      </c>
      <c r="B1822" s="27" t="s">
        <v>14</v>
      </c>
      <c r="C1822" s="27" t="s">
        <v>14</v>
      </c>
      <c r="D1822" s="44" t="s">
        <v>14</v>
      </c>
      <c r="E1822" s="22" t="s">
        <v>14</v>
      </c>
      <c r="F1822" s="44" t="s">
        <v>14</v>
      </c>
      <c r="G1822" s="44" t="s">
        <v>14</v>
      </c>
      <c r="H1822" s="22" t="s">
        <v>14</v>
      </c>
      <c r="I1822" s="22" t="s">
        <v>14</v>
      </c>
      <c r="J1822" s="22" t="s">
        <v>14</v>
      </c>
    </row>
    <row r="1823" spans="1:10" x14ac:dyDescent="0.25">
      <c r="A1823" s="44" t="s">
        <v>14</v>
      </c>
      <c r="B1823" s="27" t="s">
        <v>14</v>
      </c>
      <c r="C1823" s="27" t="s">
        <v>14</v>
      </c>
      <c r="D1823" s="44" t="s">
        <v>14</v>
      </c>
      <c r="E1823" s="22" t="s">
        <v>14</v>
      </c>
      <c r="F1823" s="44" t="s">
        <v>14</v>
      </c>
      <c r="G1823" s="44" t="s">
        <v>14</v>
      </c>
      <c r="H1823" s="22" t="s">
        <v>14</v>
      </c>
      <c r="I1823" s="22" t="s">
        <v>14</v>
      </c>
      <c r="J1823" s="22" t="s">
        <v>14</v>
      </c>
    </row>
    <row r="1824" spans="1:10" x14ac:dyDescent="0.25">
      <c r="A1824" s="44" t="s">
        <v>14</v>
      </c>
      <c r="B1824" s="27" t="s">
        <v>14</v>
      </c>
      <c r="C1824" s="27" t="s">
        <v>14</v>
      </c>
      <c r="D1824" s="44" t="s">
        <v>14</v>
      </c>
      <c r="E1824" s="22" t="s">
        <v>14</v>
      </c>
      <c r="F1824" s="44" t="s">
        <v>14</v>
      </c>
      <c r="G1824" s="44" t="s">
        <v>14</v>
      </c>
      <c r="H1824" s="22" t="s">
        <v>14</v>
      </c>
      <c r="I1824" s="22" t="s">
        <v>14</v>
      </c>
      <c r="J1824" s="22" t="s">
        <v>14</v>
      </c>
    </row>
    <row r="1825" spans="1:10" x14ac:dyDescent="0.25">
      <c r="A1825" s="44" t="s">
        <v>14</v>
      </c>
      <c r="B1825" s="27" t="s">
        <v>14</v>
      </c>
      <c r="C1825" s="27" t="s">
        <v>14</v>
      </c>
      <c r="D1825" s="44" t="s">
        <v>14</v>
      </c>
      <c r="E1825" s="22" t="s">
        <v>14</v>
      </c>
      <c r="F1825" s="44" t="s">
        <v>14</v>
      </c>
      <c r="G1825" s="44" t="s">
        <v>14</v>
      </c>
      <c r="H1825" s="22" t="s">
        <v>14</v>
      </c>
      <c r="I1825" s="22" t="s">
        <v>14</v>
      </c>
      <c r="J1825" s="22" t="s">
        <v>14</v>
      </c>
    </row>
    <row r="1826" spans="1:10" x14ac:dyDescent="0.25">
      <c r="A1826" s="44" t="s">
        <v>14</v>
      </c>
      <c r="B1826" s="27" t="s">
        <v>14</v>
      </c>
      <c r="C1826" s="27" t="s">
        <v>14</v>
      </c>
      <c r="D1826" s="44" t="s">
        <v>14</v>
      </c>
      <c r="E1826" s="22" t="s">
        <v>14</v>
      </c>
      <c r="F1826" s="44" t="s">
        <v>14</v>
      </c>
      <c r="G1826" s="44" t="s">
        <v>14</v>
      </c>
      <c r="H1826" s="22" t="s">
        <v>14</v>
      </c>
      <c r="I1826" s="22" t="s">
        <v>14</v>
      </c>
      <c r="J1826" s="22" t="s">
        <v>14</v>
      </c>
    </row>
    <row r="1827" spans="1:10" x14ac:dyDescent="0.25">
      <c r="A1827" s="44" t="s">
        <v>14</v>
      </c>
      <c r="B1827" s="27" t="s">
        <v>14</v>
      </c>
      <c r="C1827" s="27" t="s">
        <v>14</v>
      </c>
      <c r="D1827" s="44" t="s">
        <v>14</v>
      </c>
      <c r="E1827" s="22" t="s">
        <v>14</v>
      </c>
      <c r="F1827" s="44" t="s">
        <v>14</v>
      </c>
      <c r="G1827" s="44" t="s">
        <v>14</v>
      </c>
      <c r="H1827" s="22" t="s">
        <v>14</v>
      </c>
      <c r="I1827" s="22" t="s">
        <v>14</v>
      </c>
      <c r="J1827" s="22" t="s">
        <v>14</v>
      </c>
    </row>
    <row r="1828" spans="1:10" x14ac:dyDescent="0.25">
      <c r="A1828" s="44" t="s">
        <v>14</v>
      </c>
      <c r="B1828" s="27" t="s">
        <v>14</v>
      </c>
      <c r="C1828" s="27" t="s">
        <v>14</v>
      </c>
      <c r="D1828" s="44" t="s">
        <v>14</v>
      </c>
      <c r="E1828" s="22" t="s">
        <v>14</v>
      </c>
      <c r="F1828" s="44" t="s">
        <v>14</v>
      </c>
      <c r="G1828" s="44" t="s">
        <v>14</v>
      </c>
      <c r="H1828" s="22" t="s">
        <v>14</v>
      </c>
      <c r="I1828" s="22" t="s">
        <v>14</v>
      </c>
      <c r="J1828" s="22" t="s">
        <v>14</v>
      </c>
    </row>
    <row r="1829" spans="1:10" x14ac:dyDescent="0.25">
      <c r="A1829" s="44" t="s">
        <v>14</v>
      </c>
      <c r="B1829" s="27" t="s">
        <v>14</v>
      </c>
      <c r="C1829" s="27" t="s">
        <v>14</v>
      </c>
      <c r="D1829" s="44" t="s">
        <v>14</v>
      </c>
      <c r="E1829" s="22" t="s">
        <v>14</v>
      </c>
      <c r="F1829" s="44" t="s">
        <v>14</v>
      </c>
      <c r="G1829" s="44" t="s">
        <v>14</v>
      </c>
      <c r="H1829" s="22" t="s">
        <v>14</v>
      </c>
      <c r="I1829" s="22" t="s">
        <v>14</v>
      </c>
      <c r="J1829" s="22" t="s">
        <v>14</v>
      </c>
    </row>
    <row r="1830" spans="1:10" x14ac:dyDescent="0.25">
      <c r="A1830" s="44" t="s">
        <v>14</v>
      </c>
      <c r="B1830" s="27" t="s">
        <v>14</v>
      </c>
      <c r="C1830" s="27" t="s">
        <v>14</v>
      </c>
      <c r="D1830" s="44" t="s">
        <v>14</v>
      </c>
      <c r="E1830" s="22" t="s">
        <v>14</v>
      </c>
      <c r="F1830" s="44" t="s">
        <v>14</v>
      </c>
      <c r="G1830" s="44" t="s">
        <v>14</v>
      </c>
      <c r="H1830" s="22" t="s">
        <v>14</v>
      </c>
      <c r="I1830" s="22" t="s">
        <v>14</v>
      </c>
      <c r="J1830" s="22" t="s">
        <v>14</v>
      </c>
    </row>
    <row r="1831" spans="1:10" x14ac:dyDescent="0.25">
      <c r="A1831" s="44" t="s">
        <v>14</v>
      </c>
      <c r="B1831" s="27" t="s">
        <v>14</v>
      </c>
      <c r="C1831" s="27" t="s">
        <v>14</v>
      </c>
      <c r="D1831" s="44" t="s">
        <v>14</v>
      </c>
      <c r="E1831" s="22" t="s">
        <v>14</v>
      </c>
      <c r="F1831" s="44" t="s">
        <v>14</v>
      </c>
      <c r="G1831" s="44" t="s">
        <v>14</v>
      </c>
      <c r="H1831" s="22" t="s">
        <v>14</v>
      </c>
      <c r="I1831" s="22" t="s">
        <v>14</v>
      </c>
      <c r="J1831" s="22" t="s">
        <v>14</v>
      </c>
    </row>
    <row r="1832" spans="1:10" x14ac:dyDescent="0.25">
      <c r="A1832" s="44" t="s">
        <v>14</v>
      </c>
      <c r="B1832" s="27" t="s">
        <v>14</v>
      </c>
      <c r="C1832" s="27" t="s">
        <v>14</v>
      </c>
      <c r="D1832" s="44" t="s">
        <v>14</v>
      </c>
      <c r="E1832" s="22" t="s">
        <v>14</v>
      </c>
      <c r="F1832" s="44" t="s">
        <v>14</v>
      </c>
      <c r="G1832" s="44" t="s">
        <v>14</v>
      </c>
      <c r="H1832" s="22" t="s">
        <v>14</v>
      </c>
      <c r="I1832" s="22" t="s">
        <v>14</v>
      </c>
      <c r="J1832" s="22" t="s">
        <v>14</v>
      </c>
    </row>
    <row r="1833" spans="1:10" x14ac:dyDescent="0.25">
      <c r="A1833" s="44" t="s">
        <v>14</v>
      </c>
      <c r="B1833" s="27" t="s">
        <v>14</v>
      </c>
      <c r="C1833" s="27" t="s">
        <v>14</v>
      </c>
      <c r="D1833" s="44" t="s">
        <v>14</v>
      </c>
      <c r="E1833" s="22" t="s">
        <v>14</v>
      </c>
      <c r="F1833" s="44" t="s">
        <v>14</v>
      </c>
      <c r="G1833" s="44" t="s">
        <v>14</v>
      </c>
      <c r="H1833" s="22" t="s">
        <v>14</v>
      </c>
      <c r="I1833" s="22" t="s">
        <v>14</v>
      </c>
      <c r="J1833" s="22" t="s">
        <v>14</v>
      </c>
    </row>
    <row r="1834" spans="1:10" x14ac:dyDescent="0.25">
      <c r="A1834" s="44" t="s">
        <v>14</v>
      </c>
      <c r="B1834" s="27" t="s">
        <v>14</v>
      </c>
      <c r="C1834" s="27" t="s">
        <v>14</v>
      </c>
      <c r="D1834" s="44" t="s">
        <v>14</v>
      </c>
      <c r="E1834" s="22" t="s">
        <v>14</v>
      </c>
      <c r="F1834" s="44" t="s">
        <v>14</v>
      </c>
      <c r="G1834" s="44" t="s">
        <v>14</v>
      </c>
      <c r="H1834" s="22" t="s">
        <v>14</v>
      </c>
      <c r="I1834" s="22" t="s">
        <v>14</v>
      </c>
      <c r="J1834" s="22" t="s">
        <v>14</v>
      </c>
    </row>
    <row r="1835" spans="1:10" x14ac:dyDescent="0.25">
      <c r="A1835" s="44" t="s">
        <v>14</v>
      </c>
      <c r="B1835" s="27" t="s">
        <v>14</v>
      </c>
      <c r="C1835" s="27" t="s">
        <v>14</v>
      </c>
      <c r="D1835" s="44" t="s">
        <v>14</v>
      </c>
      <c r="E1835" s="22" t="s">
        <v>14</v>
      </c>
      <c r="F1835" s="44" t="s">
        <v>14</v>
      </c>
      <c r="G1835" s="44" t="s">
        <v>14</v>
      </c>
      <c r="H1835" s="22" t="s">
        <v>14</v>
      </c>
      <c r="I1835" s="22" t="s">
        <v>14</v>
      </c>
      <c r="J1835" s="22" t="s">
        <v>14</v>
      </c>
    </row>
    <row r="1836" spans="1:10" x14ac:dyDescent="0.25">
      <c r="A1836" s="44" t="s">
        <v>14</v>
      </c>
      <c r="B1836" s="27" t="s">
        <v>14</v>
      </c>
      <c r="C1836" s="27" t="s">
        <v>14</v>
      </c>
      <c r="D1836" s="44" t="s">
        <v>14</v>
      </c>
      <c r="E1836" s="22" t="s">
        <v>14</v>
      </c>
      <c r="F1836" s="44" t="s">
        <v>14</v>
      </c>
      <c r="G1836" s="44" t="s">
        <v>14</v>
      </c>
      <c r="H1836" s="22" t="s">
        <v>14</v>
      </c>
      <c r="I1836" s="22" t="s">
        <v>14</v>
      </c>
      <c r="J1836" s="22" t="s">
        <v>14</v>
      </c>
    </row>
    <row r="1837" spans="1:10" x14ac:dyDescent="0.25">
      <c r="A1837" s="44" t="s">
        <v>14</v>
      </c>
      <c r="B1837" s="27" t="s">
        <v>14</v>
      </c>
      <c r="C1837" s="27" t="s">
        <v>14</v>
      </c>
      <c r="D1837" s="44" t="s">
        <v>14</v>
      </c>
      <c r="E1837" s="22" t="s">
        <v>14</v>
      </c>
      <c r="F1837" s="44" t="s">
        <v>14</v>
      </c>
      <c r="G1837" s="44" t="s">
        <v>14</v>
      </c>
      <c r="H1837" s="22" t="s">
        <v>14</v>
      </c>
      <c r="I1837" s="22" t="s">
        <v>14</v>
      </c>
      <c r="J1837" s="22" t="s">
        <v>14</v>
      </c>
    </row>
    <row r="1838" spans="1:10" x14ac:dyDescent="0.25">
      <c r="A1838" s="44" t="s">
        <v>14</v>
      </c>
      <c r="B1838" s="27" t="s">
        <v>14</v>
      </c>
      <c r="C1838" s="27" t="s">
        <v>14</v>
      </c>
      <c r="D1838" s="44" t="s">
        <v>14</v>
      </c>
      <c r="E1838" s="22" t="s">
        <v>14</v>
      </c>
      <c r="F1838" s="44" t="s">
        <v>14</v>
      </c>
      <c r="G1838" s="44" t="s">
        <v>14</v>
      </c>
      <c r="H1838" s="22" t="s">
        <v>14</v>
      </c>
      <c r="I1838" s="22" t="s">
        <v>14</v>
      </c>
      <c r="J1838" s="22" t="s">
        <v>14</v>
      </c>
    </row>
    <row r="1839" spans="1:10" x14ac:dyDescent="0.25">
      <c r="A1839" s="44" t="s">
        <v>14</v>
      </c>
      <c r="B1839" s="27" t="s">
        <v>14</v>
      </c>
      <c r="C1839" s="27" t="s">
        <v>14</v>
      </c>
      <c r="D1839" s="44" t="s">
        <v>14</v>
      </c>
      <c r="E1839" s="22" t="s">
        <v>14</v>
      </c>
      <c r="F1839" s="44" t="s">
        <v>14</v>
      </c>
      <c r="G1839" s="44" t="s">
        <v>14</v>
      </c>
      <c r="H1839" s="22" t="s">
        <v>14</v>
      </c>
      <c r="I1839" s="22" t="s">
        <v>14</v>
      </c>
      <c r="J1839" s="22" t="s">
        <v>14</v>
      </c>
    </row>
    <row r="1840" spans="1:10" x14ac:dyDescent="0.25">
      <c r="A1840" s="44" t="s">
        <v>14</v>
      </c>
      <c r="B1840" s="27" t="s">
        <v>14</v>
      </c>
      <c r="C1840" s="27" t="s">
        <v>14</v>
      </c>
      <c r="D1840" s="44" t="s">
        <v>14</v>
      </c>
      <c r="E1840" s="22" t="s">
        <v>14</v>
      </c>
      <c r="F1840" s="44" t="s">
        <v>14</v>
      </c>
      <c r="G1840" s="44" t="s">
        <v>14</v>
      </c>
      <c r="H1840" s="22" t="s">
        <v>14</v>
      </c>
      <c r="I1840" s="22" t="s">
        <v>14</v>
      </c>
      <c r="J1840" s="22" t="s">
        <v>14</v>
      </c>
    </row>
    <row r="1841" spans="1:10" x14ac:dyDescent="0.25">
      <c r="A1841" s="44" t="s">
        <v>14</v>
      </c>
      <c r="B1841" s="27" t="s">
        <v>14</v>
      </c>
      <c r="C1841" s="27" t="s">
        <v>14</v>
      </c>
      <c r="D1841" s="44" t="s">
        <v>14</v>
      </c>
      <c r="E1841" s="22" t="s">
        <v>14</v>
      </c>
      <c r="F1841" s="44" t="s">
        <v>14</v>
      </c>
      <c r="G1841" s="44" t="s">
        <v>14</v>
      </c>
      <c r="H1841" s="22" t="s">
        <v>14</v>
      </c>
      <c r="I1841" s="22" t="s">
        <v>14</v>
      </c>
      <c r="J1841" s="22" t="s">
        <v>14</v>
      </c>
    </row>
    <row r="1842" spans="1:10" x14ac:dyDescent="0.25">
      <c r="A1842" s="44" t="s">
        <v>14</v>
      </c>
      <c r="B1842" s="27" t="s">
        <v>14</v>
      </c>
      <c r="C1842" s="27" t="s">
        <v>14</v>
      </c>
      <c r="D1842" s="44" t="s">
        <v>14</v>
      </c>
      <c r="E1842" s="22" t="s">
        <v>14</v>
      </c>
      <c r="F1842" s="44" t="s">
        <v>14</v>
      </c>
      <c r="G1842" s="44" t="s">
        <v>14</v>
      </c>
      <c r="H1842" s="22" t="s">
        <v>14</v>
      </c>
      <c r="I1842" s="22" t="s">
        <v>14</v>
      </c>
      <c r="J1842" s="22" t="s">
        <v>14</v>
      </c>
    </row>
    <row r="1843" spans="1:10" x14ac:dyDescent="0.25">
      <c r="A1843" s="44" t="s">
        <v>14</v>
      </c>
      <c r="B1843" s="27" t="s">
        <v>14</v>
      </c>
      <c r="C1843" s="27" t="s">
        <v>14</v>
      </c>
      <c r="D1843" s="44" t="s">
        <v>14</v>
      </c>
      <c r="E1843" s="22" t="s">
        <v>14</v>
      </c>
      <c r="F1843" s="44" t="s">
        <v>14</v>
      </c>
      <c r="G1843" s="44" t="s">
        <v>14</v>
      </c>
      <c r="H1843" s="22" t="s">
        <v>14</v>
      </c>
      <c r="I1843" s="22" t="s">
        <v>14</v>
      </c>
      <c r="J1843" s="22" t="s">
        <v>14</v>
      </c>
    </row>
    <row r="1844" spans="1:10" x14ac:dyDescent="0.25">
      <c r="A1844" s="44" t="s">
        <v>14</v>
      </c>
      <c r="B1844" s="27" t="s">
        <v>14</v>
      </c>
      <c r="C1844" s="27" t="s">
        <v>14</v>
      </c>
      <c r="D1844" s="44" t="s">
        <v>14</v>
      </c>
      <c r="E1844" s="22" t="s">
        <v>14</v>
      </c>
      <c r="F1844" s="44" t="s">
        <v>14</v>
      </c>
      <c r="G1844" s="44" t="s">
        <v>14</v>
      </c>
      <c r="H1844" s="22" t="s">
        <v>14</v>
      </c>
      <c r="I1844" s="22" t="s">
        <v>14</v>
      </c>
      <c r="J1844" s="22" t="s">
        <v>14</v>
      </c>
    </row>
    <row r="1845" spans="1:10" x14ac:dyDescent="0.25">
      <c r="A1845" s="44" t="s">
        <v>14</v>
      </c>
      <c r="B1845" s="27" t="s">
        <v>14</v>
      </c>
      <c r="C1845" s="27" t="s">
        <v>14</v>
      </c>
      <c r="D1845" s="44" t="s">
        <v>14</v>
      </c>
      <c r="E1845" s="22" t="s">
        <v>14</v>
      </c>
      <c r="F1845" s="44" t="s">
        <v>14</v>
      </c>
      <c r="G1845" s="44" t="s">
        <v>14</v>
      </c>
      <c r="H1845" s="22" t="s">
        <v>14</v>
      </c>
      <c r="I1845" s="22" t="s">
        <v>14</v>
      </c>
      <c r="J1845" s="22" t="s">
        <v>14</v>
      </c>
    </row>
    <row r="1846" spans="1:10" x14ac:dyDescent="0.25">
      <c r="A1846" s="44" t="s">
        <v>14</v>
      </c>
      <c r="B1846" s="27" t="s">
        <v>14</v>
      </c>
      <c r="C1846" s="27" t="s">
        <v>14</v>
      </c>
      <c r="D1846" s="44" t="s">
        <v>14</v>
      </c>
      <c r="E1846" s="22" t="s">
        <v>14</v>
      </c>
      <c r="F1846" s="44" t="s">
        <v>14</v>
      </c>
      <c r="G1846" s="44" t="s">
        <v>14</v>
      </c>
      <c r="H1846" s="22" t="s">
        <v>14</v>
      </c>
      <c r="I1846" s="22" t="s">
        <v>14</v>
      </c>
      <c r="J1846" s="22" t="s">
        <v>14</v>
      </c>
    </row>
    <row r="1847" spans="1:10" x14ac:dyDescent="0.25">
      <c r="A1847" s="44" t="s">
        <v>14</v>
      </c>
      <c r="B1847" s="27" t="s">
        <v>14</v>
      </c>
      <c r="C1847" s="27" t="s">
        <v>14</v>
      </c>
      <c r="D1847" s="44" t="s">
        <v>14</v>
      </c>
      <c r="E1847" s="22" t="s">
        <v>14</v>
      </c>
      <c r="F1847" s="44" t="s">
        <v>14</v>
      </c>
      <c r="G1847" s="44" t="s">
        <v>14</v>
      </c>
      <c r="H1847" s="22" t="s">
        <v>14</v>
      </c>
      <c r="I1847" s="22" t="s">
        <v>14</v>
      </c>
      <c r="J1847" s="22" t="s">
        <v>14</v>
      </c>
    </row>
    <row r="1848" spans="1:10" x14ac:dyDescent="0.25">
      <c r="A1848" s="44" t="s">
        <v>14</v>
      </c>
      <c r="B1848" s="27" t="s">
        <v>14</v>
      </c>
      <c r="C1848" s="27" t="s">
        <v>14</v>
      </c>
      <c r="D1848" s="44" t="s">
        <v>14</v>
      </c>
      <c r="E1848" s="22" t="s">
        <v>14</v>
      </c>
      <c r="F1848" s="44" t="s">
        <v>14</v>
      </c>
      <c r="G1848" s="44" t="s">
        <v>14</v>
      </c>
      <c r="H1848" s="22" t="s">
        <v>14</v>
      </c>
      <c r="I1848" s="22" t="s">
        <v>14</v>
      </c>
      <c r="J1848" s="22" t="s">
        <v>14</v>
      </c>
    </row>
    <row r="1849" spans="1:10" x14ac:dyDescent="0.25">
      <c r="A1849" s="44" t="s">
        <v>14</v>
      </c>
      <c r="B1849" s="27" t="s">
        <v>14</v>
      </c>
      <c r="C1849" s="27" t="s">
        <v>14</v>
      </c>
      <c r="D1849" s="44" t="s">
        <v>14</v>
      </c>
      <c r="E1849" s="22" t="s">
        <v>14</v>
      </c>
      <c r="F1849" s="44" t="s">
        <v>14</v>
      </c>
      <c r="G1849" s="44" t="s">
        <v>14</v>
      </c>
      <c r="H1849" s="22" t="s">
        <v>14</v>
      </c>
      <c r="I1849" s="22" t="s">
        <v>14</v>
      </c>
      <c r="J1849" s="22" t="s">
        <v>14</v>
      </c>
    </row>
    <row r="1850" spans="1:10" x14ac:dyDescent="0.25">
      <c r="A1850" s="44" t="s">
        <v>14</v>
      </c>
      <c r="B1850" s="27" t="s">
        <v>14</v>
      </c>
      <c r="C1850" s="27" t="s">
        <v>14</v>
      </c>
      <c r="D1850" s="44" t="s">
        <v>14</v>
      </c>
      <c r="E1850" s="22" t="s">
        <v>14</v>
      </c>
      <c r="F1850" s="44" t="s">
        <v>14</v>
      </c>
      <c r="G1850" s="44" t="s">
        <v>14</v>
      </c>
      <c r="H1850" s="22" t="s">
        <v>14</v>
      </c>
      <c r="I1850" s="22" t="s">
        <v>14</v>
      </c>
      <c r="J1850" s="22" t="s">
        <v>14</v>
      </c>
    </row>
    <row r="1851" spans="1:10" x14ac:dyDescent="0.25">
      <c r="A1851" s="44" t="s">
        <v>14</v>
      </c>
      <c r="B1851" s="27" t="s">
        <v>14</v>
      </c>
      <c r="C1851" s="27" t="s">
        <v>14</v>
      </c>
      <c r="D1851" s="44" t="s">
        <v>14</v>
      </c>
      <c r="E1851" s="22" t="s">
        <v>14</v>
      </c>
      <c r="F1851" s="44" t="s">
        <v>14</v>
      </c>
      <c r="G1851" s="44" t="s">
        <v>14</v>
      </c>
      <c r="H1851" s="22" t="s">
        <v>14</v>
      </c>
      <c r="I1851" s="22" t="s">
        <v>14</v>
      </c>
      <c r="J1851" s="22" t="s">
        <v>14</v>
      </c>
    </row>
    <row r="1852" spans="1:10" x14ac:dyDescent="0.25">
      <c r="A1852" s="44" t="s">
        <v>14</v>
      </c>
      <c r="B1852" s="27" t="s">
        <v>14</v>
      </c>
      <c r="C1852" s="27" t="s">
        <v>14</v>
      </c>
      <c r="D1852" s="44" t="s">
        <v>14</v>
      </c>
      <c r="E1852" s="22" t="s">
        <v>14</v>
      </c>
      <c r="F1852" s="44" t="s">
        <v>14</v>
      </c>
      <c r="G1852" s="44" t="s">
        <v>14</v>
      </c>
      <c r="H1852" s="22" t="s">
        <v>14</v>
      </c>
      <c r="I1852" s="22" t="s">
        <v>14</v>
      </c>
      <c r="J1852" s="22" t="s">
        <v>14</v>
      </c>
    </row>
    <row r="1853" spans="1:10" x14ac:dyDescent="0.25">
      <c r="A1853" s="44" t="s">
        <v>14</v>
      </c>
      <c r="B1853" s="27" t="s">
        <v>14</v>
      </c>
      <c r="C1853" s="27" t="s">
        <v>14</v>
      </c>
      <c r="D1853" s="44" t="s">
        <v>14</v>
      </c>
      <c r="E1853" s="22" t="s">
        <v>14</v>
      </c>
      <c r="F1853" s="44" t="s">
        <v>14</v>
      </c>
      <c r="G1853" s="44" t="s">
        <v>14</v>
      </c>
      <c r="H1853" s="22" t="s">
        <v>14</v>
      </c>
      <c r="I1853" s="22" t="s">
        <v>14</v>
      </c>
      <c r="J1853" s="22" t="s">
        <v>14</v>
      </c>
    </row>
    <row r="1854" spans="1:10" x14ac:dyDescent="0.25">
      <c r="A1854" s="44" t="s">
        <v>14</v>
      </c>
      <c r="B1854" s="27" t="s">
        <v>14</v>
      </c>
      <c r="C1854" s="27" t="s">
        <v>14</v>
      </c>
      <c r="D1854" s="44" t="s">
        <v>14</v>
      </c>
      <c r="E1854" s="22" t="s">
        <v>14</v>
      </c>
      <c r="F1854" s="44" t="s">
        <v>14</v>
      </c>
      <c r="G1854" s="44" t="s">
        <v>14</v>
      </c>
      <c r="H1854" s="22" t="s">
        <v>14</v>
      </c>
      <c r="I1854" s="22" t="s">
        <v>14</v>
      </c>
      <c r="J1854" s="22" t="s">
        <v>14</v>
      </c>
    </row>
    <row r="1855" spans="1:10" x14ac:dyDescent="0.25">
      <c r="A1855" s="44" t="s">
        <v>14</v>
      </c>
      <c r="B1855" s="27" t="s">
        <v>14</v>
      </c>
      <c r="C1855" s="27" t="s">
        <v>14</v>
      </c>
      <c r="D1855" s="44" t="s">
        <v>14</v>
      </c>
      <c r="E1855" s="22" t="s">
        <v>14</v>
      </c>
      <c r="F1855" s="44" t="s">
        <v>14</v>
      </c>
      <c r="G1855" s="44" t="s">
        <v>14</v>
      </c>
      <c r="H1855" s="22" t="s">
        <v>14</v>
      </c>
      <c r="I1855" s="22" t="s">
        <v>14</v>
      </c>
      <c r="J1855" s="22" t="s">
        <v>14</v>
      </c>
    </row>
    <row r="1856" spans="1:10" x14ac:dyDescent="0.25">
      <c r="A1856" s="44" t="s">
        <v>14</v>
      </c>
      <c r="B1856" s="27" t="s">
        <v>14</v>
      </c>
      <c r="C1856" s="27" t="s">
        <v>14</v>
      </c>
      <c r="D1856" s="44" t="s">
        <v>14</v>
      </c>
      <c r="E1856" s="22" t="s">
        <v>14</v>
      </c>
      <c r="F1856" s="44" t="s">
        <v>14</v>
      </c>
      <c r="G1856" s="44" t="s">
        <v>14</v>
      </c>
      <c r="H1856" s="22" t="s">
        <v>14</v>
      </c>
      <c r="I1856" s="22" t="s">
        <v>14</v>
      </c>
      <c r="J1856" s="22" t="s">
        <v>14</v>
      </c>
    </row>
    <row r="1857" spans="1:10" x14ac:dyDescent="0.25">
      <c r="A1857" s="44" t="s">
        <v>14</v>
      </c>
      <c r="B1857" s="27" t="s">
        <v>14</v>
      </c>
      <c r="C1857" s="27" t="s">
        <v>14</v>
      </c>
      <c r="D1857" s="44" t="s">
        <v>14</v>
      </c>
      <c r="E1857" s="22" t="s">
        <v>14</v>
      </c>
      <c r="F1857" s="44" t="s">
        <v>14</v>
      </c>
      <c r="G1857" s="44" t="s">
        <v>14</v>
      </c>
      <c r="H1857" s="22" t="s">
        <v>14</v>
      </c>
      <c r="I1857" s="22" t="s">
        <v>14</v>
      </c>
      <c r="J1857" s="22" t="s">
        <v>14</v>
      </c>
    </row>
    <row r="1858" spans="1:10" x14ac:dyDescent="0.25">
      <c r="A1858" s="44" t="s">
        <v>14</v>
      </c>
      <c r="B1858" s="27" t="s">
        <v>14</v>
      </c>
      <c r="C1858" s="27" t="s">
        <v>14</v>
      </c>
      <c r="D1858" s="44" t="s">
        <v>14</v>
      </c>
      <c r="E1858" s="22" t="s">
        <v>14</v>
      </c>
      <c r="F1858" s="44" t="s">
        <v>14</v>
      </c>
      <c r="G1858" s="44" t="s">
        <v>14</v>
      </c>
      <c r="H1858" s="22" t="s">
        <v>14</v>
      </c>
      <c r="I1858" s="22" t="s">
        <v>14</v>
      </c>
      <c r="J1858" s="22" t="s">
        <v>14</v>
      </c>
    </row>
    <row r="1859" spans="1:10" x14ac:dyDescent="0.25">
      <c r="A1859" s="44" t="s">
        <v>14</v>
      </c>
      <c r="B1859" s="27" t="s">
        <v>14</v>
      </c>
      <c r="C1859" s="27" t="s">
        <v>14</v>
      </c>
      <c r="D1859" s="44" t="s">
        <v>14</v>
      </c>
      <c r="E1859" s="22" t="s">
        <v>14</v>
      </c>
      <c r="F1859" s="44" t="s">
        <v>14</v>
      </c>
      <c r="G1859" s="44" t="s">
        <v>14</v>
      </c>
      <c r="H1859" s="22" t="s">
        <v>14</v>
      </c>
      <c r="I1859" s="22" t="s">
        <v>14</v>
      </c>
      <c r="J1859" s="22" t="s">
        <v>14</v>
      </c>
    </row>
    <row r="1860" spans="1:10" x14ac:dyDescent="0.25">
      <c r="A1860" s="44" t="s">
        <v>14</v>
      </c>
      <c r="B1860" s="27" t="s">
        <v>14</v>
      </c>
      <c r="C1860" s="27" t="s">
        <v>14</v>
      </c>
      <c r="D1860" s="44" t="s">
        <v>14</v>
      </c>
      <c r="E1860" s="22" t="s">
        <v>14</v>
      </c>
      <c r="F1860" s="44" t="s">
        <v>14</v>
      </c>
      <c r="G1860" s="44" t="s">
        <v>14</v>
      </c>
      <c r="H1860" s="22" t="s">
        <v>14</v>
      </c>
      <c r="I1860" s="22" t="s">
        <v>14</v>
      </c>
      <c r="J1860" s="22" t="s">
        <v>14</v>
      </c>
    </row>
    <row r="1861" spans="1:10" x14ac:dyDescent="0.25">
      <c r="A1861" s="44" t="s">
        <v>14</v>
      </c>
      <c r="B1861" s="27" t="s">
        <v>14</v>
      </c>
      <c r="C1861" s="27" t="s">
        <v>14</v>
      </c>
      <c r="D1861" s="44" t="s">
        <v>14</v>
      </c>
      <c r="E1861" s="22" t="s">
        <v>14</v>
      </c>
      <c r="F1861" s="44" t="s">
        <v>14</v>
      </c>
      <c r="G1861" s="44" t="s">
        <v>14</v>
      </c>
      <c r="H1861" s="22" t="s">
        <v>14</v>
      </c>
      <c r="I1861" s="22" t="s">
        <v>14</v>
      </c>
      <c r="J1861" s="22" t="s">
        <v>14</v>
      </c>
    </row>
    <row r="1862" spans="1:10" x14ac:dyDescent="0.25">
      <c r="A1862" s="44" t="s">
        <v>14</v>
      </c>
      <c r="B1862" s="27" t="s">
        <v>14</v>
      </c>
      <c r="C1862" s="27" t="s">
        <v>14</v>
      </c>
      <c r="D1862" s="44" t="s">
        <v>14</v>
      </c>
      <c r="E1862" s="22" t="s">
        <v>14</v>
      </c>
      <c r="F1862" s="44" t="s">
        <v>14</v>
      </c>
      <c r="G1862" s="44" t="s">
        <v>14</v>
      </c>
      <c r="H1862" s="22" t="s">
        <v>14</v>
      </c>
      <c r="I1862" s="22" t="s">
        <v>14</v>
      </c>
      <c r="J1862" s="22" t="s">
        <v>14</v>
      </c>
    </row>
    <row r="1863" spans="1:10" x14ac:dyDescent="0.25">
      <c r="A1863" s="44" t="s">
        <v>14</v>
      </c>
      <c r="B1863" s="27" t="s">
        <v>14</v>
      </c>
      <c r="C1863" s="27" t="s">
        <v>14</v>
      </c>
      <c r="D1863" s="44" t="s">
        <v>14</v>
      </c>
      <c r="E1863" s="22" t="s">
        <v>14</v>
      </c>
      <c r="F1863" s="44" t="s">
        <v>14</v>
      </c>
      <c r="G1863" s="44" t="s">
        <v>14</v>
      </c>
      <c r="H1863" s="22" t="s">
        <v>14</v>
      </c>
      <c r="I1863" s="22" t="s">
        <v>14</v>
      </c>
      <c r="J1863" s="22" t="s">
        <v>14</v>
      </c>
    </row>
    <row r="1864" spans="1:10" x14ac:dyDescent="0.25">
      <c r="A1864" s="44" t="s">
        <v>14</v>
      </c>
      <c r="B1864" s="27" t="s">
        <v>14</v>
      </c>
      <c r="C1864" s="27" t="s">
        <v>14</v>
      </c>
      <c r="D1864" s="44" t="s">
        <v>14</v>
      </c>
      <c r="E1864" s="22" t="s">
        <v>14</v>
      </c>
      <c r="F1864" s="44" t="s">
        <v>14</v>
      </c>
      <c r="G1864" s="44" t="s">
        <v>14</v>
      </c>
      <c r="H1864" s="22" t="s">
        <v>14</v>
      </c>
      <c r="I1864" s="22" t="s">
        <v>14</v>
      </c>
      <c r="J1864" s="22" t="s">
        <v>14</v>
      </c>
    </row>
    <row r="1865" spans="1:10" x14ac:dyDescent="0.25">
      <c r="A1865" s="44" t="s">
        <v>14</v>
      </c>
      <c r="B1865" s="27" t="s">
        <v>14</v>
      </c>
      <c r="C1865" s="27" t="s">
        <v>14</v>
      </c>
      <c r="D1865" s="44" t="s">
        <v>14</v>
      </c>
      <c r="E1865" s="22" t="s">
        <v>14</v>
      </c>
      <c r="F1865" s="44" t="s">
        <v>14</v>
      </c>
      <c r="G1865" s="44" t="s">
        <v>14</v>
      </c>
      <c r="H1865" s="22" t="s">
        <v>14</v>
      </c>
      <c r="I1865" s="22" t="s">
        <v>14</v>
      </c>
      <c r="J1865" s="22" t="s">
        <v>14</v>
      </c>
    </row>
    <row r="1866" spans="1:10" x14ac:dyDescent="0.25">
      <c r="A1866" s="44" t="s">
        <v>14</v>
      </c>
      <c r="B1866" s="27" t="s">
        <v>14</v>
      </c>
      <c r="C1866" s="27" t="s">
        <v>14</v>
      </c>
      <c r="D1866" s="44" t="s">
        <v>14</v>
      </c>
      <c r="E1866" s="22" t="s">
        <v>14</v>
      </c>
      <c r="F1866" s="44" t="s">
        <v>14</v>
      </c>
      <c r="G1866" s="44" t="s">
        <v>14</v>
      </c>
      <c r="H1866" s="22" t="s">
        <v>14</v>
      </c>
      <c r="I1866" s="22" t="s">
        <v>14</v>
      </c>
      <c r="J1866" s="22" t="s">
        <v>14</v>
      </c>
    </row>
    <row r="1867" spans="1:10" x14ac:dyDescent="0.25">
      <c r="A1867" s="44" t="s">
        <v>14</v>
      </c>
      <c r="B1867" s="27" t="s">
        <v>14</v>
      </c>
      <c r="C1867" s="27" t="s">
        <v>14</v>
      </c>
      <c r="D1867" s="44" t="s">
        <v>14</v>
      </c>
      <c r="E1867" s="22" t="s">
        <v>14</v>
      </c>
      <c r="F1867" s="44" t="s">
        <v>14</v>
      </c>
      <c r="G1867" s="44" t="s">
        <v>14</v>
      </c>
      <c r="H1867" s="22" t="s">
        <v>14</v>
      </c>
      <c r="I1867" s="22" t="s">
        <v>14</v>
      </c>
      <c r="J1867" s="22" t="s">
        <v>14</v>
      </c>
    </row>
    <row r="1868" spans="1:10" x14ac:dyDescent="0.25">
      <c r="A1868" s="44" t="s">
        <v>14</v>
      </c>
      <c r="B1868" s="27" t="s">
        <v>14</v>
      </c>
      <c r="C1868" s="27" t="s">
        <v>14</v>
      </c>
      <c r="D1868" s="44" t="s">
        <v>14</v>
      </c>
      <c r="E1868" s="22" t="s">
        <v>14</v>
      </c>
      <c r="F1868" s="44" t="s">
        <v>14</v>
      </c>
      <c r="G1868" s="44" t="s">
        <v>14</v>
      </c>
      <c r="H1868" s="22" t="s">
        <v>14</v>
      </c>
      <c r="I1868" s="22" t="s">
        <v>14</v>
      </c>
      <c r="J1868" s="22" t="s">
        <v>14</v>
      </c>
    </row>
    <row r="1869" spans="1:10" x14ac:dyDescent="0.25">
      <c r="A1869" s="44" t="s">
        <v>14</v>
      </c>
      <c r="B1869" s="27" t="s">
        <v>14</v>
      </c>
      <c r="C1869" s="27" t="s">
        <v>14</v>
      </c>
      <c r="D1869" s="44" t="s">
        <v>14</v>
      </c>
      <c r="E1869" s="22" t="s">
        <v>14</v>
      </c>
      <c r="F1869" s="44" t="s">
        <v>14</v>
      </c>
      <c r="G1869" s="44" t="s">
        <v>14</v>
      </c>
      <c r="H1869" s="22" t="s">
        <v>14</v>
      </c>
      <c r="I1869" s="22" t="s">
        <v>14</v>
      </c>
      <c r="J1869" s="22" t="s">
        <v>14</v>
      </c>
    </row>
    <row r="1870" spans="1:10" x14ac:dyDescent="0.25">
      <c r="A1870" s="44" t="s">
        <v>14</v>
      </c>
      <c r="B1870" s="27" t="s">
        <v>14</v>
      </c>
      <c r="C1870" s="27" t="s">
        <v>14</v>
      </c>
      <c r="D1870" s="44" t="s">
        <v>14</v>
      </c>
      <c r="E1870" s="22" t="s">
        <v>14</v>
      </c>
      <c r="F1870" s="44" t="s">
        <v>14</v>
      </c>
      <c r="G1870" s="44" t="s">
        <v>14</v>
      </c>
      <c r="H1870" s="22" t="s">
        <v>14</v>
      </c>
      <c r="I1870" s="22" t="s">
        <v>14</v>
      </c>
      <c r="J1870" s="22" t="s">
        <v>14</v>
      </c>
    </row>
    <row r="1871" spans="1:10" x14ac:dyDescent="0.25">
      <c r="A1871" s="44" t="s">
        <v>14</v>
      </c>
      <c r="B1871" s="27" t="s">
        <v>14</v>
      </c>
      <c r="C1871" s="27" t="s">
        <v>14</v>
      </c>
      <c r="D1871" s="44" t="s">
        <v>14</v>
      </c>
      <c r="E1871" s="22" t="s">
        <v>14</v>
      </c>
      <c r="F1871" s="44" t="s">
        <v>14</v>
      </c>
      <c r="G1871" s="44" t="s">
        <v>14</v>
      </c>
      <c r="H1871" s="22" t="s">
        <v>14</v>
      </c>
      <c r="I1871" s="22" t="s">
        <v>14</v>
      </c>
      <c r="J1871" s="22" t="s">
        <v>14</v>
      </c>
    </row>
    <row r="1872" spans="1:10" x14ac:dyDescent="0.25">
      <c r="A1872" s="44" t="s">
        <v>14</v>
      </c>
      <c r="B1872" s="27" t="s">
        <v>14</v>
      </c>
      <c r="C1872" s="27" t="s">
        <v>14</v>
      </c>
      <c r="D1872" s="44" t="s">
        <v>14</v>
      </c>
      <c r="E1872" s="22" t="s">
        <v>14</v>
      </c>
      <c r="F1872" s="44" t="s">
        <v>14</v>
      </c>
      <c r="G1872" s="44" t="s">
        <v>14</v>
      </c>
      <c r="H1872" s="22" t="s">
        <v>14</v>
      </c>
      <c r="I1872" s="22" t="s">
        <v>14</v>
      </c>
      <c r="J1872" s="22" t="s">
        <v>14</v>
      </c>
    </row>
    <row r="1873" spans="1:10" x14ac:dyDescent="0.25">
      <c r="A1873" s="44" t="s">
        <v>14</v>
      </c>
      <c r="B1873" s="27" t="s">
        <v>14</v>
      </c>
      <c r="C1873" s="27" t="s">
        <v>14</v>
      </c>
      <c r="D1873" s="44" t="s">
        <v>14</v>
      </c>
      <c r="E1873" s="22" t="s">
        <v>14</v>
      </c>
      <c r="F1873" s="44" t="s">
        <v>14</v>
      </c>
      <c r="G1873" s="44" t="s">
        <v>14</v>
      </c>
      <c r="H1873" s="22" t="s">
        <v>14</v>
      </c>
      <c r="I1873" s="22" t="s">
        <v>14</v>
      </c>
      <c r="J1873" s="22" t="s">
        <v>14</v>
      </c>
    </row>
    <row r="1874" spans="1:10" x14ac:dyDescent="0.25">
      <c r="A1874" s="44" t="s">
        <v>14</v>
      </c>
      <c r="B1874" s="27" t="s">
        <v>14</v>
      </c>
      <c r="C1874" s="27" t="s">
        <v>14</v>
      </c>
      <c r="D1874" s="44" t="s">
        <v>14</v>
      </c>
      <c r="E1874" s="22" t="s">
        <v>14</v>
      </c>
      <c r="F1874" s="44" t="s">
        <v>14</v>
      </c>
      <c r="G1874" s="44" t="s">
        <v>14</v>
      </c>
      <c r="H1874" s="22" t="s">
        <v>14</v>
      </c>
      <c r="I1874" s="22" t="s">
        <v>14</v>
      </c>
      <c r="J1874" s="22" t="s">
        <v>14</v>
      </c>
    </row>
    <row r="1875" spans="1:10" x14ac:dyDescent="0.25">
      <c r="A1875" s="44" t="s">
        <v>14</v>
      </c>
      <c r="B1875" s="27" t="s">
        <v>14</v>
      </c>
      <c r="C1875" s="27" t="s">
        <v>14</v>
      </c>
      <c r="D1875" s="44" t="s">
        <v>14</v>
      </c>
      <c r="E1875" s="22" t="s">
        <v>14</v>
      </c>
      <c r="F1875" s="44" t="s">
        <v>14</v>
      </c>
      <c r="G1875" s="44" t="s">
        <v>14</v>
      </c>
      <c r="H1875" s="22" t="s">
        <v>14</v>
      </c>
      <c r="I1875" s="22" t="s">
        <v>14</v>
      </c>
      <c r="J1875" s="22" t="s">
        <v>14</v>
      </c>
    </row>
    <row r="1876" spans="1:10" x14ac:dyDescent="0.25">
      <c r="A1876" s="44" t="s">
        <v>14</v>
      </c>
      <c r="B1876" s="27" t="s">
        <v>14</v>
      </c>
      <c r="C1876" s="27" t="s">
        <v>14</v>
      </c>
      <c r="D1876" s="44" t="s">
        <v>14</v>
      </c>
      <c r="E1876" s="22" t="s">
        <v>14</v>
      </c>
      <c r="F1876" s="44" t="s">
        <v>14</v>
      </c>
      <c r="G1876" s="44" t="s">
        <v>14</v>
      </c>
      <c r="H1876" s="22" t="s">
        <v>14</v>
      </c>
      <c r="I1876" s="22" t="s">
        <v>14</v>
      </c>
      <c r="J1876" s="22" t="s">
        <v>14</v>
      </c>
    </row>
    <row r="1877" spans="1:10" x14ac:dyDescent="0.25">
      <c r="A1877" s="44" t="s">
        <v>14</v>
      </c>
      <c r="B1877" s="27" t="s">
        <v>14</v>
      </c>
      <c r="C1877" s="27" t="s">
        <v>14</v>
      </c>
      <c r="D1877" s="44" t="s">
        <v>14</v>
      </c>
      <c r="E1877" s="22" t="s">
        <v>14</v>
      </c>
      <c r="F1877" s="44" t="s">
        <v>14</v>
      </c>
      <c r="G1877" s="44" t="s">
        <v>14</v>
      </c>
      <c r="H1877" s="22" t="s">
        <v>14</v>
      </c>
      <c r="I1877" s="22" t="s">
        <v>14</v>
      </c>
      <c r="J1877" s="22" t="s">
        <v>14</v>
      </c>
    </row>
    <row r="1878" spans="1:10" x14ac:dyDescent="0.25">
      <c r="A1878" s="44" t="s">
        <v>14</v>
      </c>
      <c r="B1878" s="27" t="s">
        <v>14</v>
      </c>
      <c r="C1878" s="27" t="s">
        <v>14</v>
      </c>
      <c r="D1878" s="44" t="s">
        <v>14</v>
      </c>
      <c r="E1878" s="22" t="s">
        <v>14</v>
      </c>
      <c r="F1878" s="44" t="s">
        <v>14</v>
      </c>
      <c r="G1878" s="44" t="s">
        <v>14</v>
      </c>
      <c r="H1878" s="22" t="s">
        <v>14</v>
      </c>
      <c r="I1878" s="22" t="s">
        <v>14</v>
      </c>
      <c r="J1878" s="22" t="s">
        <v>14</v>
      </c>
    </row>
    <row r="1879" spans="1:10" x14ac:dyDescent="0.25">
      <c r="A1879" s="44" t="s">
        <v>14</v>
      </c>
      <c r="B1879" s="27" t="s">
        <v>14</v>
      </c>
      <c r="C1879" s="27" t="s">
        <v>14</v>
      </c>
      <c r="D1879" s="44" t="s">
        <v>14</v>
      </c>
      <c r="E1879" s="22" t="s">
        <v>14</v>
      </c>
      <c r="F1879" s="44" t="s">
        <v>14</v>
      </c>
      <c r="G1879" s="44" t="s">
        <v>14</v>
      </c>
      <c r="H1879" s="22" t="s">
        <v>14</v>
      </c>
      <c r="I1879" s="22" t="s">
        <v>14</v>
      </c>
      <c r="J1879" s="22" t="s">
        <v>14</v>
      </c>
    </row>
    <row r="1880" spans="1:10" x14ac:dyDescent="0.25">
      <c r="A1880" s="44" t="s">
        <v>14</v>
      </c>
      <c r="B1880" s="27" t="s">
        <v>14</v>
      </c>
      <c r="C1880" s="27" t="s">
        <v>14</v>
      </c>
      <c r="D1880" s="44" t="s">
        <v>14</v>
      </c>
      <c r="E1880" s="22" t="s">
        <v>14</v>
      </c>
      <c r="F1880" s="44" t="s">
        <v>14</v>
      </c>
      <c r="G1880" s="44" t="s">
        <v>14</v>
      </c>
      <c r="H1880" s="22" t="s">
        <v>14</v>
      </c>
      <c r="I1880" s="22" t="s">
        <v>14</v>
      </c>
      <c r="J1880" s="22" t="s">
        <v>14</v>
      </c>
    </row>
    <row r="1881" spans="1:10" x14ac:dyDescent="0.25">
      <c r="A1881" s="44" t="s">
        <v>14</v>
      </c>
      <c r="B1881" s="27" t="s">
        <v>14</v>
      </c>
      <c r="C1881" s="27" t="s">
        <v>14</v>
      </c>
      <c r="D1881" s="44" t="s">
        <v>14</v>
      </c>
      <c r="E1881" s="22" t="s">
        <v>14</v>
      </c>
      <c r="F1881" s="44" t="s">
        <v>14</v>
      </c>
      <c r="G1881" s="44" t="s">
        <v>14</v>
      </c>
      <c r="H1881" s="22" t="s">
        <v>14</v>
      </c>
      <c r="I1881" s="22" t="s">
        <v>14</v>
      </c>
      <c r="J1881" s="22" t="s">
        <v>14</v>
      </c>
    </row>
    <row r="1882" spans="1:10" x14ac:dyDescent="0.25">
      <c r="A1882" s="44" t="s">
        <v>14</v>
      </c>
      <c r="B1882" s="27" t="s">
        <v>14</v>
      </c>
      <c r="C1882" s="27" t="s">
        <v>14</v>
      </c>
      <c r="D1882" s="44" t="s">
        <v>14</v>
      </c>
      <c r="E1882" s="22" t="s">
        <v>14</v>
      </c>
      <c r="F1882" s="44" t="s">
        <v>14</v>
      </c>
      <c r="G1882" s="44" t="s">
        <v>14</v>
      </c>
      <c r="H1882" s="22" t="s">
        <v>14</v>
      </c>
      <c r="I1882" s="22" t="s">
        <v>14</v>
      </c>
      <c r="J1882" s="22" t="s">
        <v>14</v>
      </c>
    </row>
    <row r="1883" spans="1:10" x14ac:dyDescent="0.25">
      <c r="A1883" s="44" t="s">
        <v>14</v>
      </c>
      <c r="B1883" s="27" t="s">
        <v>14</v>
      </c>
      <c r="C1883" s="27" t="s">
        <v>14</v>
      </c>
      <c r="D1883" s="44" t="s">
        <v>14</v>
      </c>
      <c r="E1883" s="22" t="s">
        <v>14</v>
      </c>
      <c r="F1883" s="44" t="s">
        <v>14</v>
      </c>
      <c r="G1883" s="44" t="s">
        <v>14</v>
      </c>
      <c r="H1883" s="22" t="s">
        <v>14</v>
      </c>
      <c r="I1883" s="22" t="s">
        <v>14</v>
      </c>
      <c r="J1883" s="22" t="s">
        <v>14</v>
      </c>
    </row>
    <row r="1884" spans="1:10" x14ac:dyDescent="0.25">
      <c r="A1884" s="44" t="s">
        <v>14</v>
      </c>
      <c r="B1884" s="27" t="s">
        <v>14</v>
      </c>
      <c r="C1884" s="27" t="s">
        <v>14</v>
      </c>
      <c r="D1884" s="44" t="s">
        <v>14</v>
      </c>
      <c r="E1884" s="22" t="s">
        <v>14</v>
      </c>
      <c r="F1884" s="44" t="s">
        <v>14</v>
      </c>
      <c r="G1884" s="44" t="s">
        <v>14</v>
      </c>
      <c r="H1884" s="22" t="s">
        <v>14</v>
      </c>
      <c r="I1884" s="22" t="s">
        <v>14</v>
      </c>
      <c r="J1884" s="22" t="s">
        <v>14</v>
      </c>
    </row>
    <row r="1885" spans="1:10" x14ac:dyDescent="0.25">
      <c r="A1885" s="44" t="s">
        <v>14</v>
      </c>
      <c r="B1885" s="27" t="s">
        <v>14</v>
      </c>
      <c r="C1885" s="27" t="s">
        <v>14</v>
      </c>
      <c r="D1885" s="44" t="s">
        <v>14</v>
      </c>
      <c r="E1885" s="22" t="s">
        <v>14</v>
      </c>
      <c r="F1885" s="44" t="s">
        <v>14</v>
      </c>
      <c r="G1885" s="44" t="s">
        <v>14</v>
      </c>
      <c r="H1885" s="22" t="s">
        <v>14</v>
      </c>
      <c r="I1885" s="22" t="s">
        <v>14</v>
      </c>
      <c r="J1885" s="22" t="s">
        <v>14</v>
      </c>
    </row>
    <row r="1886" spans="1:10" x14ac:dyDescent="0.25">
      <c r="A1886" s="44" t="s">
        <v>14</v>
      </c>
      <c r="B1886" s="27" t="s">
        <v>14</v>
      </c>
      <c r="C1886" s="27" t="s">
        <v>14</v>
      </c>
      <c r="D1886" s="44" t="s">
        <v>14</v>
      </c>
      <c r="E1886" s="22" t="s">
        <v>14</v>
      </c>
      <c r="F1886" s="44" t="s">
        <v>14</v>
      </c>
      <c r="G1886" s="44" t="s">
        <v>14</v>
      </c>
      <c r="H1886" s="22" t="s">
        <v>14</v>
      </c>
      <c r="I1886" s="22" t="s">
        <v>14</v>
      </c>
      <c r="J1886" s="22" t="s">
        <v>14</v>
      </c>
    </row>
    <row r="1887" spans="1:10" x14ac:dyDescent="0.25">
      <c r="A1887" s="44" t="s">
        <v>14</v>
      </c>
      <c r="B1887" s="27" t="s">
        <v>14</v>
      </c>
      <c r="C1887" s="27" t="s">
        <v>14</v>
      </c>
      <c r="D1887" s="44" t="s">
        <v>14</v>
      </c>
      <c r="E1887" s="22" t="s">
        <v>14</v>
      </c>
      <c r="F1887" s="44" t="s">
        <v>14</v>
      </c>
      <c r="G1887" s="44" t="s">
        <v>14</v>
      </c>
      <c r="H1887" s="22" t="s">
        <v>14</v>
      </c>
      <c r="I1887" s="22" t="s">
        <v>14</v>
      </c>
      <c r="J1887" s="22" t="s">
        <v>14</v>
      </c>
    </row>
    <row r="1888" spans="1:10" x14ac:dyDescent="0.25">
      <c r="A1888" s="44" t="s">
        <v>14</v>
      </c>
      <c r="B1888" s="27" t="s">
        <v>14</v>
      </c>
      <c r="C1888" s="27" t="s">
        <v>14</v>
      </c>
      <c r="D1888" s="44" t="s">
        <v>14</v>
      </c>
      <c r="E1888" s="22" t="s">
        <v>14</v>
      </c>
      <c r="F1888" s="44" t="s">
        <v>14</v>
      </c>
      <c r="G1888" s="44" t="s">
        <v>14</v>
      </c>
      <c r="H1888" s="22" t="s">
        <v>14</v>
      </c>
      <c r="I1888" s="22" t="s">
        <v>14</v>
      </c>
      <c r="J1888" s="22" t="s">
        <v>14</v>
      </c>
    </row>
    <row r="1889" spans="1:10" x14ac:dyDescent="0.25">
      <c r="A1889" s="44" t="s">
        <v>14</v>
      </c>
      <c r="B1889" s="27" t="s">
        <v>14</v>
      </c>
      <c r="C1889" s="27" t="s">
        <v>14</v>
      </c>
      <c r="D1889" s="44" t="s">
        <v>14</v>
      </c>
      <c r="E1889" s="22" t="s">
        <v>14</v>
      </c>
      <c r="F1889" s="44" t="s">
        <v>14</v>
      </c>
      <c r="G1889" s="44" t="s">
        <v>14</v>
      </c>
      <c r="H1889" s="22" t="s">
        <v>14</v>
      </c>
      <c r="I1889" s="22" t="s">
        <v>14</v>
      </c>
      <c r="J1889" s="22" t="s">
        <v>14</v>
      </c>
    </row>
    <row r="1890" spans="1:10" x14ac:dyDescent="0.25">
      <c r="A1890" s="44" t="s">
        <v>14</v>
      </c>
      <c r="B1890" s="27" t="s">
        <v>14</v>
      </c>
      <c r="C1890" s="27" t="s">
        <v>14</v>
      </c>
      <c r="D1890" s="44" t="s">
        <v>14</v>
      </c>
      <c r="E1890" s="22" t="s">
        <v>14</v>
      </c>
      <c r="F1890" s="44" t="s">
        <v>14</v>
      </c>
      <c r="G1890" s="44" t="s">
        <v>14</v>
      </c>
      <c r="H1890" s="22" t="s">
        <v>14</v>
      </c>
      <c r="I1890" s="22" t="s">
        <v>14</v>
      </c>
      <c r="J1890" s="22" t="s">
        <v>14</v>
      </c>
    </row>
    <row r="1891" spans="1:10" x14ac:dyDescent="0.25">
      <c r="A1891" s="44" t="s">
        <v>14</v>
      </c>
      <c r="B1891" s="27" t="s">
        <v>14</v>
      </c>
      <c r="C1891" s="27" t="s">
        <v>14</v>
      </c>
      <c r="D1891" s="44" t="s">
        <v>14</v>
      </c>
      <c r="E1891" s="22" t="s">
        <v>14</v>
      </c>
      <c r="F1891" s="44" t="s">
        <v>14</v>
      </c>
      <c r="G1891" s="44" t="s">
        <v>14</v>
      </c>
      <c r="H1891" s="22" t="s">
        <v>14</v>
      </c>
      <c r="I1891" s="22" t="s">
        <v>14</v>
      </c>
      <c r="J1891" s="22" t="s">
        <v>14</v>
      </c>
    </row>
    <row r="1892" spans="1:10" x14ac:dyDescent="0.25">
      <c r="A1892" s="44" t="s">
        <v>14</v>
      </c>
      <c r="B1892" s="27" t="s">
        <v>14</v>
      </c>
      <c r="C1892" s="27" t="s">
        <v>14</v>
      </c>
      <c r="D1892" s="44" t="s">
        <v>14</v>
      </c>
      <c r="E1892" s="22" t="s">
        <v>14</v>
      </c>
      <c r="F1892" s="44" t="s">
        <v>14</v>
      </c>
      <c r="G1892" s="44" t="s">
        <v>14</v>
      </c>
      <c r="H1892" s="22" t="s">
        <v>14</v>
      </c>
      <c r="I1892" s="22" t="s">
        <v>14</v>
      </c>
      <c r="J1892" s="22" t="s">
        <v>14</v>
      </c>
    </row>
    <row r="1893" spans="1:10" x14ac:dyDescent="0.25">
      <c r="A1893" s="44" t="s">
        <v>14</v>
      </c>
      <c r="B1893" s="27" t="s">
        <v>14</v>
      </c>
      <c r="C1893" s="27" t="s">
        <v>14</v>
      </c>
      <c r="D1893" s="44" t="s">
        <v>14</v>
      </c>
      <c r="E1893" s="22" t="s">
        <v>14</v>
      </c>
      <c r="F1893" s="44" t="s">
        <v>14</v>
      </c>
      <c r="G1893" s="44" t="s">
        <v>14</v>
      </c>
      <c r="H1893" s="22" t="s">
        <v>14</v>
      </c>
      <c r="I1893" s="22" t="s">
        <v>14</v>
      </c>
      <c r="J1893" s="22" t="s">
        <v>14</v>
      </c>
    </row>
    <row r="1894" spans="1:10" x14ac:dyDescent="0.25">
      <c r="A1894" s="44" t="s">
        <v>14</v>
      </c>
      <c r="B1894" s="27" t="s">
        <v>14</v>
      </c>
      <c r="C1894" s="27" t="s">
        <v>14</v>
      </c>
      <c r="D1894" s="44" t="s">
        <v>14</v>
      </c>
      <c r="E1894" s="22" t="s">
        <v>14</v>
      </c>
      <c r="F1894" s="44" t="s">
        <v>14</v>
      </c>
      <c r="G1894" s="44" t="s">
        <v>14</v>
      </c>
      <c r="H1894" s="22" t="s">
        <v>14</v>
      </c>
      <c r="I1894" s="22" t="s">
        <v>14</v>
      </c>
      <c r="J1894" s="22" t="s">
        <v>14</v>
      </c>
    </row>
    <row r="1895" spans="1:10" x14ac:dyDescent="0.25">
      <c r="A1895" s="44" t="s">
        <v>14</v>
      </c>
      <c r="B1895" s="27" t="s">
        <v>14</v>
      </c>
      <c r="C1895" s="27" t="s">
        <v>14</v>
      </c>
      <c r="D1895" s="44" t="s">
        <v>14</v>
      </c>
      <c r="E1895" s="22" t="s">
        <v>14</v>
      </c>
      <c r="F1895" s="44" t="s">
        <v>14</v>
      </c>
      <c r="G1895" s="44" t="s">
        <v>14</v>
      </c>
      <c r="H1895" s="22" t="s">
        <v>14</v>
      </c>
      <c r="I1895" s="22" t="s">
        <v>14</v>
      </c>
      <c r="J1895" s="22" t="s">
        <v>14</v>
      </c>
    </row>
    <row r="1896" spans="1:10" x14ac:dyDescent="0.25">
      <c r="A1896" s="44" t="s">
        <v>14</v>
      </c>
      <c r="B1896" s="27" t="s">
        <v>14</v>
      </c>
      <c r="C1896" s="27" t="s">
        <v>14</v>
      </c>
      <c r="D1896" s="44" t="s">
        <v>14</v>
      </c>
      <c r="E1896" s="22" t="s">
        <v>14</v>
      </c>
      <c r="F1896" s="44" t="s">
        <v>14</v>
      </c>
      <c r="G1896" s="44" t="s">
        <v>14</v>
      </c>
      <c r="H1896" s="22" t="s">
        <v>14</v>
      </c>
      <c r="I1896" s="22" t="s">
        <v>14</v>
      </c>
      <c r="J1896" s="22" t="s">
        <v>14</v>
      </c>
    </row>
    <row r="1897" spans="1:10" x14ac:dyDescent="0.25">
      <c r="A1897" s="44" t="s">
        <v>14</v>
      </c>
      <c r="B1897" s="27" t="s">
        <v>14</v>
      </c>
      <c r="C1897" s="27" t="s">
        <v>14</v>
      </c>
      <c r="D1897" s="44" t="s">
        <v>14</v>
      </c>
      <c r="E1897" s="22" t="s">
        <v>14</v>
      </c>
      <c r="F1897" s="44" t="s">
        <v>14</v>
      </c>
      <c r="G1897" s="44" t="s">
        <v>14</v>
      </c>
      <c r="H1897" s="22" t="s">
        <v>14</v>
      </c>
      <c r="I1897" s="22" t="s">
        <v>14</v>
      </c>
      <c r="J1897" s="22" t="s">
        <v>14</v>
      </c>
    </row>
    <row r="1898" spans="1:10" x14ac:dyDescent="0.25">
      <c r="A1898" s="44" t="s">
        <v>14</v>
      </c>
      <c r="B1898" s="27" t="s">
        <v>14</v>
      </c>
      <c r="C1898" s="27" t="s">
        <v>14</v>
      </c>
      <c r="D1898" s="44" t="s">
        <v>14</v>
      </c>
      <c r="E1898" s="22" t="s">
        <v>14</v>
      </c>
      <c r="F1898" s="44" t="s">
        <v>14</v>
      </c>
      <c r="G1898" s="44" t="s">
        <v>14</v>
      </c>
      <c r="H1898" s="22" t="s">
        <v>14</v>
      </c>
      <c r="I1898" s="22" t="s">
        <v>14</v>
      </c>
      <c r="J1898" s="22" t="s">
        <v>14</v>
      </c>
    </row>
    <row r="1899" spans="1:10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22" t="s">
        <v>14</v>
      </c>
      <c r="I1899" s="22" t="s">
        <v>14</v>
      </c>
      <c r="J1899" s="22" t="s">
        <v>14</v>
      </c>
    </row>
    <row r="1900" spans="1:10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22" t="s">
        <v>14</v>
      </c>
      <c r="I1900" s="22" t="s">
        <v>14</v>
      </c>
      <c r="J1900" s="22" t="s">
        <v>14</v>
      </c>
    </row>
    <row r="1901" spans="1:10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22" t="s">
        <v>14</v>
      </c>
      <c r="I1901" s="22" t="s">
        <v>14</v>
      </c>
      <c r="J1901" s="22" t="s">
        <v>14</v>
      </c>
    </row>
    <row r="1902" spans="1:10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22" t="s">
        <v>14</v>
      </c>
      <c r="I1902" s="22" t="s">
        <v>14</v>
      </c>
      <c r="J1902" s="22" t="s">
        <v>14</v>
      </c>
    </row>
    <row r="1903" spans="1:10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22" t="s">
        <v>14</v>
      </c>
      <c r="I1903" s="22" t="s">
        <v>14</v>
      </c>
      <c r="J1903" s="22" t="s">
        <v>14</v>
      </c>
    </row>
    <row r="1904" spans="1:10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22" t="s">
        <v>14</v>
      </c>
      <c r="I1904" s="22" t="s">
        <v>14</v>
      </c>
      <c r="J1904" s="22" t="s">
        <v>14</v>
      </c>
    </row>
    <row r="1905" spans="1:10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22" t="s">
        <v>14</v>
      </c>
      <c r="I1905" s="22" t="s">
        <v>14</v>
      </c>
      <c r="J1905" s="22" t="s">
        <v>14</v>
      </c>
    </row>
    <row r="1906" spans="1:10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22" t="s">
        <v>14</v>
      </c>
      <c r="I1906" s="22" t="s">
        <v>14</v>
      </c>
      <c r="J1906" s="22" t="s">
        <v>14</v>
      </c>
    </row>
    <row r="1907" spans="1:10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22" t="s">
        <v>14</v>
      </c>
      <c r="I1907" s="22" t="s">
        <v>14</v>
      </c>
      <c r="J1907" s="22" t="s">
        <v>14</v>
      </c>
    </row>
    <row r="1908" spans="1:10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22" t="s">
        <v>14</v>
      </c>
      <c r="I1908" s="22" t="s">
        <v>14</v>
      </c>
      <c r="J1908" s="22" t="s">
        <v>14</v>
      </c>
    </row>
    <row r="1909" spans="1:10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22" t="s">
        <v>14</v>
      </c>
      <c r="I1909" s="22" t="s">
        <v>14</v>
      </c>
      <c r="J1909" s="22" t="s">
        <v>14</v>
      </c>
    </row>
    <row r="1910" spans="1:10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22" t="s">
        <v>14</v>
      </c>
      <c r="I1910" s="22" t="s">
        <v>14</v>
      </c>
      <c r="J1910" s="22" t="s">
        <v>14</v>
      </c>
    </row>
    <row r="1911" spans="1:10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22" t="s">
        <v>14</v>
      </c>
      <c r="I1911" s="22" t="s">
        <v>14</v>
      </c>
      <c r="J1911" s="22" t="s">
        <v>14</v>
      </c>
    </row>
    <row r="1912" spans="1:10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22" t="s">
        <v>14</v>
      </c>
      <c r="I1912" s="22" t="s">
        <v>14</v>
      </c>
      <c r="J1912" s="22" t="s">
        <v>14</v>
      </c>
    </row>
    <row r="1913" spans="1:10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22" t="s">
        <v>14</v>
      </c>
      <c r="I1913" s="22" t="s">
        <v>14</v>
      </c>
      <c r="J1913" s="22" t="s">
        <v>14</v>
      </c>
    </row>
    <row r="1914" spans="1:10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22" t="s">
        <v>14</v>
      </c>
      <c r="I1914" s="22" t="s">
        <v>14</v>
      </c>
      <c r="J1914" s="22" t="s">
        <v>14</v>
      </c>
    </row>
    <row r="1915" spans="1:10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22" t="s">
        <v>14</v>
      </c>
      <c r="I1915" s="22" t="s">
        <v>14</v>
      </c>
      <c r="J1915" s="22" t="s">
        <v>14</v>
      </c>
    </row>
    <row r="1916" spans="1:10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22" t="s">
        <v>14</v>
      </c>
      <c r="I1916" s="22" t="s">
        <v>14</v>
      </c>
      <c r="J1916" s="22" t="s">
        <v>14</v>
      </c>
    </row>
    <row r="1917" spans="1:10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22" t="s">
        <v>14</v>
      </c>
      <c r="I1917" s="22" t="s">
        <v>14</v>
      </c>
      <c r="J1917" s="22" t="s">
        <v>14</v>
      </c>
    </row>
    <row r="1918" spans="1:10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22" t="s">
        <v>14</v>
      </c>
      <c r="I1918" s="22" t="s">
        <v>14</v>
      </c>
      <c r="J1918" s="22" t="s">
        <v>14</v>
      </c>
    </row>
    <row r="1919" spans="1:10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22" t="s">
        <v>14</v>
      </c>
      <c r="I1919" s="22" t="s">
        <v>14</v>
      </c>
      <c r="J1919" s="22" t="s">
        <v>14</v>
      </c>
    </row>
    <row r="1920" spans="1:10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22" t="s">
        <v>14</v>
      </c>
      <c r="I1920" s="22" t="s">
        <v>14</v>
      </c>
      <c r="J1920" s="22" t="s">
        <v>14</v>
      </c>
    </row>
    <row r="1921" spans="1:10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22" t="s">
        <v>14</v>
      </c>
      <c r="I1921" s="22" t="s">
        <v>14</v>
      </c>
      <c r="J1921" s="22" t="s">
        <v>14</v>
      </c>
    </row>
    <row r="1922" spans="1:10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22" t="s">
        <v>14</v>
      </c>
      <c r="I1922" s="22" t="s">
        <v>14</v>
      </c>
      <c r="J1922" s="22" t="s">
        <v>14</v>
      </c>
    </row>
    <row r="1923" spans="1:10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22" t="s">
        <v>14</v>
      </c>
      <c r="I1923" s="22" t="s">
        <v>14</v>
      </c>
      <c r="J1923" s="22" t="s">
        <v>14</v>
      </c>
    </row>
    <row r="1924" spans="1:10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22" t="s">
        <v>14</v>
      </c>
      <c r="I1924" s="22" t="s">
        <v>14</v>
      </c>
      <c r="J1924" s="22" t="s">
        <v>14</v>
      </c>
    </row>
    <row r="1925" spans="1:10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22" t="s">
        <v>14</v>
      </c>
      <c r="I1925" s="22" t="s">
        <v>14</v>
      </c>
      <c r="J1925" s="22" t="s">
        <v>14</v>
      </c>
    </row>
    <row r="1926" spans="1:10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22" t="s">
        <v>14</v>
      </c>
      <c r="I1926" s="22" t="s">
        <v>14</v>
      </c>
      <c r="J1926" s="22" t="s">
        <v>14</v>
      </c>
    </row>
    <row r="1927" spans="1:10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22" t="s">
        <v>14</v>
      </c>
      <c r="I1927" s="22" t="s">
        <v>14</v>
      </c>
      <c r="J1927" s="22" t="s">
        <v>14</v>
      </c>
    </row>
    <row r="1928" spans="1:10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22" t="s">
        <v>14</v>
      </c>
      <c r="I1928" s="22" t="s">
        <v>14</v>
      </c>
      <c r="J1928" s="22" t="s">
        <v>14</v>
      </c>
    </row>
    <row r="1929" spans="1:10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22" t="s">
        <v>14</v>
      </c>
      <c r="I1929" s="22" t="s">
        <v>14</v>
      </c>
      <c r="J1929" s="22" t="s">
        <v>14</v>
      </c>
    </row>
    <row r="1930" spans="1:10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22" t="s">
        <v>14</v>
      </c>
      <c r="I1930" s="22" t="s">
        <v>14</v>
      </c>
      <c r="J1930" s="22" t="s">
        <v>14</v>
      </c>
    </row>
    <row r="1931" spans="1:10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22" t="s">
        <v>14</v>
      </c>
      <c r="I1931" s="22" t="s">
        <v>14</v>
      </c>
      <c r="J1931" s="22" t="s">
        <v>14</v>
      </c>
    </row>
    <row r="1932" spans="1:10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22" t="s">
        <v>14</v>
      </c>
      <c r="I1932" s="22" t="s">
        <v>14</v>
      </c>
      <c r="J1932" s="22" t="s">
        <v>14</v>
      </c>
    </row>
    <row r="1933" spans="1:10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22" t="s">
        <v>14</v>
      </c>
      <c r="I1933" s="22" t="s">
        <v>14</v>
      </c>
      <c r="J1933" s="22" t="s">
        <v>14</v>
      </c>
    </row>
    <row r="1934" spans="1:10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22" t="s">
        <v>14</v>
      </c>
      <c r="I1934" s="22" t="s">
        <v>14</v>
      </c>
      <c r="J1934" s="22" t="s">
        <v>14</v>
      </c>
    </row>
    <row r="1935" spans="1:10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22" t="s">
        <v>14</v>
      </c>
      <c r="I1935" s="22" t="s">
        <v>14</v>
      </c>
      <c r="J1935" s="22" t="s">
        <v>14</v>
      </c>
    </row>
    <row r="1936" spans="1:10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22" t="s">
        <v>14</v>
      </c>
      <c r="I1936" s="22" t="s">
        <v>14</v>
      </c>
      <c r="J1936" s="22" t="s">
        <v>14</v>
      </c>
    </row>
    <row r="1937" spans="1:10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22" t="s">
        <v>14</v>
      </c>
      <c r="I1937" s="22" t="s">
        <v>14</v>
      </c>
      <c r="J1937" s="22" t="s">
        <v>14</v>
      </c>
    </row>
    <row r="1938" spans="1:10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22" t="s">
        <v>14</v>
      </c>
      <c r="I1938" s="22" t="s">
        <v>14</v>
      </c>
      <c r="J1938" s="22" t="s">
        <v>14</v>
      </c>
    </row>
    <row r="1939" spans="1:10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22" t="s">
        <v>14</v>
      </c>
      <c r="I1939" s="22" t="s">
        <v>14</v>
      </c>
      <c r="J1939" s="22" t="s">
        <v>14</v>
      </c>
    </row>
    <row r="1940" spans="1:10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22" t="s">
        <v>14</v>
      </c>
      <c r="I1940" s="22" t="s">
        <v>14</v>
      </c>
      <c r="J1940" s="22" t="s">
        <v>14</v>
      </c>
    </row>
    <row r="1941" spans="1:10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22" t="s">
        <v>14</v>
      </c>
      <c r="I1941" s="22" t="s">
        <v>14</v>
      </c>
      <c r="J1941" s="22" t="s">
        <v>14</v>
      </c>
    </row>
    <row r="1942" spans="1:10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22" t="s">
        <v>14</v>
      </c>
      <c r="I1942" s="22" t="s">
        <v>14</v>
      </c>
      <c r="J1942" s="22" t="s">
        <v>14</v>
      </c>
    </row>
    <row r="1943" spans="1:10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22" t="s">
        <v>14</v>
      </c>
      <c r="I1943" s="22" t="s">
        <v>14</v>
      </c>
      <c r="J1943" s="22" t="s">
        <v>14</v>
      </c>
    </row>
    <row r="1944" spans="1:10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22" t="s">
        <v>14</v>
      </c>
      <c r="I1944" s="22" t="s">
        <v>14</v>
      </c>
      <c r="J1944" s="22" t="s">
        <v>14</v>
      </c>
    </row>
    <row r="1945" spans="1:10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22" t="s">
        <v>14</v>
      </c>
      <c r="I1945" s="22" t="s">
        <v>14</v>
      </c>
      <c r="J1945" s="22" t="s">
        <v>14</v>
      </c>
    </row>
    <row r="1946" spans="1:10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22" t="s">
        <v>14</v>
      </c>
      <c r="I1946" s="22" t="s">
        <v>14</v>
      </c>
      <c r="J1946" s="22" t="s">
        <v>14</v>
      </c>
    </row>
    <row r="1947" spans="1:10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22" t="s">
        <v>14</v>
      </c>
      <c r="I1947" s="22" t="s">
        <v>14</v>
      </c>
      <c r="J1947" s="22" t="s">
        <v>14</v>
      </c>
    </row>
    <row r="1948" spans="1:10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22" t="s">
        <v>14</v>
      </c>
      <c r="I1948" s="22" t="s">
        <v>14</v>
      </c>
      <c r="J1948" s="22" t="s">
        <v>14</v>
      </c>
    </row>
    <row r="1949" spans="1:10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22" t="s">
        <v>14</v>
      </c>
      <c r="I1949" s="22" t="s">
        <v>14</v>
      </c>
      <c r="J1949" s="22" t="s">
        <v>14</v>
      </c>
    </row>
    <row r="1950" spans="1:10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22" t="s">
        <v>14</v>
      </c>
      <c r="I1950" s="22" t="s">
        <v>14</v>
      </c>
      <c r="J1950" s="22" t="s">
        <v>14</v>
      </c>
    </row>
    <row r="1951" spans="1:10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22" t="s">
        <v>14</v>
      </c>
      <c r="I1951" s="22" t="s">
        <v>14</v>
      </c>
      <c r="J1951" s="22" t="s">
        <v>14</v>
      </c>
    </row>
    <row r="1952" spans="1:10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22" t="s">
        <v>14</v>
      </c>
      <c r="I1952" s="22" t="s">
        <v>14</v>
      </c>
      <c r="J1952" s="22" t="s">
        <v>14</v>
      </c>
    </row>
    <row r="1953" spans="1:10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22" t="s">
        <v>14</v>
      </c>
      <c r="I1953" s="22" t="s">
        <v>14</v>
      </c>
      <c r="J1953" s="22" t="s">
        <v>14</v>
      </c>
    </row>
    <row r="1954" spans="1:10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22" t="s">
        <v>14</v>
      </c>
      <c r="I1954" s="22" t="s">
        <v>14</v>
      </c>
      <c r="J1954" s="22" t="s">
        <v>14</v>
      </c>
    </row>
    <row r="1955" spans="1:10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22" t="s">
        <v>14</v>
      </c>
      <c r="I1955" s="22" t="s">
        <v>14</v>
      </c>
      <c r="J1955" s="22" t="s">
        <v>14</v>
      </c>
    </row>
    <row r="1956" spans="1:10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22" t="s">
        <v>14</v>
      </c>
      <c r="I1956" s="22" t="s">
        <v>14</v>
      </c>
      <c r="J1956" s="22" t="s">
        <v>14</v>
      </c>
    </row>
    <row r="1957" spans="1:10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22" t="s">
        <v>14</v>
      </c>
      <c r="I1957" s="22" t="s">
        <v>14</v>
      </c>
      <c r="J1957" s="22" t="s">
        <v>14</v>
      </c>
    </row>
    <row r="1958" spans="1:10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22" t="s">
        <v>14</v>
      </c>
      <c r="I1958" s="22" t="s">
        <v>14</v>
      </c>
      <c r="J1958" s="22" t="s">
        <v>14</v>
      </c>
    </row>
    <row r="1959" spans="1:10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22" t="s">
        <v>14</v>
      </c>
      <c r="I1959" s="22" t="s">
        <v>14</v>
      </c>
      <c r="J1959" s="22" t="s">
        <v>14</v>
      </c>
    </row>
    <row r="1960" spans="1:10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22" t="s">
        <v>14</v>
      </c>
      <c r="I1960" s="22" t="s">
        <v>14</v>
      </c>
      <c r="J1960" s="22" t="s">
        <v>14</v>
      </c>
    </row>
    <row r="1961" spans="1:10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22" t="s">
        <v>14</v>
      </c>
      <c r="I1961" s="22" t="s">
        <v>14</v>
      </c>
      <c r="J1961" s="22" t="s">
        <v>14</v>
      </c>
    </row>
    <row r="1962" spans="1:10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22" t="s">
        <v>14</v>
      </c>
      <c r="I1962" s="22" t="s">
        <v>14</v>
      </c>
      <c r="J1962" s="22" t="s">
        <v>14</v>
      </c>
    </row>
    <row r="1963" spans="1:10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22" t="s">
        <v>14</v>
      </c>
      <c r="I1963" s="22" t="s">
        <v>14</v>
      </c>
      <c r="J1963" s="22" t="s">
        <v>14</v>
      </c>
    </row>
    <row r="1964" spans="1:10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22" t="s">
        <v>14</v>
      </c>
      <c r="I1964" s="22" t="s">
        <v>14</v>
      </c>
      <c r="J1964" s="22" t="s">
        <v>14</v>
      </c>
    </row>
    <row r="1965" spans="1:10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22" t="s">
        <v>14</v>
      </c>
      <c r="I1965" s="22" t="s">
        <v>14</v>
      </c>
      <c r="J1965" s="22" t="s">
        <v>14</v>
      </c>
    </row>
    <row r="1966" spans="1:10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22" t="s">
        <v>14</v>
      </c>
      <c r="I1966" s="22" t="s">
        <v>14</v>
      </c>
      <c r="J1966" s="22" t="s">
        <v>14</v>
      </c>
    </row>
    <row r="1967" spans="1:10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22" t="s">
        <v>14</v>
      </c>
      <c r="I1967" s="22" t="s">
        <v>14</v>
      </c>
      <c r="J1967" s="22" t="s">
        <v>14</v>
      </c>
    </row>
    <row r="1968" spans="1:10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22" t="s">
        <v>14</v>
      </c>
      <c r="I1968" s="22" t="s">
        <v>14</v>
      </c>
      <c r="J1968" s="22" t="s">
        <v>14</v>
      </c>
    </row>
    <row r="1969" spans="1:10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22" t="s">
        <v>14</v>
      </c>
      <c r="I1969" s="22" t="s">
        <v>14</v>
      </c>
      <c r="J1969" s="22" t="s">
        <v>14</v>
      </c>
    </row>
    <row r="1970" spans="1:10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22" t="s">
        <v>14</v>
      </c>
      <c r="I1970" s="22" t="s">
        <v>14</v>
      </c>
      <c r="J1970" s="22" t="s">
        <v>14</v>
      </c>
    </row>
    <row r="1971" spans="1:10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22" t="s">
        <v>14</v>
      </c>
      <c r="I1971" s="22" t="s">
        <v>14</v>
      </c>
      <c r="J1971" s="22" t="s">
        <v>14</v>
      </c>
    </row>
    <row r="1972" spans="1:10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22" t="s">
        <v>14</v>
      </c>
      <c r="I1972" s="22" t="s">
        <v>14</v>
      </c>
      <c r="J1972" s="22" t="s">
        <v>14</v>
      </c>
    </row>
    <row r="1973" spans="1:10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22" t="s">
        <v>14</v>
      </c>
      <c r="I1973" s="22" t="s">
        <v>14</v>
      </c>
      <c r="J1973" s="22" t="s">
        <v>14</v>
      </c>
    </row>
    <row r="1974" spans="1:10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22" t="s">
        <v>14</v>
      </c>
      <c r="I1974" s="22" t="s">
        <v>14</v>
      </c>
      <c r="J1974" s="22" t="s">
        <v>14</v>
      </c>
    </row>
    <row r="1975" spans="1:10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22" t="s">
        <v>14</v>
      </c>
      <c r="I1975" s="22" t="s">
        <v>14</v>
      </c>
      <c r="J1975" s="22" t="s">
        <v>14</v>
      </c>
    </row>
    <row r="1976" spans="1:10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22" t="s">
        <v>14</v>
      </c>
      <c r="I1976" s="22" t="s">
        <v>14</v>
      </c>
      <c r="J1976" s="22" t="s">
        <v>14</v>
      </c>
    </row>
    <row r="1977" spans="1:10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22" t="s">
        <v>14</v>
      </c>
      <c r="I1977" s="22" t="s">
        <v>14</v>
      </c>
      <c r="J1977" s="22" t="s">
        <v>14</v>
      </c>
    </row>
    <row r="1978" spans="1:10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22" t="s">
        <v>14</v>
      </c>
      <c r="I1978" s="22" t="s">
        <v>14</v>
      </c>
      <c r="J1978" s="22" t="s">
        <v>14</v>
      </c>
    </row>
    <row r="1979" spans="1:10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22" t="s">
        <v>14</v>
      </c>
      <c r="I1979" s="22" t="s">
        <v>14</v>
      </c>
      <c r="J1979" s="22" t="s">
        <v>14</v>
      </c>
    </row>
    <row r="1980" spans="1:10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22" t="s">
        <v>14</v>
      </c>
      <c r="I1980" s="22" t="s">
        <v>14</v>
      </c>
      <c r="J1980" s="22" t="s">
        <v>14</v>
      </c>
    </row>
    <row r="1981" spans="1:10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22" t="s">
        <v>14</v>
      </c>
      <c r="I1981" s="22" t="s">
        <v>14</v>
      </c>
      <c r="J1981" s="22" t="s">
        <v>14</v>
      </c>
    </row>
    <row r="1982" spans="1:10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22" t="s">
        <v>14</v>
      </c>
      <c r="I1982" s="22" t="s">
        <v>14</v>
      </c>
      <c r="J1982" s="22" t="s">
        <v>14</v>
      </c>
    </row>
    <row r="1983" spans="1:10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22" t="s">
        <v>14</v>
      </c>
      <c r="I1983" s="22" t="s">
        <v>14</v>
      </c>
      <c r="J1983" s="22" t="s">
        <v>14</v>
      </c>
    </row>
    <row r="1984" spans="1:10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22" t="s">
        <v>14</v>
      </c>
      <c r="I1984" s="22" t="s">
        <v>14</v>
      </c>
      <c r="J1984" s="22" t="s">
        <v>14</v>
      </c>
    </row>
    <row r="1985" spans="1:10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22" t="s">
        <v>14</v>
      </c>
      <c r="I1985" s="22" t="s">
        <v>14</v>
      </c>
      <c r="J1985" s="22" t="s">
        <v>14</v>
      </c>
    </row>
    <row r="1986" spans="1:10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22" t="s">
        <v>14</v>
      </c>
      <c r="I1986" s="22" t="s">
        <v>14</v>
      </c>
      <c r="J1986" s="22" t="s">
        <v>14</v>
      </c>
    </row>
    <row r="1987" spans="1:10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22" t="s">
        <v>14</v>
      </c>
      <c r="I1987" s="22" t="s">
        <v>14</v>
      </c>
      <c r="J1987" s="22" t="s">
        <v>14</v>
      </c>
    </row>
    <row r="1988" spans="1:10" x14ac:dyDescent="0.25">
      <c r="A1988" s="44" t="s">
        <v>14</v>
      </c>
      <c r="B1988" s="27" t="s">
        <v>14</v>
      </c>
      <c r="C1988" s="27" t="s">
        <v>14</v>
      </c>
      <c r="D1988" s="44" t="s">
        <v>14</v>
      </c>
      <c r="E1988" s="22" t="s">
        <v>14</v>
      </c>
      <c r="F1988" s="44" t="s">
        <v>14</v>
      </c>
      <c r="G1988" s="44" t="s">
        <v>14</v>
      </c>
      <c r="H1988" s="22" t="s">
        <v>14</v>
      </c>
      <c r="I1988" s="22" t="s">
        <v>14</v>
      </c>
      <c r="J1988" s="22" t="s">
        <v>14</v>
      </c>
    </row>
    <row r="1989" spans="1:10" x14ac:dyDescent="0.25">
      <c r="A1989" s="44" t="s">
        <v>14</v>
      </c>
      <c r="B1989" s="27" t="s">
        <v>14</v>
      </c>
      <c r="C1989" s="27" t="s">
        <v>14</v>
      </c>
      <c r="D1989" s="44" t="s">
        <v>14</v>
      </c>
      <c r="E1989" s="22" t="s">
        <v>14</v>
      </c>
      <c r="F1989" s="44" t="s">
        <v>14</v>
      </c>
      <c r="G1989" s="44" t="s">
        <v>14</v>
      </c>
      <c r="H1989" s="22" t="s">
        <v>14</v>
      </c>
      <c r="I1989" s="22" t="s">
        <v>14</v>
      </c>
      <c r="J1989" s="22" t="s">
        <v>14</v>
      </c>
    </row>
    <row r="1990" spans="1:10" x14ac:dyDescent="0.25">
      <c r="A1990" s="44" t="s">
        <v>14</v>
      </c>
      <c r="B1990" s="27" t="s">
        <v>14</v>
      </c>
      <c r="C1990" s="27" t="s">
        <v>14</v>
      </c>
      <c r="D1990" s="44" t="s">
        <v>14</v>
      </c>
      <c r="E1990" s="22" t="s">
        <v>14</v>
      </c>
      <c r="F1990" s="44" t="s">
        <v>14</v>
      </c>
      <c r="G1990" s="44" t="s">
        <v>14</v>
      </c>
      <c r="H1990" s="22" t="s">
        <v>14</v>
      </c>
      <c r="I1990" s="22" t="s">
        <v>14</v>
      </c>
      <c r="J1990" s="22" t="s">
        <v>14</v>
      </c>
    </row>
    <row r="1991" spans="1:10" x14ac:dyDescent="0.25">
      <c r="A1991" s="44" t="s">
        <v>14</v>
      </c>
      <c r="B1991" s="27" t="s">
        <v>14</v>
      </c>
      <c r="C1991" s="27" t="s">
        <v>14</v>
      </c>
      <c r="D1991" s="44" t="s">
        <v>14</v>
      </c>
      <c r="E1991" s="22" t="s">
        <v>14</v>
      </c>
      <c r="F1991" s="44" t="s">
        <v>14</v>
      </c>
      <c r="G1991" s="44" t="s">
        <v>14</v>
      </c>
      <c r="H1991" s="22" t="s">
        <v>14</v>
      </c>
      <c r="I1991" s="22" t="s">
        <v>14</v>
      </c>
      <c r="J1991" s="22" t="s">
        <v>14</v>
      </c>
    </row>
    <row r="1992" spans="1:10" x14ac:dyDescent="0.25">
      <c r="A1992" s="44" t="s">
        <v>14</v>
      </c>
      <c r="B1992" s="27" t="s">
        <v>14</v>
      </c>
      <c r="C1992" s="27" t="s">
        <v>14</v>
      </c>
      <c r="D1992" s="44" t="s">
        <v>14</v>
      </c>
      <c r="E1992" s="22" t="s">
        <v>14</v>
      </c>
      <c r="F1992" s="44" t="s">
        <v>14</v>
      </c>
      <c r="G1992" s="44" t="s">
        <v>14</v>
      </c>
      <c r="H1992" s="22" t="s">
        <v>14</v>
      </c>
      <c r="I1992" s="22" t="s">
        <v>14</v>
      </c>
      <c r="J1992" s="22" t="s">
        <v>14</v>
      </c>
    </row>
    <row r="1993" spans="1:10" x14ac:dyDescent="0.25">
      <c r="A1993" s="44" t="s">
        <v>14</v>
      </c>
      <c r="B1993" s="27" t="s">
        <v>14</v>
      </c>
      <c r="C1993" s="27" t="s">
        <v>14</v>
      </c>
      <c r="D1993" s="44" t="s">
        <v>14</v>
      </c>
      <c r="E1993" s="22" t="s">
        <v>14</v>
      </c>
      <c r="F1993" s="44" t="s">
        <v>14</v>
      </c>
      <c r="G1993" s="44" t="s">
        <v>14</v>
      </c>
      <c r="H1993" s="22" t="s">
        <v>14</v>
      </c>
      <c r="I1993" s="22" t="s">
        <v>14</v>
      </c>
      <c r="J1993" s="22" t="s">
        <v>14</v>
      </c>
    </row>
    <row r="1994" spans="1:10" x14ac:dyDescent="0.25">
      <c r="A1994" s="44" t="s">
        <v>14</v>
      </c>
      <c r="B1994" s="27" t="s">
        <v>14</v>
      </c>
      <c r="C1994" s="27" t="s">
        <v>14</v>
      </c>
      <c r="D1994" s="44" t="s">
        <v>14</v>
      </c>
      <c r="E1994" s="22" t="s">
        <v>14</v>
      </c>
      <c r="F1994" s="44" t="s">
        <v>14</v>
      </c>
      <c r="G1994" s="44" t="s">
        <v>14</v>
      </c>
      <c r="H1994" s="22" t="s">
        <v>14</v>
      </c>
      <c r="I1994" s="22" t="s">
        <v>14</v>
      </c>
      <c r="J1994" s="22" t="s">
        <v>14</v>
      </c>
    </row>
    <row r="1995" spans="1:10" x14ac:dyDescent="0.25">
      <c r="A1995" s="44" t="s">
        <v>14</v>
      </c>
      <c r="B1995" s="27" t="s">
        <v>14</v>
      </c>
      <c r="C1995" s="27" t="s">
        <v>14</v>
      </c>
      <c r="D1995" s="44" t="s">
        <v>14</v>
      </c>
      <c r="E1995" s="22" t="s">
        <v>14</v>
      </c>
      <c r="F1995" s="44" t="s">
        <v>14</v>
      </c>
      <c r="G1995" s="44" t="s">
        <v>14</v>
      </c>
      <c r="H1995" s="22" t="s">
        <v>14</v>
      </c>
      <c r="I1995" s="22" t="s">
        <v>14</v>
      </c>
      <c r="J1995" s="22" t="s">
        <v>14</v>
      </c>
    </row>
    <row r="1996" spans="1:10" x14ac:dyDescent="0.25">
      <c r="A1996" s="44" t="s">
        <v>14</v>
      </c>
      <c r="B1996" s="27" t="s">
        <v>14</v>
      </c>
      <c r="C1996" s="27" t="s">
        <v>14</v>
      </c>
      <c r="D1996" s="44" t="s">
        <v>14</v>
      </c>
      <c r="E1996" s="22" t="s">
        <v>14</v>
      </c>
      <c r="F1996" s="44" t="s">
        <v>14</v>
      </c>
      <c r="G1996" s="44" t="s">
        <v>14</v>
      </c>
      <c r="H1996" s="22" t="s">
        <v>14</v>
      </c>
      <c r="I1996" s="22" t="s">
        <v>14</v>
      </c>
      <c r="J1996" s="22" t="s">
        <v>14</v>
      </c>
    </row>
    <row r="1997" spans="1:10" x14ac:dyDescent="0.25">
      <c r="A1997" s="44" t="s">
        <v>14</v>
      </c>
      <c r="B1997" s="27" t="s">
        <v>14</v>
      </c>
      <c r="C1997" s="27" t="s">
        <v>14</v>
      </c>
      <c r="D1997" s="44" t="s">
        <v>14</v>
      </c>
      <c r="E1997" s="22" t="s">
        <v>14</v>
      </c>
      <c r="F1997" s="44" t="s">
        <v>14</v>
      </c>
      <c r="G1997" s="44" t="s">
        <v>14</v>
      </c>
      <c r="H1997" s="22" t="s">
        <v>14</v>
      </c>
      <c r="I1997" s="22" t="s">
        <v>14</v>
      </c>
      <c r="J1997" s="22" t="s">
        <v>14</v>
      </c>
    </row>
    <row r="1998" spans="1:10" x14ac:dyDescent="0.25">
      <c r="A1998" s="44" t="s">
        <v>14</v>
      </c>
      <c r="B1998" s="27" t="s">
        <v>14</v>
      </c>
      <c r="C1998" s="27" t="s">
        <v>14</v>
      </c>
      <c r="D1998" s="44" t="s">
        <v>14</v>
      </c>
      <c r="E1998" s="22" t="s">
        <v>14</v>
      </c>
      <c r="F1998" s="44" t="s">
        <v>14</v>
      </c>
      <c r="G1998" s="44" t="s">
        <v>14</v>
      </c>
      <c r="H1998" s="22" t="s">
        <v>14</v>
      </c>
      <c r="I1998" s="22" t="s">
        <v>14</v>
      </c>
      <c r="J1998" s="22" t="s">
        <v>14</v>
      </c>
    </row>
    <row r="1999" spans="1:10" x14ac:dyDescent="0.25">
      <c r="A1999" s="44" t="s">
        <v>14</v>
      </c>
      <c r="B1999" s="27" t="s">
        <v>14</v>
      </c>
      <c r="C1999" s="27" t="s">
        <v>14</v>
      </c>
      <c r="D1999" s="44" t="s">
        <v>14</v>
      </c>
      <c r="E1999" s="22" t="s">
        <v>14</v>
      </c>
      <c r="F1999" s="44" t="s">
        <v>14</v>
      </c>
      <c r="G1999" s="44" t="s">
        <v>14</v>
      </c>
      <c r="H1999" s="22" t="s">
        <v>14</v>
      </c>
      <c r="I1999" s="22" t="s">
        <v>14</v>
      </c>
      <c r="J1999" s="22" t="s">
        <v>14</v>
      </c>
    </row>
    <row r="2000" spans="1:10" x14ac:dyDescent="0.25">
      <c r="A2000" s="44" t="s">
        <v>14</v>
      </c>
      <c r="B2000" s="27" t="s">
        <v>14</v>
      </c>
      <c r="C2000" s="27" t="s">
        <v>14</v>
      </c>
      <c r="D2000" s="44" t="s">
        <v>14</v>
      </c>
      <c r="E2000" s="22" t="s">
        <v>14</v>
      </c>
      <c r="F2000" s="44" t="s">
        <v>14</v>
      </c>
      <c r="G2000" s="44" t="s">
        <v>14</v>
      </c>
      <c r="H2000" s="22" t="s">
        <v>14</v>
      </c>
      <c r="I2000" s="22" t="s">
        <v>14</v>
      </c>
      <c r="J2000" s="22" t="s">
        <v>14</v>
      </c>
    </row>
    <row r="2001" spans="1:10" x14ac:dyDescent="0.25">
      <c r="A2001" s="44" t="s">
        <v>14</v>
      </c>
      <c r="B2001" s="27" t="s">
        <v>14</v>
      </c>
      <c r="C2001" s="27" t="s">
        <v>14</v>
      </c>
      <c r="D2001" s="44" t="s">
        <v>14</v>
      </c>
      <c r="E2001" s="22" t="s">
        <v>14</v>
      </c>
      <c r="F2001" s="44" t="s">
        <v>14</v>
      </c>
      <c r="G2001" s="44" t="s">
        <v>14</v>
      </c>
      <c r="H2001" s="22" t="s">
        <v>14</v>
      </c>
      <c r="I2001" s="22" t="s">
        <v>14</v>
      </c>
      <c r="J2001" s="22" t="s">
        <v>14</v>
      </c>
    </row>
    <row r="2002" spans="1:10" x14ac:dyDescent="0.25">
      <c r="A2002" s="44" t="s">
        <v>14</v>
      </c>
      <c r="B2002" s="27" t="s">
        <v>14</v>
      </c>
      <c r="C2002" s="27" t="s">
        <v>14</v>
      </c>
      <c r="D2002" s="44" t="s">
        <v>14</v>
      </c>
      <c r="E2002" s="22" t="s">
        <v>14</v>
      </c>
      <c r="F2002" s="44" t="s">
        <v>14</v>
      </c>
      <c r="G2002" s="44" t="s">
        <v>14</v>
      </c>
      <c r="H2002" s="22" t="s">
        <v>14</v>
      </c>
      <c r="I2002" s="22" t="s">
        <v>14</v>
      </c>
      <c r="J2002" s="22" t="s">
        <v>14</v>
      </c>
    </row>
    <row r="2003" spans="1:10" x14ac:dyDescent="0.25">
      <c r="A2003" s="44" t="s">
        <v>14</v>
      </c>
      <c r="B2003" s="27" t="s">
        <v>14</v>
      </c>
      <c r="C2003" s="27" t="s">
        <v>14</v>
      </c>
      <c r="D2003" s="44" t="s">
        <v>14</v>
      </c>
      <c r="E2003" s="22" t="s">
        <v>14</v>
      </c>
      <c r="F2003" s="44" t="s">
        <v>14</v>
      </c>
      <c r="G2003" s="44" t="s">
        <v>14</v>
      </c>
      <c r="H2003" s="22" t="s">
        <v>14</v>
      </c>
      <c r="I2003" s="22" t="s">
        <v>14</v>
      </c>
      <c r="J2003" s="22" t="s">
        <v>14</v>
      </c>
    </row>
    <row r="2004" spans="1:10" x14ac:dyDescent="0.25">
      <c r="A2004" s="44" t="s">
        <v>14</v>
      </c>
      <c r="B2004" s="27" t="s">
        <v>14</v>
      </c>
      <c r="C2004" s="27" t="s">
        <v>14</v>
      </c>
      <c r="D2004" s="44" t="s">
        <v>14</v>
      </c>
      <c r="E2004" s="22" t="s">
        <v>14</v>
      </c>
      <c r="F2004" s="44" t="s">
        <v>14</v>
      </c>
      <c r="G2004" s="44" t="s">
        <v>14</v>
      </c>
      <c r="H2004" s="22" t="s">
        <v>14</v>
      </c>
      <c r="I2004" s="22" t="s">
        <v>14</v>
      </c>
      <c r="J2004" s="22" t="s">
        <v>14</v>
      </c>
    </row>
    <row r="2005" spans="1:10" x14ac:dyDescent="0.25">
      <c r="A2005" s="44" t="s">
        <v>14</v>
      </c>
      <c r="B2005" s="27" t="s">
        <v>14</v>
      </c>
      <c r="C2005" s="27" t="s">
        <v>14</v>
      </c>
      <c r="D2005" s="44" t="s">
        <v>14</v>
      </c>
      <c r="E2005" s="22" t="s">
        <v>14</v>
      </c>
      <c r="F2005" s="44" t="s">
        <v>14</v>
      </c>
      <c r="G2005" s="44" t="s">
        <v>14</v>
      </c>
      <c r="H2005" s="22" t="s">
        <v>14</v>
      </c>
      <c r="I2005" s="22" t="s">
        <v>14</v>
      </c>
      <c r="J2005" s="22" t="s">
        <v>14</v>
      </c>
    </row>
    <row r="2006" spans="1:10" x14ac:dyDescent="0.25">
      <c r="A2006" s="44" t="s">
        <v>14</v>
      </c>
      <c r="B2006" s="27" t="s">
        <v>14</v>
      </c>
      <c r="C2006" s="27" t="s">
        <v>14</v>
      </c>
      <c r="D2006" s="44" t="s">
        <v>14</v>
      </c>
      <c r="E2006" s="22" t="s">
        <v>14</v>
      </c>
      <c r="F2006" s="44" t="s">
        <v>14</v>
      </c>
      <c r="G2006" s="44" t="s">
        <v>14</v>
      </c>
      <c r="H2006" s="22" t="s">
        <v>14</v>
      </c>
      <c r="I2006" s="22" t="s">
        <v>14</v>
      </c>
      <c r="J2006" s="22" t="s">
        <v>14</v>
      </c>
    </row>
    <row r="2007" spans="1:10" x14ac:dyDescent="0.25">
      <c r="A2007" s="44" t="s">
        <v>14</v>
      </c>
      <c r="B2007" s="27" t="s">
        <v>14</v>
      </c>
      <c r="C2007" s="27" t="s">
        <v>14</v>
      </c>
      <c r="D2007" s="44" t="s">
        <v>14</v>
      </c>
      <c r="E2007" s="22" t="s">
        <v>14</v>
      </c>
      <c r="F2007" s="44" t="s">
        <v>14</v>
      </c>
      <c r="G2007" s="44" t="s">
        <v>14</v>
      </c>
      <c r="H2007" s="22" t="s">
        <v>14</v>
      </c>
      <c r="I2007" s="22" t="s">
        <v>14</v>
      </c>
      <c r="J2007" s="22" t="s">
        <v>14</v>
      </c>
    </row>
    <row r="2008" spans="1:10" x14ac:dyDescent="0.25">
      <c r="A2008" s="44" t="s">
        <v>14</v>
      </c>
      <c r="B2008" s="27" t="s">
        <v>14</v>
      </c>
      <c r="C2008" s="27" t="s">
        <v>14</v>
      </c>
      <c r="D2008" s="44" t="s">
        <v>14</v>
      </c>
      <c r="E2008" s="22" t="s">
        <v>14</v>
      </c>
      <c r="F2008" s="44" t="s">
        <v>14</v>
      </c>
      <c r="G2008" s="44" t="s">
        <v>14</v>
      </c>
      <c r="H2008" s="22" t="s">
        <v>14</v>
      </c>
      <c r="I2008" s="22" t="s">
        <v>14</v>
      </c>
      <c r="J2008" s="22" t="s">
        <v>14</v>
      </c>
    </row>
    <row r="2009" spans="1:10" x14ac:dyDescent="0.25">
      <c r="A2009" s="44" t="s">
        <v>14</v>
      </c>
      <c r="B2009" s="27" t="s">
        <v>14</v>
      </c>
      <c r="C2009" s="27" t="s">
        <v>14</v>
      </c>
      <c r="D2009" s="44" t="s">
        <v>14</v>
      </c>
      <c r="E2009" s="22" t="s">
        <v>14</v>
      </c>
      <c r="F2009" s="44" t="s">
        <v>14</v>
      </c>
      <c r="G2009" s="44" t="s">
        <v>14</v>
      </c>
      <c r="H2009" s="22" t="s">
        <v>14</v>
      </c>
      <c r="I2009" s="22" t="s">
        <v>14</v>
      </c>
      <c r="J2009" s="22" t="s">
        <v>14</v>
      </c>
    </row>
    <row r="2010" spans="1:10" x14ac:dyDescent="0.25">
      <c r="A2010" s="44" t="s">
        <v>14</v>
      </c>
      <c r="B2010" s="27" t="s">
        <v>14</v>
      </c>
      <c r="C2010" s="27" t="s">
        <v>14</v>
      </c>
      <c r="D2010" s="44" t="s">
        <v>14</v>
      </c>
      <c r="E2010" s="22" t="s">
        <v>14</v>
      </c>
      <c r="F2010" s="44" t="s">
        <v>14</v>
      </c>
      <c r="G2010" s="44" t="s">
        <v>14</v>
      </c>
      <c r="H2010" s="22" t="s">
        <v>14</v>
      </c>
      <c r="I2010" s="22" t="s">
        <v>14</v>
      </c>
      <c r="J2010" s="22" t="s">
        <v>14</v>
      </c>
    </row>
    <row r="2011" spans="1:10" x14ac:dyDescent="0.25">
      <c r="A2011" s="44" t="s">
        <v>14</v>
      </c>
      <c r="B2011" s="27" t="s">
        <v>14</v>
      </c>
      <c r="C2011" s="27" t="s">
        <v>14</v>
      </c>
      <c r="D2011" s="44" t="s">
        <v>14</v>
      </c>
      <c r="E2011" s="22" t="s">
        <v>14</v>
      </c>
      <c r="F2011" s="44" t="s">
        <v>14</v>
      </c>
      <c r="G2011" s="44" t="s">
        <v>14</v>
      </c>
      <c r="H2011" s="22" t="s">
        <v>14</v>
      </c>
      <c r="I2011" s="22" t="s">
        <v>14</v>
      </c>
      <c r="J2011" s="22" t="s">
        <v>14</v>
      </c>
    </row>
    <row r="2012" spans="1:10" x14ac:dyDescent="0.25">
      <c r="A2012" s="44" t="s">
        <v>14</v>
      </c>
      <c r="B2012" s="27" t="s">
        <v>14</v>
      </c>
      <c r="C2012" s="27" t="s">
        <v>14</v>
      </c>
      <c r="D2012" s="44" t="s">
        <v>14</v>
      </c>
      <c r="E2012" s="22" t="s">
        <v>14</v>
      </c>
      <c r="F2012" s="44" t="s">
        <v>14</v>
      </c>
      <c r="G2012" s="44" t="s">
        <v>14</v>
      </c>
      <c r="H2012" s="22" t="s">
        <v>14</v>
      </c>
      <c r="I2012" s="22" t="s">
        <v>14</v>
      </c>
      <c r="J2012" s="22" t="s">
        <v>14</v>
      </c>
    </row>
    <row r="2013" spans="1:10" x14ac:dyDescent="0.25">
      <c r="A2013" s="44" t="s">
        <v>14</v>
      </c>
      <c r="B2013" s="27" t="s">
        <v>14</v>
      </c>
      <c r="C2013" s="27" t="s">
        <v>14</v>
      </c>
      <c r="D2013" s="44" t="s">
        <v>14</v>
      </c>
      <c r="E2013" s="22" t="s">
        <v>14</v>
      </c>
      <c r="F2013" s="44" t="s">
        <v>14</v>
      </c>
      <c r="G2013" s="44" t="s">
        <v>14</v>
      </c>
      <c r="H2013" s="22" t="s">
        <v>14</v>
      </c>
      <c r="I2013" s="22" t="s">
        <v>14</v>
      </c>
      <c r="J2013" s="22" t="s">
        <v>14</v>
      </c>
    </row>
    <row r="2014" spans="1:10" x14ac:dyDescent="0.25">
      <c r="A2014" s="44" t="s">
        <v>14</v>
      </c>
      <c r="B2014" s="27" t="s">
        <v>14</v>
      </c>
      <c r="C2014" s="27" t="s">
        <v>14</v>
      </c>
      <c r="D2014" s="44" t="s">
        <v>14</v>
      </c>
      <c r="E2014" s="22" t="s">
        <v>14</v>
      </c>
      <c r="F2014" s="44" t="s">
        <v>14</v>
      </c>
      <c r="G2014" s="44" t="s">
        <v>14</v>
      </c>
      <c r="H2014" s="22" t="s">
        <v>14</v>
      </c>
      <c r="I2014" s="22" t="s">
        <v>14</v>
      </c>
      <c r="J2014" s="22" t="s">
        <v>14</v>
      </c>
    </row>
    <row r="2015" spans="1:10" x14ac:dyDescent="0.25">
      <c r="A2015" s="44" t="s">
        <v>14</v>
      </c>
      <c r="B2015" s="27" t="s">
        <v>14</v>
      </c>
      <c r="C2015" s="27" t="s">
        <v>14</v>
      </c>
      <c r="D2015" s="44" t="s">
        <v>14</v>
      </c>
      <c r="E2015" s="22" t="s">
        <v>14</v>
      </c>
      <c r="F2015" s="44" t="s">
        <v>14</v>
      </c>
      <c r="G2015" s="44" t="s">
        <v>14</v>
      </c>
      <c r="H2015" s="22" t="s">
        <v>14</v>
      </c>
      <c r="I2015" s="22" t="s">
        <v>14</v>
      </c>
      <c r="J2015" s="22" t="s">
        <v>14</v>
      </c>
    </row>
    <row r="2016" spans="1:10" x14ac:dyDescent="0.25">
      <c r="A2016" s="44" t="s">
        <v>14</v>
      </c>
      <c r="B2016" s="27" t="s">
        <v>14</v>
      </c>
      <c r="C2016" s="27" t="s">
        <v>14</v>
      </c>
      <c r="D2016" s="44" t="s">
        <v>14</v>
      </c>
      <c r="E2016" s="22" t="s">
        <v>14</v>
      </c>
      <c r="F2016" s="44" t="s">
        <v>14</v>
      </c>
      <c r="G2016" s="44" t="s">
        <v>14</v>
      </c>
      <c r="H2016" s="22" t="s">
        <v>14</v>
      </c>
      <c r="I2016" s="22" t="s">
        <v>14</v>
      </c>
      <c r="J2016" s="22" t="s">
        <v>14</v>
      </c>
    </row>
    <row r="2017" spans="1:10" x14ac:dyDescent="0.25">
      <c r="A2017" s="44" t="s">
        <v>14</v>
      </c>
      <c r="B2017" s="27" t="s">
        <v>14</v>
      </c>
      <c r="C2017" s="27" t="s">
        <v>14</v>
      </c>
      <c r="D2017" s="44" t="s">
        <v>14</v>
      </c>
      <c r="E2017" s="22" t="s">
        <v>14</v>
      </c>
      <c r="F2017" s="44" t="s">
        <v>14</v>
      </c>
      <c r="G2017" s="44" t="s">
        <v>14</v>
      </c>
      <c r="H2017" s="22" t="s">
        <v>14</v>
      </c>
      <c r="I2017" s="22" t="s">
        <v>14</v>
      </c>
      <c r="J2017" s="22" t="s">
        <v>14</v>
      </c>
    </row>
    <row r="2018" spans="1:10" x14ac:dyDescent="0.25">
      <c r="A2018" s="44" t="s">
        <v>14</v>
      </c>
      <c r="B2018" s="27" t="s">
        <v>14</v>
      </c>
      <c r="C2018" s="27" t="s">
        <v>14</v>
      </c>
      <c r="D2018" s="44" t="s">
        <v>14</v>
      </c>
      <c r="E2018" s="22" t="s">
        <v>14</v>
      </c>
      <c r="F2018" s="44" t="s">
        <v>14</v>
      </c>
      <c r="G2018" s="44" t="s">
        <v>14</v>
      </c>
      <c r="H2018" s="22" t="s">
        <v>14</v>
      </c>
      <c r="I2018" s="22" t="s">
        <v>14</v>
      </c>
      <c r="J2018" s="22" t="s">
        <v>14</v>
      </c>
    </row>
    <row r="2019" spans="1:10" x14ac:dyDescent="0.25">
      <c r="A2019" s="44" t="s">
        <v>14</v>
      </c>
      <c r="B2019" s="27" t="s">
        <v>14</v>
      </c>
      <c r="C2019" s="27" t="s">
        <v>14</v>
      </c>
      <c r="D2019" s="44" t="s">
        <v>14</v>
      </c>
      <c r="E2019" s="22" t="s">
        <v>14</v>
      </c>
      <c r="F2019" s="44" t="s">
        <v>14</v>
      </c>
      <c r="G2019" s="44" t="s">
        <v>14</v>
      </c>
      <c r="H2019" s="22" t="s">
        <v>14</v>
      </c>
      <c r="I2019" s="22" t="s">
        <v>14</v>
      </c>
      <c r="J2019" s="22" t="s">
        <v>14</v>
      </c>
    </row>
    <row r="2020" spans="1:10" x14ac:dyDescent="0.25">
      <c r="A2020" s="44" t="s">
        <v>14</v>
      </c>
      <c r="B2020" s="27" t="s">
        <v>14</v>
      </c>
      <c r="C2020" s="27" t="s">
        <v>14</v>
      </c>
      <c r="D2020" s="44" t="s">
        <v>14</v>
      </c>
      <c r="E2020" s="22" t="s">
        <v>14</v>
      </c>
      <c r="F2020" s="44" t="s">
        <v>14</v>
      </c>
      <c r="G2020" s="44" t="s">
        <v>14</v>
      </c>
      <c r="H2020" s="22" t="s">
        <v>14</v>
      </c>
      <c r="I2020" s="22" t="s">
        <v>14</v>
      </c>
      <c r="J2020" s="22" t="s">
        <v>14</v>
      </c>
    </row>
    <row r="2021" spans="1:10" x14ac:dyDescent="0.25">
      <c r="A2021" s="44" t="s">
        <v>14</v>
      </c>
      <c r="B2021" s="27" t="s">
        <v>14</v>
      </c>
      <c r="C2021" s="27" t="s">
        <v>14</v>
      </c>
      <c r="D2021" s="44" t="s">
        <v>14</v>
      </c>
      <c r="E2021" s="22" t="s">
        <v>14</v>
      </c>
      <c r="F2021" s="44" t="s">
        <v>14</v>
      </c>
      <c r="G2021" s="44" t="s">
        <v>14</v>
      </c>
      <c r="H2021" s="22" t="s">
        <v>14</v>
      </c>
      <c r="I2021" s="22" t="s">
        <v>14</v>
      </c>
      <c r="J2021" s="22" t="s">
        <v>14</v>
      </c>
    </row>
    <row r="2022" spans="1:10" x14ac:dyDescent="0.25">
      <c r="A2022" s="44" t="s">
        <v>14</v>
      </c>
      <c r="B2022" s="27" t="s">
        <v>14</v>
      </c>
      <c r="C2022" s="27" t="s">
        <v>14</v>
      </c>
      <c r="D2022" s="44" t="s">
        <v>14</v>
      </c>
      <c r="E2022" s="22" t="s">
        <v>14</v>
      </c>
      <c r="F2022" s="44" t="s">
        <v>14</v>
      </c>
      <c r="G2022" s="44" t="s">
        <v>14</v>
      </c>
      <c r="H2022" s="22" t="s">
        <v>14</v>
      </c>
      <c r="I2022" s="22" t="s">
        <v>14</v>
      </c>
      <c r="J2022" s="22" t="s">
        <v>14</v>
      </c>
    </row>
    <row r="2023" spans="1:10" x14ac:dyDescent="0.25">
      <c r="A2023" s="44" t="s">
        <v>14</v>
      </c>
      <c r="B2023" s="27" t="s">
        <v>14</v>
      </c>
      <c r="C2023" s="27" t="s">
        <v>14</v>
      </c>
      <c r="D2023" s="44" t="s">
        <v>14</v>
      </c>
      <c r="E2023" s="22" t="s">
        <v>14</v>
      </c>
      <c r="F2023" s="44" t="s">
        <v>14</v>
      </c>
      <c r="G2023" s="44" t="s">
        <v>14</v>
      </c>
      <c r="H2023" s="22" t="s">
        <v>14</v>
      </c>
      <c r="I2023" s="22" t="s">
        <v>14</v>
      </c>
      <c r="J2023" s="22" t="s">
        <v>14</v>
      </c>
    </row>
    <row r="2024" spans="1:10" x14ac:dyDescent="0.25">
      <c r="A2024" s="44" t="s">
        <v>14</v>
      </c>
      <c r="B2024" s="27" t="s">
        <v>14</v>
      </c>
      <c r="C2024" s="27" t="s">
        <v>14</v>
      </c>
      <c r="D2024" s="44" t="s">
        <v>14</v>
      </c>
      <c r="E2024" s="22" t="s">
        <v>14</v>
      </c>
      <c r="F2024" s="44" t="s">
        <v>14</v>
      </c>
      <c r="G2024" s="44" t="s">
        <v>14</v>
      </c>
      <c r="H2024" s="22" t="s">
        <v>14</v>
      </c>
      <c r="I2024" s="22" t="s">
        <v>14</v>
      </c>
      <c r="J2024" s="22" t="s">
        <v>14</v>
      </c>
    </row>
    <row r="2025" spans="1:10" x14ac:dyDescent="0.25">
      <c r="A2025" s="44" t="s">
        <v>14</v>
      </c>
      <c r="B2025" s="27" t="s">
        <v>14</v>
      </c>
      <c r="C2025" s="27" t="s">
        <v>14</v>
      </c>
      <c r="D2025" s="44" t="s">
        <v>14</v>
      </c>
      <c r="E2025" s="22" t="s">
        <v>14</v>
      </c>
      <c r="F2025" s="44" t="s">
        <v>14</v>
      </c>
      <c r="G2025" s="44" t="s">
        <v>14</v>
      </c>
      <c r="H2025" s="22" t="s">
        <v>14</v>
      </c>
      <c r="I2025" s="22" t="s">
        <v>14</v>
      </c>
      <c r="J2025" s="22" t="s">
        <v>14</v>
      </c>
    </row>
    <row r="2026" spans="1:10" x14ac:dyDescent="0.25">
      <c r="A2026" s="44" t="s">
        <v>14</v>
      </c>
      <c r="B2026" s="27" t="s">
        <v>14</v>
      </c>
      <c r="C2026" s="27" t="s">
        <v>14</v>
      </c>
      <c r="D2026" s="44" t="s">
        <v>14</v>
      </c>
      <c r="E2026" s="22" t="s">
        <v>14</v>
      </c>
      <c r="F2026" s="44" t="s">
        <v>14</v>
      </c>
      <c r="G2026" s="44" t="s">
        <v>14</v>
      </c>
      <c r="H2026" s="22" t="s">
        <v>14</v>
      </c>
      <c r="I2026" s="22" t="s">
        <v>14</v>
      </c>
      <c r="J2026" s="22" t="s">
        <v>14</v>
      </c>
    </row>
    <row r="2027" spans="1:10" x14ac:dyDescent="0.25">
      <c r="A2027" s="44" t="s">
        <v>14</v>
      </c>
      <c r="B2027" s="27" t="s">
        <v>14</v>
      </c>
      <c r="C2027" s="27" t="s">
        <v>14</v>
      </c>
      <c r="D2027" s="44" t="s">
        <v>14</v>
      </c>
      <c r="E2027" s="22" t="s">
        <v>14</v>
      </c>
      <c r="F2027" s="44" t="s">
        <v>14</v>
      </c>
      <c r="G2027" s="44" t="s">
        <v>14</v>
      </c>
      <c r="H2027" s="22" t="s">
        <v>14</v>
      </c>
      <c r="I2027" s="22" t="s">
        <v>14</v>
      </c>
      <c r="J2027" s="22" t="s">
        <v>14</v>
      </c>
    </row>
    <row r="2028" spans="1:10" x14ac:dyDescent="0.25">
      <c r="A2028" s="44" t="s">
        <v>14</v>
      </c>
      <c r="B2028" s="27" t="s">
        <v>14</v>
      </c>
      <c r="C2028" s="27" t="s">
        <v>14</v>
      </c>
      <c r="D2028" s="44" t="s">
        <v>14</v>
      </c>
      <c r="E2028" s="22" t="s">
        <v>14</v>
      </c>
      <c r="F2028" s="44" t="s">
        <v>14</v>
      </c>
      <c r="G2028" s="44" t="s">
        <v>14</v>
      </c>
      <c r="H2028" s="22" t="s">
        <v>14</v>
      </c>
      <c r="I2028" s="22" t="s">
        <v>14</v>
      </c>
      <c r="J2028" s="22" t="s">
        <v>14</v>
      </c>
    </row>
    <row r="2029" spans="1:10" x14ac:dyDescent="0.25">
      <c r="A2029" s="44" t="s">
        <v>14</v>
      </c>
      <c r="B2029" s="27" t="s">
        <v>14</v>
      </c>
      <c r="C2029" s="27" t="s">
        <v>14</v>
      </c>
      <c r="D2029" s="44" t="s">
        <v>14</v>
      </c>
      <c r="E2029" s="22" t="s">
        <v>14</v>
      </c>
      <c r="F2029" s="44" t="s">
        <v>14</v>
      </c>
      <c r="G2029" s="44" t="s">
        <v>14</v>
      </c>
      <c r="H2029" s="22" t="s">
        <v>14</v>
      </c>
      <c r="I2029" s="22" t="s">
        <v>14</v>
      </c>
      <c r="J2029" s="22" t="s">
        <v>14</v>
      </c>
    </row>
    <row r="2030" spans="1:10" x14ac:dyDescent="0.25">
      <c r="A2030" s="44" t="s">
        <v>14</v>
      </c>
      <c r="B2030" s="27" t="s">
        <v>14</v>
      </c>
      <c r="C2030" s="27" t="s">
        <v>14</v>
      </c>
      <c r="D2030" s="44" t="s">
        <v>14</v>
      </c>
      <c r="E2030" s="22" t="s">
        <v>14</v>
      </c>
      <c r="F2030" s="44" t="s">
        <v>14</v>
      </c>
      <c r="G2030" s="44" t="s">
        <v>14</v>
      </c>
      <c r="H2030" s="22" t="s">
        <v>14</v>
      </c>
      <c r="I2030" s="22" t="s">
        <v>14</v>
      </c>
      <c r="J2030" s="22" t="s">
        <v>14</v>
      </c>
    </row>
    <row r="2031" spans="1:10" x14ac:dyDescent="0.25">
      <c r="A2031" s="44" t="s">
        <v>14</v>
      </c>
      <c r="B2031" s="27" t="s">
        <v>14</v>
      </c>
      <c r="C2031" s="27" t="s">
        <v>14</v>
      </c>
      <c r="D2031" s="44" t="s">
        <v>14</v>
      </c>
      <c r="E2031" s="22" t="s">
        <v>14</v>
      </c>
      <c r="F2031" s="44" t="s">
        <v>14</v>
      </c>
      <c r="G2031" s="44" t="s">
        <v>14</v>
      </c>
      <c r="H2031" s="22" t="s">
        <v>14</v>
      </c>
      <c r="I2031" s="22" t="s">
        <v>14</v>
      </c>
      <c r="J2031" s="22" t="s">
        <v>14</v>
      </c>
    </row>
    <row r="2032" spans="1:10" x14ac:dyDescent="0.25">
      <c r="A2032" s="44" t="s">
        <v>14</v>
      </c>
      <c r="B2032" s="27" t="s">
        <v>14</v>
      </c>
      <c r="C2032" s="27" t="s">
        <v>14</v>
      </c>
      <c r="D2032" s="44" t="s">
        <v>14</v>
      </c>
      <c r="E2032" s="22" t="s">
        <v>14</v>
      </c>
      <c r="F2032" s="44" t="s">
        <v>14</v>
      </c>
      <c r="G2032" s="44" t="s">
        <v>14</v>
      </c>
      <c r="H2032" s="22" t="s">
        <v>14</v>
      </c>
      <c r="I2032" s="22" t="s">
        <v>14</v>
      </c>
      <c r="J2032" s="22" t="s">
        <v>14</v>
      </c>
    </row>
    <row r="2033" spans="1:10" x14ac:dyDescent="0.25">
      <c r="A2033" s="44" t="s">
        <v>14</v>
      </c>
      <c r="B2033" s="27" t="s">
        <v>14</v>
      </c>
      <c r="C2033" s="27" t="s">
        <v>14</v>
      </c>
      <c r="D2033" s="44" t="s">
        <v>14</v>
      </c>
      <c r="E2033" s="22" t="s">
        <v>14</v>
      </c>
      <c r="F2033" s="44" t="s">
        <v>14</v>
      </c>
      <c r="G2033" s="44" t="s">
        <v>14</v>
      </c>
      <c r="H2033" s="22" t="s">
        <v>14</v>
      </c>
      <c r="I2033" s="22" t="s">
        <v>14</v>
      </c>
      <c r="J2033" s="22" t="s">
        <v>14</v>
      </c>
    </row>
    <row r="2034" spans="1:10" x14ac:dyDescent="0.25">
      <c r="A2034" s="44" t="s">
        <v>14</v>
      </c>
      <c r="B2034" s="27" t="s">
        <v>14</v>
      </c>
      <c r="C2034" s="27" t="s">
        <v>14</v>
      </c>
      <c r="D2034" s="44" t="s">
        <v>14</v>
      </c>
      <c r="E2034" s="22" t="s">
        <v>14</v>
      </c>
      <c r="F2034" s="44" t="s">
        <v>14</v>
      </c>
      <c r="G2034" s="44" t="s">
        <v>14</v>
      </c>
      <c r="H2034" s="22" t="s">
        <v>14</v>
      </c>
      <c r="I2034" s="22" t="s">
        <v>14</v>
      </c>
      <c r="J2034" s="22" t="s">
        <v>14</v>
      </c>
    </row>
    <row r="2035" spans="1:10" x14ac:dyDescent="0.25">
      <c r="A2035" s="44" t="s">
        <v>14</v>
      </c>
      <c r="B2035" s="27" t="s">
        <v>14</v>
      </c>
      <c r="C2035" s="27" t="s">
        <v>14</v>
      </c>
      <c r="D2035" s="44" t="s">
        <v>14</v>
      </c>
      <c r="E2035" s="22" t="s">
        <v>14</v>
      </c>
      <c r="F2035" s="44" t="s">
        <v>14</v>
      </c>
      <c r="G2035" s="44" t="s">
        <v>14</v>
      </c>
      <c r="H2035" s="22" t="s">
        <v>14</v>
      </c>
      <c r="I2035" s="22" t="s">
        <v>14</v>
      </c>
      <c r="J2035" s="22" t="s">
        <v>14</v>
      </c>
    </row>
    <row r="2036" spans="1:10" x14ac:dyDescent="0.25">
      <c r="A2036" s="44" t="s">
        <v>14</v>
      </c>
      <c r="B2036" s="27" t="s">
        <v>14</v>
      </c>
      <c r="C2036" s="27" t="s">
        <v>14</v>
      </c>
      <c r="D2036" s="44" t="s">
        <v>14</v>
      </c>
      <c r="E2036" s="22" t="s">
        <v>14</v>
      </c>
      <c r="F2036" s="44" t="s">
        <v>14</v>
      </c>
      <c r="G2036" s="44" t="s">
        <v>14</v>
      </c>
      <c r="H2036" s="22" t="s">
        <v>14</v>
      </c>
      <c r="I2036" s="22" t="s">
        <v>14</v>
      </c>
      <c r="J2036" s="22" t="s">
        <v>14</v>
      </c>
    </row>
    <row r="2037" spans="1:10" x14ac:dyDescent="0.25">
      <c r="A2037" s="44" t="s">
        <v>14</v>
      </c>
      <c r="B2037" s="27" t="s">
        <v>14</v>
      </c>
      <c r="C2037" s="27" t="s">
        <v>14</v>
      </c>
      <c r="D2037" s="44" t="s">
        <v>14</v>
      </c>
      <c r="E2037" s="22" t="s">
        <v>14</v>
      </c>
      <c r="F2037" s="44" t="s">
        <v>14</v>
      </c>
      <c r="G2037" s="44" t="s">
        <v>14</v>
      </c>
      <c r="H2037" s="22" t="s">
        <v>14</v>
      </c>
      <c r="I2037" s="22" t="s">
        <v>14</v>
      </c>
      <c r="J2037" s="22" t="s">
        <v>14</v>
      </c>
    </row>
    <row r="2038" spans="1:10" x14ac:dyDescent="0.25">
      <c r="A2038" s="44" t="s">
        <v>14</v>
      </c>
      <c r="B2038" s="27" t="s">
        <v>14</v>
      </c>
      <c r="C2038" s="27" t="s">
        <v>14</v>
      </c>
      <c r="D2038" s="44" t="s">
        <v>14</v>
      </c>
      <c r="E2038" s="22" t="s">
        <v>14</v>
      </c>
      <c r="F2038" s="44" t="s">
        <v>14</v>
      </c>
      <c r="G2038" s="44" t="s">
        <v>14</v>
      </c>
      <c r="H2038" s="22" t="s">
        <v>14</v>
      </c>
      <c r="I2038" s="22" t="s">
        <v>14</v>
      </c>
      <c r="J2038" s="22" t="s">
        <v>14</v>
      </c>
    </row>
    <row r="2039" spans="1:10" x14ac:dyDescent="0.25">
      <c r="A2039" s="44" t="s">
        <v>14</v>
      </c>
      <c r="B2039" s="27" t="s">
        <v>14</v>
      </c>
      <c r="C2039" s="27" t="s">
        <v>14</v>
      </c>
      <c r="D2039" s="44" t="s">
        <v>14</v>
      </c>
      <c r="E2039" s="22" t="s">
        <v>14</v>
      </c>
      <c r="F2039" s="44" t="s">
        <v>14</v>
      </c>
      <c r="G2039" s="44" t="s">
        <v>14</v>
      </c>
      <c r="H2039" s="22" t="s">
        <v>14</v>
      </c>
      <c r="I2039" s="22" t="s">
        <v>14</v>
      </c>
      <c r="J2039" s="22" t="s">
        <v>14</v>
      </c>
    </row>
    <row r="2040" spans="1:10" x14ac:dyDescent="0.25">
      <c r="A2040" s="44" t="s">
        <v>14</v>
      </c>
      <c r="B2040" s="27" t="s">
        <v>14</v>
      </c>
      <c r="C2040" s="27" t="s">
        <v>14</v>
      </c>
      <c r="D2040" s="44" t="s">
        <v>14</v>
      </c>
      <c r="E2040" s="22" t="s">
        <v>14</v>
      </c>
      <c r="F2040" s="44" t="s">
        <v>14</v>
      </c>
      <c r="G2040" s="44" t="s">
        <v>14</v>
      </c>
      <c r="H2040" s="22" t="s">
        <v>14</v>
      </c>
      <c r="I2040" s="22" t="s">
        <v>14</v>
      </c>
      <c r="J2040" s="22" t="s">
        <v>14</v>
      </c>
    </row>
    <row r="2041" spans="1:10" x14ac:dyDescent="0.25">
      <c r="A2041" s="44" t="s">
        <v>14</v>
      </c>
      <c r="B2041" s="27" t="s">
        <v>14</v>
      </c>
      <c r="C2041" s="27" t="s">
        <v>14</v>
      </c>
      <c r="D2041" s="44" t="s">
        <v>14</v>
      </c>
      <c r="E2041" s="22" t="s">
        <v>14</v>
      </c>
      <c r="F2041" s="44" t="s">
        <v>14</v>
      </c>
      <c r="G2041" s="44" t="s">
        <v>14</v>
      </c>
      <c r="H2041" s="22" t="s">
        <v>14</v>
      </c>
      <c r="I2041" s="22" t="s">
        <v>14</v>
      </c>
      <c r="J2041" s="22" t="s">
        <v>14</v>
      </c>
    </row>
    <row r="2042" spans="1:10" x14ac:dyDescent="0.25">
      <c r="A2042" s="44" t="s">
        <v>14</v>
      </c>
      <c r="B2042" s="27" t="s">
        <v>14</v>
      </c>
      <c r="C2042" s="27" t="s">
        <v>14</v>
      </c>
      <c r="D2042" s="44" t="s">
        <v>14</v>
      </c>
      <c r="E2042" s="22" t="s">
        <v>14</v>
      </c>
      <c r="F2042" s="44" t="s">
        <v>14</v>
      </c>
      <c r="G2042" s="44" t="s">
        <v>14</v>
      </c>
      <c r="H2042" s="22" t="s">
        <v>14</v>
      </c>
      <c r="I2042" s="22" t="s">
        <v>14</v>
      </c>
      <c r="J2042" s="22" t="s">
        <v>14</v>
      </c>
    </row>
    <row r="2043" spans="1:10" x14ac:dyDescent="0.25">
      <c r="A2043" s="44" t="s">
        <v>14</v>
      </c>
      <c r="B2043" s="27" t="s">
        <v>14</v>
      </c>
      <c r="C2043" s="27" t="s">
        <v>14</v>
      </c>
      <c r="D2043" s="44" t="s">
        <v>14</v>
      </c>
      <c r="E2043" s="22" t="s">
        <v>14</v>
      </c>
      <c r="F2043" s="44" t="s">
        <v>14</v>
      </c>
      <c r="G2043" s="44" t="s">
        <v>14</v>
      </c>
      <c r="H2043" s="22" t="s">
        <v>14</v>
      </c>
      <c r="I2043" s="22" t="s">
        <v>14</v>
      </c>
      <c r="J2043" s="22" t="s">
        <v>14</v>
      </c>
    </row>
    <row r="2044" spans="1:10" x14ac:dyDescent="0.25">
      <c r="A2044" s="44" t="s">
        <v>14</v>
      </c>
      <c r="B2044" s="27" t="s">
        <v>14</v>
      </c>
      <c r="C2044" s="27" t="s">
        <v>14</v>
      </c>
      <c r="D2044" s="44" t="s">
        <v>14</v>
      </c>
      <c r="E2044" s="22" t="s">
        <v>14</v>
      </c>
      <c r="F2044" s="44" t="s">
        <v>14</v>
      </c>
      <c r="G2044" s="44" t="s">
        <v>14</v>
      </c>
      <c r="H2044" s="22" t="s">
        <v>14</v>
      </c>
      <c r="I2044" s="22" t="s">
        <v>14</v>
      </c>
      <c r="J2044" s="22" t="s">
        <v>14</v>
      </c>
    </row>
    <row r="2045" spans="1:10" x14ac:dyDescent="0.25">
      <c r="A2045" s="44" t="s">
        <v>14</v>
      </c>
      <c r="B2045" s="27" t="s">
        <v>14</v>
      </c>
      <c r="C2045" s="27" t="s">
        <v>14</v>
      </c>
      <c r="D2045" s="44" t="s">
        <v>14</v>
      </c>
      <c r="E2045" s="22" t="s">
        <v>14</v>
      </c>
      <c r="F2045" s="44" t="s">
        <v>14</v>
      </c>
      <c r="G2045" s="44" t="s">
        <v>14</v>
      </c>
      <c r="H2045" s="22" t="s">
        <v>14</v>
      </c>
      <c r="I2045" s="22" t="s">
        <v>14</v>
      </c>
      <c r="J2045" s="22" t="s">
        <v>14</v>
      </c>
    </row>
    <row r="2046" spans="1:10" x14ac:dyDescent="0.25">
      <c r="A2046" s="44" t="s">
        <v>14</v>
      </c>
      <c r="B2046" s="27" t="s">
        <v>14</v>
      </c>
      <c r="C2046" s="27" t="s">
        <v>14</v>
      </c>
      <c r="D2046" s="44" t="s">
        <v>14</v>
      </c>
      <c r="E2046" s="22" t="s">
        <v>14</v>
      </c>
      <c r="F2046" s="44" t="s">
        <v>14</v>
      </c>
      <c r="G2046" s="44" t="s">
        <v>14</v>
      </c>
      <c r="H2046" s="22" t="s">
        <v>14</v>
      </c>
      <c r="I2046" s="22" t="s">
        <v>14</v>
      </c>
      <c r="J2046" s="22" t="s">
        <v>14</v>
      </c>
    </row>
    <row r="2047" spans="1:10" x14ac:dyDescent="0.25">
      <c r="A2047" s="44" t="s">
        <v>14</v>
      </c>
      <c r="B2047" s="27" t="s">
        <v>14</v>
      </c>
      <c r="C2047" s="27" t="s">
        <v>14</v>
      </c>
      <c r="D2047" s="44" t="s">
        <v>14</v>
      </c>
      <c r="E2047" s="22" t="s">
        <v>14</v>
      </c>
      <c r="F2047" s="44" t="s">
        <v>14</v>
      </c>
      <c r="G2047" s="44" t="s">
        <v>14</v>
      </c>
      <c r="H2047" s="22" t="s">
        <v>14</v>
      </c>
      <c r="I2047" s="22" t="s">
        <v>14</v>
      </c>
      <c r="J2047" s="22" t="s">
        <v>14</v>
      </c>
    </row>
    <row r="2048" spans="1:10" x14ac:dyDescent="0.25">
      <c r="A2048" s="44" t="s">
        <v>14</v>
      </c>
      <c r="B2048" s="27" t="s">
        <v>14</v>
      </c>
      <c r="C2048" s="27" t="s">
        <v>14</v>
      </c>
      <c r="D2048" s="44" t="s">
        <v>14</v>
      </c>
      <c r="E2048" s="22" t="s">
        <v>14</v>
      </c>
      <c r="F2048" s="44" t="s">
        <v>14</v>
      </c>
      <c r="G2048" s="44" t="s">
        <v>14</v>
      </c>
      <c r="H2048" s="22" t="s">
        <v>14</v>
      </c>
      <c r="I2048" s="22" t="s">
        <v>14</v>
      </c>
      <c r="J2048" s="22" t="s">
        <v>14</v>
      </c>
    </row>
    <row r="2049" spans="1:10" x14ac:dyDescent="0.25">
      <c r="A2049" s="44" t="s">
        <v>14</v>
      </c>
      <c r="B2049" s="27" t="s">
        <v>14</v>
      </c>
      <c r="C2049" s="27" t="s">
        <v>14</v>
      </c>
      <c r="D2049" s="44" t="s">
        <v>14</v>
      </c>
      <c r="E2049" s="22" t="s">
        <v>14</v>
      </c>
      <c r="F2049" s="44" t="s">
        <v>14</v>
      </c>
      <c r="G2049" s="44" t="s">
        <v>14</v>
      </c>
      <c r="H2049" s="22" t="s">
        <v>14</v>
      </c>
      <c r="I2049" s="22" t="s">
        <v>14</v>
      </c>
      <c r="J2049" s="22" t="s">
        <v>14</v>
      </c>
    </row>
    <row r="2050" spans="1:10" x14ac:dyDescent="0.25">
      <c r="A2050" s="44" t="s">
        <v>14</v>
      </c>
      <c r="B2050" s="27" t="s">
        <v>14</v>
      </c>
      <c r="C2050" s="27" t="s">
        <v>14</v>
      </c>
      <c r="D2050" s="44" t="s">
        <v>14</v>
      </c>
      <c r="E2050" s="22" t="s">
        <v>14</v>
      </c>
      <c r="F2050" s="44" t="s">
        <v>14</v>
      </c>
      <c r="G2050" s="44" t="s">
        <v>14</v>
      </c>
      <c r="H2050" s="22" t="s">
        <v>14</v>
      </c>
      <c r="I2050" s="22" t="s">
        <v>14</v>
      </c>
      <c r="J2050" s="22" t="s">
        <v>14</v>
      </c>
    </row>
    <row r="2051" spans="1:10" x14ac:dyDescent="0.25">
      <c r="A2051" s="44" t="s">
        <v>14</v>
      </c>
      <c r="B2051" s="27" t="s">
        <v>14</v>
      </c>
      <c r="C2051" s="27" t="s">
        <v>14</v>
      </c>
      <c r="D2051" s="44" t="s">
        <v>14</v>
      </c>
      <c r="E2051" s="22" t="s">
        <v>14</v>
      </c>
      <c r="F2051" s="44" t="s">
        <v>14</v>
      </c>
      <c r="G2051" s="44" t="s">
        <v>14</v>
      </c>
      <c r="H2051" s="22" t="s">
        <v>14</v>
      </c>
      <c r="I2051" s="22" t="s">
        <v>14</v>
      </c>
      <c r="J2051" s="22" t="s">
        <v>14</v>
      </c>
    </row>
    <row r="2052" spans="1:10" x14ac:dyDescent="0.25">
      <c r="A2052" s="44" t="s">
        <v>14</v>
      </c>
      <c r="B2052" s="27" t="s">
        <v>14</v>
      </c>
      <c r="C2052" s="27" t="s">
        <v>14</v>
      </c>
      <c r="D2052" s="44" t="s">
        <v>14</v>
      </c>
      <c r="E2052" s="22" t="s">
        <v>14</v>
      </c>
      <c r="F2052" s="44" t="s">
        <v>14</v>
      </c>
      <c r="G2052" s="44" t="s">
        <v>14</v>
      </c>
      <c r="H2052" s="22" t="s">
        <v>14</v>
      </c>
      <c r="I2052" s="22" t="s">
        <v>14</v>
      </c>
      <c r="J2052" s="22" t="s">
        <v>14</v>
      </c>
    </row>
    <row r="2053" spans="1:10" x14ac:dyDescent="0.25">
      <c r="A2053" s="44" t="s">
        <v>14</v>
      </c>
      <c r="B2053" s="27" t="s">
        <v>14</v>
      </c>
      <c r="C2053" s="27" t="s">
        <v>14</v>
      </c>
      <c r="D2053" s="44" t="s">
        <v>14</v>
      </c>
      <c r="E2053" s="22" t="s">
        <v>14</v>
      </c>
      <c r="F2053" s="44" t="s">
        <v>14</v>
      </c>
      <c r="G2053" s="44" t="s">
        <v>14</v>
      </c>
      <c r="H2053" s="22" t="s">
        <v>14</v>
      </c>
      <c r="I2053" s="22" t="s">
        <v>14</v>
      </c>
      <c r="J2053" s="22" t="s">
        <v>14</v>
      </c>
    </row>
    <row r="2054" spans="1:10" x14ac:dyDescent="0.25">
      <c r="A2054" s="44" t="s">
        <v>14</v>
      </c>
      <c r="B2054" s="27" t="s">
        <v>14</v>
      </c>
      <c r="C2054" s="27" t="s">
        <v>14</v>
      </c>
      <c r="D2054" s="44" t="s">
        <v>14</v>
      </c>
      <c r="E2054" s="22" t="s">
        <v>14</v>
      </c>
      <c r="F2054" s="44" t="s">
        <v>14</v>
      </c>
      <c r="G2054" s="44" t="s">
        <v>14</v>
      </c>
      <c r="H2054" s="22" t="s">
        <v>14</v>
      </c>
      <c r="I2054" s="22" t="s">
        <v>14</v>
      </c>
      <c r="J2054" s="22" t="s">
        <v>14</v>
      </c>
    </row>
    <row r="2055" spans="1:10" x14ac:dyDescent="0.25">
      <c r="A2055" s="44" t="s">
        <v>14</v>
      </c>
      <c r="B2055" s="27" t="s">
        <v>14</v>
      </c>
      <c r="C2055" s="27" t="s">
        <v>14</v>
      </c>
      <c r="D2055" s="44" t="s">
        <v>14</v>
      </c>
      <c r="E2055" s="22" t="s">
        <v>14</v>
      </c>
      <c r="F2055" s="44" t="s">
        <v>14</v>
      </c>
      <c r="G2055" s="44" t="s">
        <v>14</v>
      </c>
      <c r="H2055" s="22" t="s">
        <v>14</v>
      </c>
      <c r="I2055" s="22" t="s">
        <v>14</v>
      </c>
      <c r="J2055" s="22" t="s">
        <v>14</v>
      </c>
    </row>
    <row r="2056" spans="1:10" x14ac:dyDescent="0.25">
      <c r="A2056" s="44" t="s">
        <v>14</v>
      </c>
      <c r="B2056" s="27" t="s">
        <v>14</v>
      </c>
      <c r="C2056" s="27" t="s">
        <v>14</v>
      </c>
      <c r="D2056" s="44" t="s">
        <v>14</v>
      </c>
      <c r="E2056" s="22" t="s">
        <v>14</v>
      </c>
      <c r="F2056" s="44" t="s">
        <v>14</v>
      </c>
      <c r="G2056" s="44" t="s">
        <v>14</v>
      </c>
      <c r="H2056" s="22" t="s">
        <v>14</v>
      </c>
      <c r="I2056" s="22" t="s">
        <v>14</v>
      </c>
      <c r="J2056" s="22" t="s">
        <v>14</v>
      </c>
    </row>
    <row r="2057" spans="1:10" x14ac:dyDescent="0.25">
      <c r="A2057" s="44" t="s">
        <v>14</v>
      </c>
      <c r="B2057" s="27" t="s">
        <v>14</v>
      </c>
      <c r="C2057" s="27" t="s">
        <v>14</v>
      </c>
      <c r="D2057" s="44" t="s">
        <v>14</v>
      </c>
      <c r="E2057" s="22" t="s">
        <v>14</v>
      </c>
      <c r="F2057" s="44" t="s">
        <v>14</v>
      </c>
      <c r="G2057" s="44" t="s">
        <v>14</v>
      </c>
      <c r="H2057" s="22" t="s">
        <v>14</v>
      </c>
      <c r="I2057" s="22" t="s">
        <v>14</v>
      </c>
      <c r="J2057" s="22" t="s">
        <v>14</v>
      </c>
    </row>
    <row r="2058" spans="1:10" x14ac:dyDescent="0.25">
      <c r="A2058" s="44" t="s">
        <v>14</v>
      </c>
      <c r="B2058" s="27" t="s">
        <v>14</v>
      </c>
      <c r="C2058" s="27" t="s">
        <v>14</v>
      </c>
      <c r="D2058" s="44" t="s">
        <v>14</v>
      </c>
      <c r="E2058" s="22" t="s">
        <v>14</v>
      </c>
      <c r="F2058" s="44" t="s">
        <v>14</v>
      </c>
      <c r="G2058" s="44" t="s">
        <v>14</v>
      </c>
      <c r="H2058" s="22" t="s">
        <v>14</v>
      </c>
      <c r="I2058" s="22" t="s">
        <v>14</v>
      </c>
      <c r="J2058" s="22" t="s">
        <v>14</v>
      </c>
    </row>
    <row r="2059" spans="1:10" x14ac:dyDescent="0.25">
      <c r="A2059" s="44" t="s">
        <v>14</v>
      </c>
      <c r="B2059" s="27" t="s">
        <v>14</v>
      </c>
      <c r="C2059" s="27" t="s">
        <v>14</v>
      </c>
      <c r="D2059" s="44" t="s">
        <v>14</v>
      </c>
      <c r="E2059" s="22" t="s">
        <v>14</v>
      </c>
      <c r="F2059" s="44" t="s">
        <v>14</v>
      </c>
      <c r="G2059" s="44" t="s">
        <v>14</v>
      </c>
      <c r="H2059" s="22" t="s">
        <v>14</v>
      </c>
      <c r="I2059" s="22" t="s">
        <v>14</v>
      </c>
      <c r="J2059" s="22" t="s">
        <v>14</v>
      </c>
    </row>
    <row r="2060" spans="1:10" x14ac:dyDescent="0.25">
      <c r="A2060" s="44" t="s">
        <v>14</v>
      </c>
      <c r="B2060" s="27" t="s">
        <v>14</v>
      </c>
      <c r="C2060" s="27" t="s">
        <v>14</v>
      </c>
      <c r="D2060" s="44" t="s">
        <v>14</v>
      </c>
      <c r="E2060" s="22" t="s">
        <v>14</v>
      </c>
      <c r="F2060" s="44" t="s">
        <v>14</v>
      </c>
      <c r="G2060" s="44" t="s">
        <v>14</v>
      </c>
      <c r="H2060" s="22" t="s">
        <v>14</v>
      </c>
      <c r="I2060" s="22" t="s">
        <v>14</v>
      </c>
      <c r="J2060" s="22" t="s">
        <v>14</v>
      </c>
    </row>
    <row r="2061" spans="1:10" x14ac:dyDescent="0.25">
      <c r="A2061" s="44" t="s">
        <v>14</v>
      </c>
      <c r="B2061" s="27" t="s">
        <v>14</v>
      </c>
      <c r="C2061" s="27" t="s">
        <v>14</v>
      </c>
      <c r="D2061" s="44" t="s">
        <v>14</v>
      </c>
      <c r="E2061" s="22" t="s">
        <v>14</v>
      </c>
      <c r="F2061" s="44" t="s">
        <v>14</v>
      </c>
      <c r="G2061" s="44" t="s">
        <v>14</v>
      </c>
      <c r="H2061" s="22" t="s">
        <v>14</v>
      </c>
      <c r="I2061" s="22" t="s">
        <v>14</v>
      </c>
      <c r="J2061" s="22" t="s">
        <v>14</v>
      </c>
    </row>
    <row r="2062" spans="1:10" x14ac:dyDescent="0.25">
      <c r="A2062" s="44" t="s">
        <v>14</v>
      </c>
      <c r="B2062" s="27" t="s">
        <v>14</v>
      </c>
      <c r="C2062" s="27" t="s">
        <v>14</v>
      </c>
      <c r="D2062" s="44" t="s">
        <v>14</v>
      </c>
      <c r="E2062" s="22" t="s">
        <v>14</v>
      </c>
      <c r="F2062" s="44" t="s">
        <v>14</v>
      </c>
      <c r="G2062" s="44" t="s">
        <v>14</v>
      </c>
      <c r="H2062" s="22" t="s">
        <v>14</v>
      </c>
      <c r="I2062" s="22" t="s">
        <v>14</v>
      </c>
      <c r="J2062" s="22" t="s">
        <v>14</v>
      </c>
    </row>
    <row r="2063" spans="1:10" x14ac:dyDescent="0.25">
      <c r="A2063" s="44" t="s">
        <v>14</v>
      </c>
      <c r="B2063" s="27" t="s">
        <v>14</v>
      </c>
      <c r="C2063" s="27" t="s">
        <v>14</v>
      </c>
      <c r="D2063" s="44" t="s">
        <v>14</v>
      </c>
      <c r="E2063" s="22" t="s">
        <v>14</v>
      </c>
      <c r="F2063" s="44" t="s">
        <v>14</v>
      </c>
      <c r="G2063" s="44" t="s">
        <v>14</v>
      </c>
      <c r="H2063" s="22" t="s">
        <v>14</v>
      </c>
      <c r="I2063" s="22" t="s">
        <v>14</v>
      </c>
      <c r="J2063" s="22" t="s">
        <v>14</v>
      </c>
    </row>
    <row r="2064" spans="1:10" x14ac:dyDescent="0.25">
      <c r="A2064" s="44" t="s">
        <v>14</v>
      </c>
      <c r="B2064" s="27" t="s">
        <v>14</v>
      </c>
      <c r="C2064" s="27" t="s">
        <v>14</v>
      </c>
      <c r="D2064" s="44" t="s">
        <v>14</v>
      </c>
      <c r="E2064" s="22" t="s">
        <v>14</v>
      </c>
      <c r="F2064" s="44" t="s">
        <v>14</v>
      </c>
      <c r="G2064" s="44" t="s">
        <v>14</v>
      </c>
      <c r="H2064" s="22" t="s">
        <v>14</v>
      </c>
      <c r="I2064" s="22" t="s">
        <v>14</v>
      </c>
      <c r="J2064" s="22" t="s">
        <v>14</v>
      </c>
    </row>
    <row r="2065" spans="1:10" x14ac:dyDescent="0.25">
      <c r="A2065" s="44" t="s">
        <v>14</v>
      </c>
      <c r="B2065" s="27" t="s">
        <v>14</v>
      </c>
      <c r="C2065" s="27" t="s">
        <v>14</v>
      </c>
      <c r="D2065" s="44" t="s">
        <v>14</v>
      </c>
      <c r="E2065" s="22" t="s">
        <v>14</v>
      </c>
      <c r="F2065" s="44" t="s">
        <v>14</v>
      </c>
      <c r="G2065" s="44" t="s">
        <v>14</v>
      </c>
      <c r="H2065" s="22" t="s">
        <v>14</v>
      </c>
      <c r="I2065" s="22" t="s">
        <v>14</v>
      </c>
      <c r="J2065" s="22" t="s">
        <v>14</v>
      </c>
    </row>
    <row r="2066" spans="1:10" x14ac:dyDescent="0.25">
      <c r="A2066" s="44" t="s">
        <v>14</v>
      </c>
      <c r="B2066" s="27" t="s">
        <v>14</v>
      </c>
      <c r="C2066" s="27" t="s">
        <v>14</v>
      </c>
      <c r="D2066" s="44" t="s">
        <v>14</v>
      </c>
      <c r="E2066" s="22" t="s">
        <v>14</v>
      </c>
      <c r="F2066" s="44" t="s">
        <v>14</v>
      </c>
      <c r="G2066" s="44" t="s">
        <v>14</v>
      </c>
      <c r="H2066" s="22" t="s">
        <v>14</v>
      </c>
      <c r="I2066" s="22" t="s">
        <v>14</v>
      </c>
      <c r="J2066" s="22" t="s">
        <v>14</v>
      </c>
    </row>
    <row r="2067" spans="1:10" x14ac:dyDescent="0.25">
      <c r="A2067" s="44" t="s">
        <v>14</v>
      </c>
      <c r="B2067" s="27" t="s">
        <v>14</v>
      </c>
      <c r="C2067" s="27" t="s">
        <v>14</v>
      </c>
      <c r="D2067" s="44" t="s">
        <v>14</v>
      </c>
      <c r="E2067" s="22" t="s">
        <v>14</v>
      </c>
      <c r="F2067" s="44" t="s">
        <v>14</v>
      </c>
      <c r="G2067" s="44" t="s">
        <v>14</v>
      </c>
      <c r="H2067" s="22" t="s">
        <v>14</v>
      </c>
      <c r="I2067" s="22" t="s">
        <v>14</v>
      </c>
      <c r="J2067" s="22" t="s">
        <v>14</v>
      </c>
    </row>
    <row r="2068" spans="1:10" x14ac:dyDescent="0.25">
      <c r="A2068" s="44" t="s">
        <v>14</v>
      </c>
      <c r="B2068" s="27" t="s">
        <v>14</v>
      </c>
      <c r="C2068" s="27" t="s">
        <v>14</v>
      </c>
      <c r="D2068" s="44" t="s">
        <v>14</v>
      </c>
      <c r="E2068" s="22" t="s">
        <v>14</v>
      </c>
      <c r="F2068" s="44" t="s">
        <v>14</v>
      </c>
      <c r="G2068" s="44" t="s">
        <v>14</v>
      </c>
      <c r="H2068" s="22" t="s">
        <v>14</v>
      </c>
      <c r="I2068" s="22" t="s">
        <v>14</v>
      </c>
      <c r="J2068" s="22" t="s">
        <v>14</v>
      </c>
    </row>
    <row r="2069" spans="1:10" x14ac:dyDescent="0.25">
      <c r="A2069" s="44" t="s">
        <v>14</v>
      </c>
      <c r="B2069" s="27" t="s">
        <v>14</v>
      </c>
      <c r="C2069" s="27" t="s">
        <v>14</v>
      </c>
      <c r="D2069" s="44" t="s">
        <v>14</v>
      </c>
      <c r="E2069" s="22" t="s">
        <v>14</v>
      </c>
      <c r="F2069" s="44" t="s">
        <v>14</v>
      </c>
      <c r="G2069" s="44" t="s">
        <v>14</v>
      </c>
      <c r="H2069" s="22" t="s">
        <v>14</v>
      </c>
      <c r="I2069" s="22" t="s">
        <v>14</v>
      </c>
      <c r="J2069" s="22" t="s">
        <v>14</v>
      </c>
    </row>
    <row r="2070" spans="1:10" x14ac:dyDescent="0.25">
      <c r="A2070" s="44" t="s">
        <v>14</v>
      </c>
      <c r="B2070" s="27" t="s">
        <v>14</v>
      </c>
      <c r="C2070" s="27" t="s">
        <v>14</v>
      </c>
      <c r="D2070" s="44" t="s">
        <v>14</v>
      </c>
      <c r="E2070" s="22" t="s">
        <v>14</v>
      </c>
      <c r="F2070" s="44" t="s">
        <v>14</v>
      </c>
      <c r="G2070" s="44" t="s">
        <v>14</v>
      </c>
      <c r="H2070" s="22" t="s">
        <v>14</v>
      </c>
      <c r="I2070" s="22" t="s">
        <v>14</v>
      </c>
      <c r="J2070" s="22" t="s">
        <v>14</v>
      </c>
    </row>
    <row r="2071" spans="1:10" x14ac:dyDescent="0.25">
      <c r="A2071" s="44" t="s">
        <v>14</v>
      </c>
      <c r="B2071" s="27" t="s">
        <v>14</v>
      </c>
      <c r="C2071" s="27" t="s">
        <v>14</v>
      </c>
      <c r="D2071" s="44" t="s">
        <v>14</v>
      </c>
      <c r="E2071" s="22" t="s">
        <v>14</v>
      </c>
      <c r="F2071" s="44" t="s">
        <v>14</v>
      </c>
      <c r="G2071" s="44" t="s">
        <v>14</v>
      </c>
      <c r="H2071" s="22" t="s">
        <v>14</v>
      </c>
      <c r="I2071" s="22" t="s">
        <v>14</v>
      </c>
      <c r="J2071" s="22" t="s">
        <v>14</v>
      </c>
    </row>
    <row r="2072" spans="1:10" x14ac:dyDescent="0.25">
      <c r="A2072" s="44" t="s">
        <v>14</v>
      </c>
      <c r="B2072" s="27" t="s">
        <v>14</v>
      </c>
      <c r="C2072" s="27" t="s">
        <v>14</v>
      </c>
      <c r="D2072" s="44" t="s">
        <v>14</v>
      </c>
      <c r="E2072" s="22" t="s">
        <v>14</v>
      </c>
      <c r="F2072" s="44" t="s">
        <v>14</v>
      </c>
      <c r="G2072" s="44" t="s">
        <v>14</v>
      </c>
      <c r="H2072" s="22" t="s">
        <v>14</v>
      </c>
      <c r="I2072" s="22" t="s">
        <v>14</v>
      </c>
      <c r="J2072" s="22" t="s">
        <v>14</v>
      </c>
    </row>
    <row r="2073" spans="1:10" x14ac:dyDescent="0.25">
      <c r="A2073" s="44" t="s">
        <v>14</v>
      </c>
      <c r="B2073" s="27" t="s">
        <v>14</v>
      </c>
      <c r="C2073" s="27" t="s">
        <v>14</v>
      </c>
      <c r="D2073" s="44" t="s">
        <v>14</v>
      </c>
      <c r="E2073" s="22" t="s">
        <v>14</v>
      </c>
      <c r="F2073" s="44" t="s">
        <v>14</v>
      </c>
      <c r="G2073" s="44" t="s">
        <v>14</v>
      </c>
      <c r="H2073" s="22" t="s">
        <v>14</v>
      </c>
      <c r="I2073" s="22" t="s">
        <v>14</v>
      </c>
      <c r="J2073" s="22" t="s">
        <v>14</v>
      </c>
    </row>
    <row r="2074" spans="1:10" x14ac:dyDescent="0.25">
      <c r="A2074" s="44" t="s">
        <v>14</v>
      </c>
      <c r="B2074" s="27" t="s">
        <v>14</v>
      </c>
      <c r="C2074" s="27" t="s">
        <v>14</v>
      </c>
      <c r="D2074" s="44" t="s">
        <v>14</v>
      </c>
      <c r="E2074" s="22" t="s">
        <v>14</v>
      </c>
      <c r="F2074" s="44" t="s">
        <v>14</v>
      </c>
      <c r="G2074" s="44" t="s">
        <v>14</v>
      </c>
      <c r="H2074" s="22" t="s">
        <v>14</v>
      </c>
      <c r="I2074" s="22" t="s">
        <v>14</v>
      </c>
      <c r="J2074" s="22" t="s">
        <v>14</v>
      </c>
    </row>
    <row r="2075" spans="1:10" x14ac:dyDescent="0.25">
      <c r="A2075" s="44" t="s">
        <v>14</v>
      </c>
      <c r="B2075" s="27" t="s">
        <v>14</v>
      </c>
      <c r="C2075" s="27" t="s">
        <v>14</v>
      </c>
      <c r="D2075" s="44" t="s">
        <v>14</v>
      </c>
      <c r="E2075" s="22" t="s">
        <v>14</v>
      </c>
      <c r="F2075" s="44" t="s">
        <v>14</v>
      </c>
      <c r="G2075" s="44" t="s">
        <v>14</v>
      </c>
      <c r="H2075" s="22" t="s">
        <v>14</v>
      </c>
      <c r="I2075" s="22" t="s">
        <v>14</v>
      </c>
      <c r="J2075" s="22" t="s">
        <v>14</v>
      </c>
    </row>
    <row r="2076" spans="1:10" x14ac:dyDescent="0.25">
      <c r="A2076" s="44" t="s">
        <v>14</v>
      </c>
      <c r="B2076" s="27" t="s">
        <v>14</v>
      </c>
      <c r="C2076" s="27" t="s">
        <v>14</v>
      </c>
      <c r="D2076" s="44" t="s">
        <v>14</v>
      </c>
      <c r="E2076" s="22" t="s">
        <v>14</v>
      </c>
      <c r="F2076" s="44" t="s">
        <v>14</v>
      </c>
      <c r="G2076" s="44" t="s">
        <v>14</v>
      </c>
      <c r="H2076" s="22" t="s">
        <v>14</v>
      </c>
      <c r="I2076" s="22" t="s">
        <v>14</v>
      </c>
      <c r="J2076" s="22" t="s">
        <v>14</v>
      </c>
    </row>
    <row r="2077" spans="1:10" x14ac:dyDescent="0.25">
      <c r="A2077" s="44" t="s">
        <v>14</v>
      </c>
      <c r="B2077" s="27" t="s">
        <v>14</v>
      </c>
      <c r="C2077" s="27" t="s">
        <v>14</v>
      </c>
      <c r="D2077" s="44" t="s">
        <v>14</v>
      </c>
      <c r="E2077" s="22" t="s">
        <v>14</v>
      </c>
      <c r="F2077" s="44" t="s">
        <v>14</v>
      </c>
      <c r="G2077" s="44" t="s">
        <v>14</v>
      </c>
      <c r="H2077" s="22" t="s">
        <v>14</v>
      </c>
      <c r="I2077" s="22" t="s">
        <v>14</v>
      </c>
      <c r="J2077" s="22" t="s">
        <v>14</v>
      </c>
    </row>
    <row r="2078" spans="1:10" x14ac:dyDescent="0.25">
      <c r="A2078" s="44" t="s">
        <v>14</v>
      </c>
      <c r="B2078" s="27" t="s">
        <v>14</v>
      </c>
      <c r="C2078" s="27" t="s">
        <v>14</v>
      </c>
      <c r="D2078" s="44" t="s">
        <v>14</v>
      </c>
      <c r="E2078" s="22" t="s">
        <v>14</v>
      </c>
      <c r="F2078" s="44" t="s">
        <v>14</v>
      </c>
      <c r="G2078" s="44" t="s">
        <v>14</v>
      </c>
      <c r="H2078" s="22" t="s">
        <v>14</v>
      </c>
      <c r="I2078" s="22" t="s">
        <v>14</v>
      </c>
      <c r="J2078" s="22" t="s">
        <v>14</v>
      </c>
    </row>
    <row r="2079" spans="1:10" x14ac:dyDescent="0.25">
      <c r="A2079" s="44" t="s">
        <v>14</v>
      </c>
      <c r="B2079" s="27" t="s">
        <v>14</v>
      </c>
      <c r="C2079" s="27" t="s">
        <v>14</v>
      </c>
      <c r="D2079" s="44" t="s">
        <v>14</v>
      </c>
      <c r="E2079" s="22" t="s">
        <v>14</v>
      </c>
      <c r="F2079" s="44" t="s">
        <v>14</v>
      </c>
      <c r="G2079" s="44" t="s">
        <v>14</v>
      </c>
      <c r="H2079" s="22" t="s">
        <v>14</v>
      </c>
      <c r="I2079" s="22" t="s">
        <v>14</v>
      </c>
      <c r="J2079" s="22" t="s">
        <v>14</v>
      </c>
    </row>
    <row r="2080" spans="1:10" x14ac:dyDescent="0.25">
      <c r="A2080" s="44" t="s">
        <v>14</v>
      </c>
      <c r="B2080" s="27" t="s">
        <v>14</v>
      </c>
      <c r="C2080" s="27" t="s">
        <v>14</v>
      </c>
      <c r="D2080" s="44" t="s">
        <v>14</v>
      </c>
      <c r="E2080" s="22" t="s">
        <v>14</v>
      </c>
      <c r="F2080" s="44" t="s">
        <v>14</v>
      </c>
      <c r="G2080" s="44" t="s">
        <v>14</v>
      </c>
      <c r="H2080" s="22" t="s">
        <v>14</v>
      </c>
      <c r="I2080" s="22" t="s">
        <v>14</v>
      </c>
      <c r="J2080" s="22" t="s">
        <v>14</v>
      </c>
    </row>
    <row r="2081" spans="1:10" x14ac:dyDescent="0.25">
      <c r="A2081" s="44" t="s">
        <v>14</v>
      </c>
      <c r="B2081" s="27" t="s">
        <v>14</v>
      </c>
      <c r="C2081" s="27" t="s">
        <v>14</v>
      </c>
      <c r="D2081" s="44" t="s">
        <v>14</v>
      </c>
      <c r="E2081" s="22" t="s">
        <v>14</v>
      </c>
      <c r="F2081" s="44" t="s">
        <v>14</v>
      </c>
      <c r="G2081" s="44" t="s">
        <v>14</v>
      </c>
      <c r="H2081" s="22" t="s">
        <v>14</v>
      </c>
      <c r="I2081" s="22" t="s">
        <v>14</v>
      </c>
      <c r="J2081" s="22" t="s">
        <v>14</v>
      </c>
    </row>
    <row r="2082" spans="1:10" x14ac:dyDescent="0.25">
      <c r="A2082" s="44" t="s">
        <v>14</v>
      </c>
      <c r="B2082" s="27" t="s">
        <v>14</v>
      </c>
      <c r="C2082" s="27" t="s">
        <v>14</v>
      </c>
      <c r="D2082" s="44" t="s">
        <v>14</v>
      </c>
      <c r="E2082" s="22" t="s">
        <v>14</v>
      </c>
      <c r="F2082" s="44" t="s">
        <v>14</v>
      </c>
      <c r="G2082" s="44" t="s">
        <v>14</v>
      </c>
      <c r="H2082" s="22" t="s">
        <v>14</v>
      </c>
      <c r="I2082" s="22" t="s">
        <v>14</v>
      </c>
      <c r="J2082" s="22" t="s">
        <v>14</v>
      </c>
    </row>
    <row r="2083" spans="1:10" x14ac:dyDescent="0.25">
      <c r="A2083" s="44" t="s">
        <v>14</v>
      </c>
      <c r="B2083" s="27" t="s">
        <v>14</v>
      </c>
      <c r="C2083" s="27" t="s">
        <v>14</v>
      </c>
      <c r="D2083" s="44" t="s">
        <v>14</v>
      </c>
      <c r="E2083" s="22" t="s">
        <v>14</v>
      </c>
      <c r="F2083" s="44" t="s">
        <v>14</v>
      </c>
      <c r="G2083" s="44" t="s">
        <v>14</v>
      </c>
      <c r="H2083" s="22" t="s">
        <v>14</v>
      </c>
      <c r="I2083" s="22" t="s">
        <v>14</v>
      </c>
      <c r="J2083" s="22" t="s">
        <v>14</v>
      </c>
    </row>
    <row r="2084" spans="1:10" x14ac:dyDescent="0.25">
      <c r="A2084" s="44" t="s">
        <v>14</v>
      </c>
      <c r="B2084" s="27" t="s">
        <v>14</v>
      </c>
      <c r="C2084" s="27" t="s">
        <v>14</v>
      </c>
      <c r="D2084" s="44" t="s">
        <v>14</v>
      </c>
      <c r="E2084" s="22" t="s">
        <v>14</v>
      </c>
      <c r="F2084" s="44" t="s">
        <v>14</v>
      </c>
      <c r="G2084" s="44" t="s">
        <v>14</v>
      </c>
      <c r="H2084" s="22" t="s">
        <v>14</v>
      </c>
      <c r="I2084" s="22" t="s">
        <v>14</v>
      </c>
      <c r="J2084" s="22" t="s">
        <v>14</v>
      </c>
    </row>
    <row r="2085" spans="1:10" x14ac:dyDescent="0.25">
      <c r="A2085" s="44" t="s">
        <v>14</v>
      </c>
      <c r="B2085" s="27" t="s">
        <v>14</v>
      </c>
      <c r="C2085" s="27" t="s">
        <v>14</v>
      </c>
      <c r="D2085" s="44" t="s">
        <v>14</v>
      </c>
      <c r="E2085" s="22" t="s">
        <v>14</v>
      </c>
      <c r="F2085" s="44" t="s">
        <v>14</v>
      </c>
      <c r="G2085" s="44" t="s">
        <v>14</v>
      </c>
      <c r="H2085" s="22" t="s">
        <v>14</v>
      </c>
      <c r="I2085" s="22" t="s">
        <v>14</v>
      </c>
      <c r="J2085" s="22" t="s">
        <v>14</v>
      </c>
    </row>
    <row r="2086" spans="1:10" x14ac:dyDescent="0.25">
      <c r="A2086" s="44" t="s">
        <v>14</v>
      </c>
      <c r="B2086" s="27" t="s">
        <v>14</v>
      </c>
      <c r="C2086" s="27" t="s">
        <v>14</v>
      </c>
      <c r="D2086" s="44" t="s">
        <v>14</v>
      </c>
      <c r="E2086" s="22" t="s">
        <v>14</v>
      </c>
      <c r="F2086" s="44" t="s">
        <v>14</v>
      </c>
      <c r="G2086" s="44" t="s">
        <v>14</v>
      </c>
      <c r="H2086" s="22" t="s">
        <v>14</v>
      </c>
      <c r="I2086" s="22" t="s">
        <v>14</v>
      </c>
      <c r="J2086" s="22" t="s">
        <v>14</v>
      </c>
    </row>
    <row r="2087" spans="1:10" x14ac:dyDescent="0.25">
      <c r="A2087" s="44" t="s">
        <v>14</v>
      </c>
      <c r="B2087" s="27" t="s">
        <v>14</v>
      </c>
      <c r="C2087" s="27" t="s">
        <v>14</v>
      </c>
      <c r="D2087" s="44" t="s">
        <v>14</v>
      </c>
      <c r="E2087" s="22" t="s">
        <v>14</v>
      </c>
      <c r="F2087" s="44" t="s">
        <v>14</v>
      </c>
      <c r="G2087" s="44" t="s">
        <v>14</v>
      </c>
      <c r="H2087" s="22" t="s">
        <v>14</v>
      </c>
      <c r="I2087" s="22" t="s">
        <v>14</v>
      </c>
      <c r="J2087" s="22" t="s">
        <v>14</v>
      </c>
    </row>
    <row r="2088" spans="1:10" x14ac:dyDescent="0.25">
      <c r="A2088" s="44" t="s">
        <v>14</v>
      </c>
      <c r="B2088" s="27" t="s">
        <v>14</v>
      </c>
      <c r="C2088" s="27" t="s">
        <v>14</v>
      </c>
      <c r="D2088" s="44" t="s">
        <v>14</v>
      </c>
      <c r="E2088" s="22" t="s">
        <v>14</v>
      </c>
      <c r="F2088" s="44" t="s">
        <v>14</v>
      </c>
      <c r="G2088" s="44" t="s">
        <v>14</v>
      </c>
      <c r="H2088" s="22" t="s">
        <v>14</v>
      </c>
      <c r="I2088" s="22" t="s">
        <v>14</v>
      </c>
      <c r="J2088" s="22" t="s">
        <v>14</v>
      </c>
    </row>
    <row r="2089" spans="1:10" x14ac:dyDescent="0.25">
      <c r="A2089" s="44" t="s">
        <v>14</v>
      </c>
      <c r="B2089" s="27" t="s">
        <v>14</v>
      </c>
      <c r="C2089" s="27" t="s">
        <v>14</v>
      </c>
      <c r="D2089" s="44" t="s">
        <v>14</v>
      </c>
      <c r="E2089" s="22" t="s">
        <v>14</v>
      </c>
      <c r="F2089" s="44" t="s">
        <v>14</v>
      </c>
      <c r="G2089" s="44" t="s">
        <v>14</v>
      </c>
      <c r="H2089" s="22" t="s">
        <v>14</v>
      </c>
      <c r="I2089" s="22" t="s">
        <v>14</v>
      </c>
      <c r="J2089" s="22" t="s">
        <v>14</v>
      </c>
    </row>
    <row r="2090" spans="1:10" x14ac:dyDescent="0.25">
      <c r="A2090" s="44" t="s">
        <v>14</v>
      </c>
      <c r="B2090" s="27" t="s">
        <v>14</v>
      </c>
      <c r="C2090" s="27" t="s">
        <v>14</v>
      </c>
      <c r="D2090" s="44" t="s">
        <v>14</v>
      </c>
      <c r="E2090" s="22" t="s">
        <v>14</v>
      </c>
      <c r="F2090" s="44" t="s">
        <v>14</v>
      </c>
      <c r="G2090" s="44" t="s">
        <v>14</v>
      </c>
      <c r="H2090" s="22" t="s">
        <v>14</v>
      </c>
      <c r="I2090" s="22" t="s">
        <v>14</v>
      </c>
      <c r="J2090" s="22" t="s">
        <v>14</v>
      </c>
    </row>
    <row r="2091" spans="1:10" x14ac:dyDescent="0.25">
      <c r="A2091" s="44" t="s">
        <v>14</v>
      </c>
      <c r="B2091" s="27" t="s">
        <v>14</v>
      </c>
      <c r="C2091" s="27" t="s">
        <v>14</v>
      </c>
      <c r="D2091" s="44" t="s">
        <v>14</v>
      </c>
      <c r="E2091" s="22" t="s">
        <v>14</v>
      </c>
      <c r="F2091" s="44" t="s">
        <v>14</v>
      </c>
      <c r="G2091" s="44" t="s">
        <v>14</v>
      </c>
      <c r="H2091" s="22" t="s">
        <v>14</v>
      </c>
      <c r="I2091" s="22" t="s">
        <v>14</v>
      </c>
      <c r="J2091" s="22" t="s">
        <v>14</v>
      </c>
    </row>
    <row r="2092" spans="1:10" x14ac:dyDescent="0.25">
      <c r="A2092" s="44" t="s">
        <v>14</v>
      </c>
      <c r="B2092" s="27" t="s">
        <v>14</v>
      </c>
      <c r="C2092" s="27" t="s">
        <v>14</v>
      </c>
      <c r="D2092" s="44" t="s">
        <v>14</v>
      </c>
      <c r="E2092" s="22" t="s">
        <v>14</v>
      </c>
      <c r="F2092" s="44" t="s">
        <v>14</v>
      </c>
      <c r="G2092" s="44" t="s">
        <v>14</v>
      </c>
      <c r="H2092" s="22" t="s">
        <v>14</v>
      </c>
      <c r="I2092" s="22" t="s">
        <v>14</v>
      </c>
      <c r="J2092" s="22" t="s">
        <v>14</v>
      </c>
    </row>
    <row r="2093" spans="1:10" x14ac:dyDescent="0.25">
      <c r="A2093" s="44" t="s">
        <v>14</v>
      </c>
      <c r="B2093" s="27" t="s">
        <v>14</v>
      </c>
      <c r="C2093" s="27" t="s">
        <v>14</v>
      </c>
      <c r="D2093" s="44" t="s">
        <v>14</v>
      </c>
      <c r="E2093" s="22" t="s">
        <v>14</v>
      </c>
      <c r="F2093" s="44" t="s">
        <v>14</v>
      </c>
      <c r="G2093" s="44" t="s">
        <v>14</v>
      </c>
      <c r="H2093" s="22" t="s">
        <v>14</v>
      </c>
      <c r="I2093" s="22" t="s">
        <v>14</v>
      </c>
      <c r="J2093" s="22" t="s">
        <v>14</v>
      </c>
    </row>
    <row r="2094" spans="1:10" x14ac:dyDescent="0.25">
      <c r="A2094" s="44" t="s">
        <v>14</v>
      </c>
      <c r="B2094" s="27" t="s">
        <v>14</v>
      </c>
      <c r="C2094" s="27" t="s">
        <v>14</v>
      </c>
      <c r="D2094" s="44" t="s">
        <v>14</v>
      </c>
      <c r="E2094" s="22" t="s">
        <v>14</v>
      </c>
      <c r="F2094" s="44" t="s">
        <v>14</v>
      </c>
      <c r="G2094" s="44" t="s">
        <v>14</v>
      </c>
      <c r="H2094" s="22" t="s">
        <v>14</v>
      </c>
      <c r="I2094" s="22" t="s">
        <v>14</v>
      </c>
      <c r="J2094" s="22" t="s">
        <v>14</v>
      </c>
    </row>
    <row r="2095" spans="1:10" x14ac:dyDescent="0.25">
      <c r="A2095" s="44" t="s">
        <v>14</v>
      </c>
      <c r="B2095" s="27" t="s">
        <v>14</v>
      </c>
      <c r="C2095" s="27" t="s">
        <v>14</v>
      </c>
      <c r="D2095" s="44" t="s">
        <v>14</v>
      </c>
      <c r="E2095" s="22" t="s">
        <v>14</v>
      </c>
      <c r="F2095" s="44" t="s">
        <v>14</v>
      </c>
      <c r="G2095" s="44" t="s">
        <v>14</v>
      </c>
      <c r="H2095" s="22" t="s">
        <v>14</v>
      </c>
      <c r="I2095" s="22" t="s">
        <v>14</v>
      </c>
      <c r="J2095" s="22" t="s">
        <v>14</v>
      </c>
    </row>
    <row r="2096" spans="1:10" x14ac:dyDescent="0.25">
      <c r="A2096" s="44" t="s">
        <v>14</v>
      </c>
      <c r="B2096" s="27" t="s">
        <v>14</v>
      </c>
      <c r="C2096" s="27" t="s">
        <v>14</v>
      </c>
      <c r="D2096" s="44" t="s">
        <v>14</v>
      </c>
      <c r="E2096" s="22" t="s">
        <v>14</v>
      </c>
      <c r="F2096" s="44" t="s">
        <v>14</v>
      </c>
      <c r="G2096" s="44" t="s">
        <v>14</v>
      </c>
      <c r="H2096" s="22" t="s">
        <v>14</v>
      </c>
      <c r="I2096" s="22" t="s">
        <v>14</v>
      </c>
      <c r="J2096" s="22" t="s">
        <v>14</v>
      </c>
    </row>
    <row r="2097" spans="1:10" x14ac:dyDescent="0.25">
      <c r="A2097" s="44" t="s">
        <v>14</v>
      </c>
      <c r="B2097" s="27" t="s">
        <v>14</v>
      </c>
      <c r="C2097" s="27" t="s">
        <v>14</v>
      </c>
      <c r="D2097" s="44" t="s">
        <v>14</v>
      </c>
      <c r="E2097" s="22" t="s">
        <v>14</v>
      </c>
      <c r="F2097" s="44" t="s">
        <v>14</v>
      </c>
      <c r="G2097" s="44" t="s">
        <v>14</v>
      </c>
      <c r="H2097" s="22" t="s">
        <v>14</v>
      </c>
      <c r="I2097" s="22" t="s">
        <v>14</v>
      </c>
      <c r="J2097" s="22" t="s">
        <v>14</v>
      </c>
    </row>
    <row r="2098" spans="1:10" x14ac:dyDescent="0.25">
      <c r="A2098" s="44" t="s">
        <v>14</v>
      </c>
      <c r="B2098" s="27" t="s">
        <v>14</v>
      </c>
      <c r="C2098" s="27" t="s">
        <v>14</v>
      </c>
      <c r="D2098" s="44" t="s">
        <v>14</v>
      </c>
      <c r="E2098" s="22" t="s">
        <v>14</v>
      </c>
      <c r="F2098" s="44" t="s">
        <v>14</v>
      </c>
      <c r="G2098" s="44" t="s">
        <v>14</v>
      </c>
      <c r="H2098" s="22" t="s">
        <v>14</v>
      </c>
      <c r="I2098" s="22" t="s">
        <v>14</v>
      </c>
      <c r="J2098" s="22" t="s">
        <v>14</v>
      </c>
    </row>
    <row r="2099" spans="1:10" x14ac:dyDescent="0.25">
      <c r="A2099" s="44" t="s">
        <v>14</v>
      </c>
      <c r="B2099" s="27" t="s">
        <v>14</v>
      </c>
      <c r="C2099" s="27" t="s">
        <v>14</v>
      </c>
      <c r="D2099" s="44" t="s">
        <v>14</v>
      </c>
      <c r="E2099" s="22" t="s">
        <v>14</v>
      </c>
      <c r="F2099" s="44" t="s">
        <v>14</v>
      </c>
      <c r="G2099" s="44" t="s">
        <v>14</v>
      </c>
      <c r="H2099" s="22" t="s">
        <v>14</v>
      </c>
      <c r="I2099" s="22" t="s">
        <v>14</v>
      </c>
      <c r="J2099" s="22" t="s">
        <v>14</v>
      </c>
    </row>
    <row r="2100" spans="1:10" x14ac:dyDescent="0.25">
      <c r="A2100" s="44" t="s">
        <v>14</v>
      </c>
      <c r="B2100" s="27" t="s">
        <v>14</v>
      </c>
      <c r="C2100" s="27" t="s">
        <v>14</v>
      </c>
      <c r="D2100" s="44" t="s">
        <v>14</v>
      </c>
      <c r="E2100" s="22" t="s">
        <v>14</v>
      </c>
      <c r="F2100" s="44" t="s">
        <v>14</v>
      </c>
      <c r="G2100" s="44" t="s">
        <v>14</v>
      </c>
      <c r="H2100" s="22" t="s">
        <v>14</v>
      </c>
      <c r="I2100" s="22" t="s">
        <v>14</v>
      </c>
      <c r="J2100" s="22" t="s">
        <v>14</v>
      </c>
    </row>
    <row r="2101" spans="1:10" x14ac:dyDescent="0.25">
      <c r="A2101" s="44" t="s">
        <v>14</v>
      </c>
      <c r="B2101" s="27" t="s">
        <v>14</v>
      </c>
      <c r="C2101" s="27" t="s">
        <v>14</v>
      </c>
      <c r="D2101" s="44" t="s">
        <v>14</v>
      </c>
      <c r="E2101" s="22" t="s">
        <v>14</v>
      </c>
      <c r="F2101" s="44" t="s">
        <v>14</v>
      </c>
      <c r="G2101" s="44" t="s">
        <v>14</v>
      </c>
      <c r="H2101" s="22" t="s">
        <v>14</v>
      </c>
      <c r="I2101" s="22" t="s">
        <v>14</v>
      </c>
      <c r="J2101" s="22" t="s">
        <v>14</v>
      </c>
    </row>
    <row r="2102" spans="1:10" x14ac:dyDescent="0.25">
      <c r="A2102" s="44" t="s">
        <v>14</v>
      </c>
      <c r="B2102" s="27" t="s">
        <v>14</v>
      </c>
      <c r="C2102" s="27" t="s">
        <v>14</v>
      </c>
      <c r="D2102" s="44" t="s">
        <v>14</v>
      </c>
      <c r="E2102" s="22" t="s">
        <v>14</v>
      </c>
      <c r="F2102" s="44" t="s">
        <v>14</v>
      </c>
      <c r="G2102" s="44" t="s">
        <v>14</v>
      </c>
      <c r="H2102" s="22" t="s">
        <v>14</v>
      </c>
      <c r="I2102" s="22" t="s">
        <v>14</v>
      </c>
      <c r="J2102" s="22" t="s">
        <v>14</v>
      </c>
    </row>
    <row r="2103" spans="1:10" x14ac:dyDescent="0.25">
      <c r="A2103" s="44" t="s">
        <v>14</v>
      </c>
      <c r="B2103" s="27" t="s">
        <v>14</v>
      </c>
      <c r="C2103" s="27" t="s">
        <v>14</v>
      </c>
      <c r="D2103" s="44" t="s">
        <v>14</v>
      </c>
      <c r="E2103" s="22" t="s">
        <v>14</v>
      </c>
      <c r="F2103" s="44" t="s">
        <v>14</v>
      </c>
      <c r="G2103" s="44" t="s">
        <v>14</v>
      </c>
      <c r="H2103" s="22" t="s">
        <v>14</v>
      </c>
      <c r="I2103" s="22" t="s">
        <v>14</v>
      </c>
      <c r="J2103" s="22" t="s">
        <v>14</v>
      </c>
    </row>
    <row r="2104" spans="1:10" x14ac:dyDescent="0.25">
      <c r="A2104" s="44" t="s">
        <v>14</v>
      </c>
      <c r="B2104" s="27" t="s">
        <v>14</v>
      </c>
      <c r="C2104" s="27" t="s">
        <v>14</v>
      </c>
      <c r="D2104" s="44" t="s">
        <v>14</v>
      </c>
      <c r="E2104" s="22" t="s">
        <v>14</v>
      </c>
      <c r="F2104" s="44" t="s">
        <v>14</v>
      </c>
      <c r="G2104" s="44" t="s">
        <v>14</v>
      </c>
      <c r="H2104" s="22" t="s">
        <v>14</v>
      </c>
      <c r="I2104" s="22" t="s">
        <v>14</v>
      </c>
      <c r="J2104" s="22" t="s">
        <v>14</v>
      </c>
    </row>
    <row r="2105" spans="1:10" x14ac:dyDescent="0.25">
      <c r="A2105" s="44" t="s">
        <v>14</v>
      </c>
      <c r="B2105" s="27" t="s">
        <v>14</v>
      </c>
      <c r="C2105" s="27" t="s">
        <v>14</v>
      </c>
      <c r="D2105" s="44" t="s">
        <v>14</v>
      </c>
      <c r="E2105" s="22" t="s">
        <v>14</v>
      </c>
      <c r="F2105" s="44" t="s">
        <v>14</v>
      </c>
      <c r="G2105" s="44" t="s">
        <v>14</v>
      </c>
      <c r="H2105" s="22" t="s">
        <v>14</v>
      </c>
      <c r="I2105" s="22" t="s">
        <v>14</v>
      </c>
      <c r="J2105" s="22" t="s">
        <v>14</v>
      </c>
    </row>
    <row r="2106" spans="1:10" x14ac:dyDescent="0.25">
      <c r="A2106" s="44" t="s">
        <v>14</v>
      </c>
      <c r="B2106" s="27" t="s">
        <v>14</v>
      </c>
      <c r="C2106" s="27" t="s">
        <v>14</v>
      </c>
      <c r="D2106" s="44" t="s">
        <v>14</v>
      </c>
      <c r="E2106" s="22" t="s">
        <v>14</v>
      </c>
      <c r="F2106" s="44" t="s">
        <v>14</v>
      </c>
      <c r="G2106" s="44" t="s">
        <v>14</v>
      </c>
      <c r="H2106" s="22" t="s">
        <v>14</v>
      </c>
      <c r="I2106" s="22" t="s">
        <v>14</v>
      </c>
      <c r="J2106" s="22" t="s">
        <v>14</v>
      </c>
    </row>
    <row r="2107" spans="1:10" x14ac:dyDescent="0.25">
      <c r="A2107" s="44" t="s">
        <v>14</v>
      </c>
      <c r="B2107" s="27" t="s">
        <v>14</v>
      </c>
      <c r="C2107" s="27" t="s">
        <v>14</v>
      </c>
      <c r="D2107" s="44" t="s">
        <v>14</v>
      </c>
      <c r="E2107" s="22" t="s">
        <v>14</v>
      </c>
      <c r="F2107" s="44" t="s">
        <v>14</v>
      </c>
      <c r="G2107" s="44" t="s">
        <v>14</v>
      </c>
      <c r="H2107" s="22" t="s">
        <v>14</v>
      </c>
      <c r="I2107" s="22" t="s">
        <v>14</v>
      </c>
      <c r="J2107" s="22" t="s">
        <v>14</v>
      </c>
    </row>
    <row r="2108" spans="1:10" x14ac:dyDescent="0.25">
      <c r="A2108" s="44" t="s">
        <v>14</v>
      </c>
      <c r="B2108" s="27" t="s">
        <v>14</v>
      </c>
      <c r="C2108" s="27" t="s">
        <v>14</v>
      </c>
      <c r="D2108" s="44" t="s">
        <v>14</v>
      </c>
      <c r="E2108" s="22" t="s">
        <v>14</v>
      </c>
      <c r="F2108" s="44" t="s">
        <v>14</v>
      </c>
      <c r="G2108" s="44" t="s">
        <v>14</v>
      </c>
      <c r="H2108" s="22" t="s">
        <v>14</v>
      </c>
      <c r="I2108" s="22" t="s">
        <v>14</v>
      </c>
      <c r="J2108" s="22" t="s">
        <v>14</v>
      </c>
    </row>
    <row r="2109" spans="1:10" x14ac:dyDescent="0.25">
      <c r="A2109" s="44" t="s">
        <v>14</v>
      </c>
      <c r="B2109" s="27" t="s">
        <v>14</v>
      </c>
      <c r="C2109" s="27" t="s">
        <v>14</v>
      </c>
      <c r="D2109" s="44" t="s">
        <v>14</v>
      </c>
      <c r="E2109" s="22" t="s">
        <v>14</v>
      </c>
      <c r="F2109" s="44" t="s">
        <v>14</v>
      </c>
      <c r="G2109" s="44" t="s">
        <v>14</v>
      </c>
      <c r="H2109" s="22" t="s">
        <v>14</v>
      </c>
      <c r="I2109" s="22" t="s">
        <v>14</v>
      </c>
      <c r="J2109" s="22" t="s">
        <v>14</v>
      </c>
    </row>
    <row r="2110" spans="1:10" x14ac:dyDescent="0.25">
      <c r="A2110" s="44" t="s">
        <v>14</v>
      </c>
      <c r="B2110" s="27" t="s">
        <v>14</v>
      </c>
      <c r="C2110" s="27" t="s">
        <v>14</v>
      </c>
      <c r="D2110" s="44" t="s">
        <v>14</v>
      </c>
      <c r="E2110" s="22" t="s">
        <v>14</v>
      </c>
      <c r="F2110" s="44" t="s">
        <v>14</v>
      </c>
      <c r="G2110" s="44" t="s">
        <v>14</v>
      </c>
      <c r="H2110" s="22" t="s">
        <v>14</v>
      </c>
      <c r="I2110" s="22" t="s">
        <v>14</v>
      </c>
      <c r="J2110" s="22" t="s">
        <v>14</v>
      </c>
    </row>
    <row r="2111" spans="1:10" x14ac:dyDescent="0.25">
      <c r="A2111" s="44" t="s">
        <v>14</v>
      </c>
      <c r="B2111" s="27" t="s">
        <v>14</v>
      </c>
      <c r="C2111" s="27" t="s">
        <v>14</v>
      </c>
      <c r="D2111" s="44" t="s">
        <v>14</v>
      </c>
      <c r="E2111" s="22" t="s">
        <v>14</v>
      </c>
      <c r="F2111" s="44" t="s">
        <v>14</v>
      </c>
      <c r="G2111" s="44" t="s">
        <v>14</v>
      </c>
      <c r="H2111" s="22" t="s">
        <v>14</v>
      </c>
      <c r="I2111" s="22" t="s">
        <v>14</v>
      </c>
      <c r="J2111" s="22" t="s">
        <v>14</v>
      </c>
    </row>
    <row r="2112" spans="1:10" x14ac:dyDescent="0.25">
      <c r="A2112" s="44" t="s">
        <v>14</v>
      </c>
      <c r="B2112" s="27" t="s">
        <v>14</v>
      </c>
      <c r="C2112" s="27" t="s">
        <v>14</v>
      </c>
      <c r="D2112" s="44" t="s">
        <v>14</v>
      </c>
      <c r="E2112" s="22" t="s">
        <v>14</v>
      </c>
      <c r="F2112" s="44" t="s">
        <v>14</v>
      </c>
      <c r="G2112" s="44" t="s">
        <v>14</v>
      </c>
      <c r="H2112" s="22" t="s">
        <v>14</v>
      </c>
      <c r="I2112" s="22" t="s">
        <v>14</v>
      </c>
      <c r="J2112" s="22" t="s">
        <v>14</v>
      </c>
    </row>
    <row r="2113" spans="1:10" x14ac:dyDescent="0.25">
      <c r="A2113" s="44" t="s">
        <v>14</v>
      </c>
      <c r="B2113" s="27" t="s">
        <v>14</v>
      </c>
      <c r="C2113" s="27" t="s">
        <v>14</v>
      </c>
      <c r="D2113" s="44" t="s">
        <v>14</v>
      </c>
      <c r="E2113" s="22" t="s">
        <v>14</v>
      </c>
      <c r="F2113" s="44" t="s">
        <v>14</v>
      </c>
      <c r="G2113" s="44" t="s">
        <v>14</v>
      </c>
      <c r="H2113" s="22" t="s">
        <v>14</v>
      </c>
      <c r="I2113" s="22" t="s">
        <v>14</v>
      </c>
      <c r="J2113" s="22" t="s">
        <v>14</v>
      </c>
    </row>
    <row r="2114" spans="1:10" x14ac:dyDescent="0.25">
      <c r="A2114" s="44" t="s">
        <v>14</v>
      </c>
      <c r="B2114" s="27" t="s">
        <v>14</v>
      </c>
      <c r="C2114" s="27" t="s">
        <v>14</v>
      </c>
      <c r="D2114" s="44" t="s">
        <v>14</v>
      </c>
      <c r="E2114" s="22" t="s">
        <v>14</v>
      </c>
      <c r="F2114" s="44" t="s">
        <v>14</v>
      </c>
      <c r="G2114" s="44" t="s">
        <v>14</v>
      </c>
      <c r="H2114" s="22" t="s">
        <v>14</v>
      </c>
      <c r="I2114" s="22" t="s">
        <v>14</v>
      </c>
      <c r="J2114" s="22" t="s">
        <v>14</v>
      </c>
    </row>
    <row r="2115" spans="1:10" x14ac:dyDescent="0.25">
      <c r="A2115" s="44" t="s">
        <v>14</v>
      </c>
      <c r="B2115" s="27" t="s">
        <v>14</v>
      </c>
      <c r="C2115" s="27" t="s">
        <v>14</v>
      </c>
      <c r="D2115" s="44" t="s">
        <v>14</v>
      </c>
      <c r="E2115" s="22" t="s">
        <v>14</v>
      </c>
      <c r="F2115" s="44" t="s">
        <v>14</v>
      </c>
      <c r="G2115" s="44" t="s">
        <v>14</v>
      </c>
      <c r="H2115" s="22" t="s">
        <v>14</v>
      </c>
      <c r="I2115" s="22" t="s">
        <v>14</v>
      </c>
      <c r="J2115" s="22" t="s">
        <v>14</v>
      </c>
    </row>
    <row r="2116" spans="1:10" x14ac:dyDescent="0.25">
      <c r="A2116" s="44" t="s">
        <v>14</v>
      </c>
      <c r="B2116" s="27" t="s">
        <v>14</v>
      </c>
      <c r="C2116" s="27" t="s">
        <v>14</v>
      </c>
      <c r="D2116" s="44" t="s">
        <v>14</v>
      </c>
      <c r="E2116" s="22" t="s">
        <v>14</v>
      </c>
      <c r="F2116" s="44" t="s">
        <v>14</v>
      </c>
      <c r="G2116" s="44" t="s">
        <v>14</v>
      </c>
      <c r="H2116" s="22" t="s">
        <v>14</v>
      </c>
      <c r="I2116" s="22" t="s">
        <v>14</v>
      </c>
      <c r="J2116" s="22" t="s">
        <v>14</v>
      </c>
    </row>
    <row r="2117" spans="1:10" x14ac:dyDescent="0.25">
      <c r="A2117" s="44" t="s">
        <v>14</v>
      </c>
      <c r="B2117" s="27" t="s">
        <v>14</v>
      </c>
      <c r="C2117" s="27" t="s">
        <v>14</v>
      </c>
      <c r="D2117" s="44" t="s">
        <v>14</v>
      </c>
      <c r="E2117" s="22" t="s">
        <v>14</v>
      </c>
      <c r="F2117" s="44" t="s">
        <v>14</v>
      </c>
      <c r="G2117" s="44" t="s">
        <v>14</v>
      </c>
      <c r="H2117" s="22" t="s">
        <v>14</v>
      </c>
      <c r="I2117" s="22" t="s">
        <v>14</v>
      </c>
      <c r="J2117" s="22" t="s">
        <v>14</v>
      </c>
    </row>
    <row r="2118" spans="1:10" x14ac:dyDescent="0.25">
      <c r="A2118" s="44" t="s">
        <v>14</v>
      </c>
      <c r="B2118" s="27" t="s">
        <v>14</v>
      </c>
      <c r="C2118" s="27" t="s">
        <v>14</v>
      </c>
      <c r="D2118" s="44" t="s">
        <v>14</v>
      </c>
      <c r="E2118" s="22" t="s">
        <v>14</v>
      </c>
      <c r="F2118" s="44" t="s">
        <v>14</v>
      </c>
      <c r="G2118" s="44" t="s">
        <v>14</v>
      </c>
      <c r="H2118" s="22" t="s">
        <v>14</v>
      </c>
      <c r="I2118" s="22" t="s">
        <v>14</v>
      </c>
      <c r="J2118" s="22" t="s">
        <v>14</v>
      </c>
    </row>
    <row r="2119" spans="1:10" x14ac:dyDescent="0.25">
      <c r="A2119" s="44" t="s">
        <v>14</v>
      </c>
      <c r="B2119" s="27" t="s">
        <v>14</v>
      </c>
      <c r="C2119" s="27" t="s">
        <v>14</v>
      </c>
      <c r="D2119" s="44" t="s">
        <v>14</v>
      </c>
      <c r="E2119" s="22" t="s">
        <v>14</v>
      </c>
      <c r="F2119" s="44" t="s">
        <v>14</v>
      </c>
      <c r="G2119" s="44" t="s">
        <v>14</v>
      </c>
      <c r="H2119" s="22" t="s">
        <v>14</v>
      </c>
      <c r="I2119" s="22" t="s">
        <v>14</v>
      </c>
      <c r="J2119" s="22" t="s">
        <v>14</v>
      </c>
    </row>
    <row r="2120" spans="1:10" x14ac:dyDescent="0.25">
      <c r="A2120" s="44" t="s">
        <v>14</v>
      </c>
      <c r="B2120" s="27" t="s">
        <v>14</v>
      </c>
      <c r="C2120" s="27" t="s">
        <v>14</v>
      </c>
      <c r="D2120" s="44" t="s">
        <v>14</v>
      </c>
      <c r="E2120" s="22" t="s">
        <v>14</v>
      </c>
      <c r="F2120" s="44" t="s">
        <v>14</v>
      </c>
      <c r="G2120" s="44" t="s">
        <v>14</v>
      </c>
      <c r="H2120" s="22" t="s">
        <v>14</v>
      </c>
      <c r="I2120" s="22" t="s">
        <v>14</v>
      </c>
      <c r="J2120" s="22" t="s">
        <v>14</v>
      </c>
    </row>
    <row r="2121" spans="1:10" x14ac:dyDescent="0.25">
      <c r="A2121" s="44" t="s">
        <v>14</v>
      </c>
      <c r="B2121" s="27" t="s">
        <v>14</v>
      </c>
      <c r="C2121" s="27" t="s">
        <v>14</v>
      </c>
      <c r="D2121" s="44" t="s">
        <v>14</v>
      </c>
      <c r="E2121" s="22" t="s">
        <v>14</v>
      </c>
      <c r="F2121" s="44" t="s">
        <v>14</v>
      </c>
      <c r="G2121" s="44" t="s">
        <v>14</v>
      </c>
      <c r="H2121" s="22" t="s">
        <v>14</v>
      </c>
      <c r="I2121" s="22" t="s">
        <v>14</v>
      </c>
      <c r="J2121" s="22" t="s">
        <v>14</v>
      </c>
    </row>
    <row r="2122" spans="1:10" x14ac:dyDescent="0.25">
      <c r="A2122" s="44" t="s">
        <v>14</v>
      </c>
      <c r="B2122" s="27" t="s">
        <v>14</v>
      </c>
      <c r="C2122" s="27" t="s">
        <v>14</v>
      </c>
      <c r="D2122" s="44" t="s">
        <v>14</v>
      </c>
      <c r="E2122" s="22" t="s">
        <v>14</v>
      </c>
      <c r="F2122" s="44" t="s">
        <v>14</v>
      </c>
      <c r="G2122" s="44" t="s">
        <v>14</v>
      </c>
      <c r="H2122" s="22" t="s">
        <v>14</v>
      </c>
      <c r="I2122" s="22" t="s">
        <v>14</v>
      </c>
      <c r="J2122" s="22" t="s">
        <v>14</v>
      </c>
    </row>
    <row r="2123" spans="1:10" x14ac:dyDescent="0.25">
      <c r="A2123" s="44" t="s">
        <v>14</v>
      </c>
      <c r="B2123" s="27" t="s">
        <v>14</v>
      </c>
      <c r="C2123" s="27" t="s">
        <v>14</v>
      </c>
      <c r="D2123" s="44" t="s">
        <v>14</v>
      </c>
      <c r="E2123" s="22" t="s">
        <v>14</v>
      </c>
      <c r="F2123" s="44" t="s">
        <v>14</v>
      </c>
      <c r="G2123" s="44" t="s">
        <v>14</v>
      </c>
      <c r="H2123" s="22" t="s">
        <v>14</v>
      </c>
      <c r="I2123" s="22" t="s">
        <v>14</v>
      </c>
      <c r="J2123" s="22" t="s">
        <v>14</v>
      </c>
    </row>
    <row r="2124" spans="1:10" x14ac:dyDescent="0.25">
      <c r="A2124" s="44" t="s">
        <v>14</v>
      </c>
      <c r="B2124" s="27" t="s">
        <v>14</v>
      </c>
      <c r="C2124" s="27" t="s">
        <v>14</v>
      </c>
      <c r="D2124" s="44" t="s">
        <v>14</v>
      </c>
      <c r="E2124" s="22" t="s">
        <v>14</v>
      </c>
      <c r="F2124" s="44" t="s">
        <v>14</v>
      </c>
      <c r="G2124" s="44" t="s">
        <v>14</v>
      </c>
      <c r="H2124" s="22" t="s">
        <v>14</v>
      </c>
      <c r="I2124" s="22" t="s">
        <v>14</v>
      </c>
      <c r="J2124" s="22" t="s">
        <v>14</v>
      </c>
    </row>
    <row r="2125" spans="1:10" x14ac:dyDescent="0.25">
      <c r="A2125" s="44" t="s">
        <v>14</v>
      </c>
      <c r="B2125" s="27" t="s">
        <v>14</v>
      </c>
      <c r="C2125" s="27" t="s">
        <v>14</v>
      </c>
      <c r="D2125" s="44" t="s">
        <v>14</v>
      </c>
      <c r="E2125" s="22" t="s">
        <v>14</v>
      </c>
      <c r="F2125" s="44" t="s">
        <v>14</v>
      </c>
      <c r="G2125" s="44" t="s">
        <v>14</v>
      </c>
      <c r="H2125" s="22" t="s">
        <v>14</v>
      </c>
      <c r="I2125" s="22" t="s">
        <v>14</v>
      </c>
      <c r="J2125" s="22" t="s">
        <v>14</v>
      </c>
    </row>
    <row r="2126" spans="1:10" x14ac:dyDescent="0.25">
      <c r="A2126" s="44" t="s">
        <v>14</v>
      </c>
      <c r="B2126" s="27" t="s">
        <v>14</v>
      </c>
      <c r="C2126" s="27" t="s">
        <v>14</v>
      </c>
      <c r="D2126" s="44" t="s">
        <v>14</v>
      </c>
      <c r="E2126" s="22" t="s">
        <v>14</v>
      </c>
      <c r="F2126" s="44" t="s">
        <v>14</v>
      </c>
      <c r="G2126" s="44" t="s">
        <v>14</v>
      </c>
      <c r="H2126" s="22" t="s">
        <v>14</v>
      </c>
      <c r="I2126" s="22" t="s">
        <v>14</v>
      </c>
      <c r="J2126" s="22" t="s">
        <v>14</v>
      </c>
    </row>
    <row r="2127" spans="1:10" x14ac:dyDescent="0.25">
      <c r="A2127" s="44" t="s">
        <v>14</v>
      </c>
      <c r="B2127" s="27" t="s">
        <v>14</v>
      </c>
      <c r="C2127" s="27" t="s">
        <v>14</v>
      </c>
      <c r="D2127" s="44" t="s">
        <v>14</v>
      </c>
      <c r="E2127" s="22" t="s">
        <v>14</v>
      </c>
      <c r="F2127" s="44" t="s">
        <v>14</v>
      </c>
      <c r="G2127" s="44" t="s">
        <v>14</v>
      </c>
      <c r="H2127" s="22" t="s">
        <v>14</v>
      </c>
      <c r="I2127" s="22" t="s">
        <v>14</v>
      </c>
      <c r="J2127" s="22" t="s">
        <v>14</v>
      </c>
    </row>
    <row r="2128" spans="1:10" x14ac:dyDescent="0.25">
      <c r="A2128" s="44" t="s">
        <v>14</v>
      </c>
      <c r="B2128" s="27" t="s">
        <v>14</v>
      </c>
      <c r="C2128" s="27" t="s">
        <v>14</v>
      </c>
      <c r="D2128" s="44" t="s">
        <v>14</v>
      </c>
      <c r="E2128" s="22" t="s">
        <v>14</v>
      </c>
      <c r="F2128" s="44" t="s">
        <v>14</v>
      </c>
      <c r="G2128" s="44" t="s">
        <v>14</v>
      </c>
      <c r="H2128" s="22" t="s">
        <v>14</v>
      </c>
      <c r="I2128" s="22" t="s">
        <v>14</v>
      </c>
      <c r="J2128" s="22" t="s">
        <v>14</v>
      </c>
    </row>
    <row r="2129" spans="1:10" x14ac:dyDescent="0.25">
      <c r="A2129" s="44" t="s">
        <v>14</v>
      </c>
      <c r="B2129" s="27" t="s">
        <v>14</v>
      </c>
      <c r="C2129" s="27" t="s">
        <v>14</v>
      </c>
      <c r="D2129" s="44" t="s">
        <v>14</v>
      </c>
      <c r="E2129" s="22" t="s">
        <v>14</v>
      </c>
      <c r="F2129" s="44" t="s">
        <v>14</v>
      </c>
      <c r="G2129" s="44" t="s">
        <v>14</v>
      </c>
      <c r="H2129" s="22" t="s">
        <v>14</v>
      </c>
      <c r="I2129" s="22" t="s">
        <v>14</v>
      </c>
      <c r="J2129" s="22" t="s">
        <v>14</v>
      </c>
    </row>
    <row r="2130" spans="1:10" x14ac:dyDescent="0.25">
      <c r="A2130" s="44" t="s">
        <v>14</v>
      </c>
      <c r="B2130" s="27" t="s">
        <v>14</v>
      </c>
      <c r="C2130" s="27" t="s">
        <v>14</v>
      </c>
      <c r="D2130" s="44" t="s">
        <v>14</v>
      </c>
      <c r="E2130" s="22" t="s">
        <v>14</v>
      </c>
      <c r="F2130" s="44" t="s">
        <v>14</v>
      </c>
      <c r="G2130" s="44" t="s">
        <v>14</v>
      </c>
      <c r="H2130" s="22" t="s">
        <v>14</v>
      </c>
      <c r="I2130" s="22" t="s">
        <v>14</v>
      </c>
      <c r="J2130" s="22" t="s">
        <v>14</v>
      </c>
    </row>
    <row r="2131" spans="1:10" x14ac:dyDescent="0.25">
      <c r="A2131" s="44" t="s">
        <v>14</v>
      </c>
      <c r="B2131" s="27" t="s">
        <v>14</v>
      </c>
      <c r="C2131" s="27" t="s">
        <v>14</v>
      </c>
      <c r="D2131" s="44" t="s">
        <v>14</v>
      </c>
      <c r="E2131" s="22" t="s">
        <v>14</v>
      </c>
      <c r="F2131" s="44" t="s">
        <v>14</v>
      </c>
      <c r="G2131" s="44" t="s">
        <v>14</v>
      </c>
      <c r="H2131" s="22" t="s">
        <v>14</v>
      </c>
      <c r="I2131" s="22" t="s">
        <v>14</v>
      </c>
      <c r="J2131" s="22" t="s">
        <v>14</v>
      </c>
    </row>
    <row r="2132" spans="1:10" x14ac:dyDescent="0.25">
      <c r="A2132" s="44" t="s">
        <v>14</v>
      </c>
      <c r="B2132" s="27" t="s">
        <v>14</v>
      </c>
      <c r="C2132" s="27" t="s">
        <v>14</v>
      </c>
      <c r="D2132" s="44" t="s">
        <v>14</v>
      </c>
      <c r="E2132" s="22" t="s">
        <v>14</v>
      </c>
      <c r="F2132" s="44" t="s">
        <v>14</v>
      </c>
      <c r="G2132" s="44" t="s">
        <v>14</v>
      </c>
      <c r="H2132" s="22" t="s">
        <v>14</v>
      </c>
      <c r="I2132" s="22" t="s">
        <v>14</v>
      </c>
      <c r="J2132" s="22" t="s">
        <v>14</v>
      </c>
    </row>
    <row r="2133" spans="1:10" x14ac:dyDescent="0.25">
      <c r="A2133" s="44" t="s">
        <v>14</v>
      </c>
      <c r="B2133" s="27" t="s">
        <v>14</v>
      </c>
      <c r="C2133" s="27" t="s">
        <v>14</v>
      </c>
      <c r="D2133" s="44" t="s">
        <v>14</v>
      </c>
      <c r="E2133" s="22" t="s">
        <v>14</v>
      </c>
      <c r="F2133" s="44" t="s">
        <v>14</v>
      </c>
      <c r="G2133" s="44" t="s">
        <v>14</v>
      </c>
      <c r="H2133" s="22" t="s">
        <v>14</v>
      </c>
      <c r="I2133" s="22" t="s">
        <v>14</v>
      </c>
      <c r="J2133" s="22" t="s">
        <v>14</v>
      </c>
    </row>
    <row r="2134" spans="1:10" x14ac:dyDescent="0.25">
      <c r="A2134" s="44" t="s">
        <v>14</v>
      </c>
      <c r="B2134" s="27" t="s">
        <v>14</v>
      </c>
      <c r="C2134" s="27" t="s">
        <v>14</v>
      </c>
      <c r="D2134" s="44" t="s">
        <v>14</v>
      </c>
      <c r="E2134" s="22" t="s">
        <v>14</v>
      </c>
      <c r="F2134" s="44" t="s">
        <v>14</v>
      </c>
      <c r="G2134" s="44" t="s">
        <v>14</v>
      </c>
      <c r="H2134" s="22" t="s">
        <v>14</v>
      </c>
      <c r="I2134" s="22" t="s">
        <v>14</v>
      </c>
      <c r="J2134" s="22" t="s">
        <v>14</v>
      </c>
    </row>
    <row r="2135" spans="1:10" x14ac:dyDescent="0.25">
      <c r="A2135" s="44" t="s">
        <v>14</v>
      </c>
      <c r="B2135" s="27" t="s">
        <v>14</v>
      </c>
      <c r="C2135" s="27" t="s">
        <v>14</v>
      </c>
      <c r="D2135" s="44" t="s">
        <v>14</v>
      </c>
      <c r="E2135" s="22" t="s">
        <v>14</v>
      </c>
      <c r="F2135" s="44" t="s">
        <v>14</v>
      </c>
      <c r="G2135" s="44" t="s">
        <v>14</v>
      </c>
      <c r="H2135" s="22" t="s">
        <v>14</v>
      </c>
      <c r="I2135" s="22" t="s">
        <v>14</v>
      </c>
      <c r="J2135" s="22" t="s">
        <v>14</v>
      </c>
    </row>
    <row r="2136" spans="1:10" x14ac:dyDescent="0.25">
      <c r="A2136" s="44" t="s">
        <v>14</v>
      </c>
      <c r="B2136" s="27" t="s">
        <v>14</v>
      </c>
      <c r="C2136" s="27" t="s">
        <v>14</v>
      </c>
      <c r="D2136" s="44" t="s">
        <v>14</v>
      </c>
      <c r="E2136" s="22" t="s">
        <v>14</v>
      </c>
      <c r="F2136" s="44" t="s">
        <v>14</v>
      </c>
      <c r="G2136" s="44" t="s">
        <v>14</v>
      </c>
      <c r="H2136" s="22" t="s">
        <v>14</v>
      </c>
      <c r="I2136" s="22" t="s">
        <v>14</v>
      </c>
      <c r="J2136" s="22" t="s">
        <v>14</v>
      </c>
    </row>
    <row r="2137" spans="1:10" x14ac:dyDescent="0.25">
      <c r="A2137" s="44" t="s">
        <v>14</v>
      </c>
      <c r="B2137" s="27" t="s">
        <v>14</v>
      </c>
      <c r="C2137" s="27" t="s">
        <v>14</v>
      </c>
      <c r="D2137" s="44" t="s">
        <v>14</v>
      </c>
      <c r="E2137" s="22" t="s">
        <v>14</v>
      </c>
      <c r="F2137" s="44" t="s">
        <v>14</v>
      </c>
      <c r="G2137" s="44" t="s">
        <v>14</v>
      </c>
      <c r="H2137" s="22" t="s">
        <v>14</v>
      </c>
      <c r="I2137" s="22" t="s">
        <v>14</v>
      </c>
      <c r="J2137" s="22" t="s">
        <v>14</v>
      </c>
    </row>
    <row r="2138" spans="1:10" x14ac:dyDescent="0.25">
      <c r="A2138" s="44" t="s">
        <v>14</v>
      </c>
      <c r="B2138" s="27" t="s">
        <v>14</v>
      </c>
      <c r="C2138" s="27" t="s">
        <v>14</v>
      </c>
      <c r="D2138" s="44" t="s">
        <v>14</v>
      </c>
      <c r="E2138" s="22" t="s">
        <v>14</v>
      </c>
      <c r="F2138" s="44" t="s">
        <v>14</v>
      </c>
      <c r="G2138" s="44" t="s">
        <v>14</v>
      </c>
      <c r="H2138" s="22" t="s">
        <v>14</v>
      </c>
      <c r="I2138" s="22" t="s">
        <v>14</v>
      </c>
      <c r="J2138" s="22" t="s">
        <v>14</v>
      </c>
    </row>
    <row r="2139" spans="1:10" x14ac:dyDescent="0.25">
      <c r="A2139" s="44" t="s">
        <v>14</v>
      </c>
      <c r="B2139" s="27" t="s">
        <v>14</v>
      </c>
      <c r="C2139" s="27" t="s">
        <v>14</v>
      </c>
      <c r="D2139" s="44" t="s">
        <v>14</v>
      </c>
      <c r="E2139" s="22" t="s">
        <v>14</v>
      </c>
      <c r="F2139" s="44" t="s">
        <v>14</v>
      </c>
      <c r="G2139" s="44" t="s">
        <v>14</v>
      </c>
      <c r="H2139" s="22" t="s">
        <v>14</v>
      </c>
      <c r="I2139" s="22" t="s">
        <v>14</v>
      </c>
      <c r="J2139" s="22" t="s">
        <v>14</v>
      </c>
    </row>
    <row r="2140" spans="1:10" x14ac:dyDescent="0.25">
      <c r="A2140" s="44" t="s">
        <v>14</v>
      </c>
      <c r="B2140" s="27" t="s">
        <v>14</v>
      </c>
      <c r="C2140" s="27" t="s">
        <v>14</v>
      </c>
      <c r="D2140" s="44" t="s">
        <v>14</v>
      </c>
      <c r="E2140" s="22" t="s">
        <v>14</v>
      </c>
      <c r="F2140" s="44" t="s">
        <v>14</v>
      </c>
      <c r="G2140" s="44" t="s">
        <v>14</v>
      </c>
      <c r="H2140" s="22" t="s">
        <v>14</v>
      </c>
      <c r="I2140" s="22" t="s">
        <v>14</v>
      </c>
      <c r="J2140" s="22" t="s">
        <v>14</v>
      </c>
    </row>
    <row r="2141" spans="1:10" x14ac:dyDescent="0.25">
      <c r="A2141" s="44" t="s">
        <v>14</v>
      </c>
      <c r="B2141" s="27" t="s">
        <v>14</v>
      </c>
      <c r="C2141" s="27" t="s">
        <v>14</v>
      </c>
      <c r="D2141" s="44" t="s">
        <v>14</v>
      </c>
      <c r="E2141" s="22" t="s">
        <v>14</v>
      </c>
      <c r="F2141" s="44" t="s">
        <v>14</v>
      </c>
      <c r="G2141" s="44" t="s">
        <v>14</v>
      </c>
      <c r="H2141" s="22" t="s">
        <v>14</v>
      </c>
      <c r="I2141" s="22" t="s">
        <v>14</v>
      </c>
      <c r="J2141" s="22" t="s">
        <v>14</v>
      </c>
    </row>
    <row r="2142" spans="1:10" x14ac:dyDescent="0.25">
      <c r="A2142" s="44" t="s">
        <v>14</v>
      </c>
      <c r="B2142" s="27" t="s">
        <v>14</v>
      </c>
      <c r="C2142" s="27" t="s">
        <v>14</v>
      </c>
      <c r="D2142" s="44" t="s">
        <v>14</v>
      </c>
      <c r="E2142" s="22" t="s">
        <v>14</v>
      </c>
      <c r="F2142" s="44" t="s">
        <v>14</v>
      </c>
      <c r="G2142" s="44" t="s">
        <v>14</v>
      </c>
      <c r="H2142" s="22" t="s">
        <v>14</v>
      </c>
      <c r="I2142" s="22" t="s">
        <v>14</v>
      </c>
      <c r="J2142" s="22" t="s">
        <v>14</v>
      </c>
    </row>
    <row r="2143" spans="1:10" x14ac:dyDescent="0.25">
      <c r="A2143" s="44" t="s">
        <v>14</v>
      </c>
      <c r="B2143" s="27" t="s">
        <v>14</v>
      </c>
      <c r="C2143" s="27" t="s">
        <v>14</v>
      </c>
      <c r="D2143" s="44" t="s">
        <v>14</v>
      </c>
      <c r="E2143" s="22" t="s">
        <v>14</v>
      </c>
      <c r="F2143" s="44" t="s">
        <v>14</v>
      </c>
      <c r="G2143" s="44" t="s">
        <v>14</v>
      </c>
      <c r="H2143" s="22" t="s">
        <v>14</v>
      </c>
      <c r="I2143" s="22" t="s">
        <v>14</v>
      </c>
      <c r="J2143" s="22" t="s">
        <v>14</v>
      </c>
    </row>
    <row r="2144" spans="1:10" x14ac:dyDescent="0.25">
      <c r="A2144" s="44" t="s">
        <v>14</v>
      </c>
      <c r="B2144" s="27" t="s">
        <v>14</v>
      </c>
      <c r="C2144" s="27" t="s">
        <v>14</v>
      </c>
      <c r="D2144" s="44" t="s">
        <v>14</v>
      </c>
      <c r="E2144" s="22" t="s">
        <v>14</v>
      </c>
      <c r="F2144" s="44" t="s">
        <v>14</v>
      </c>
      <c r="G2144" s="44" t="s">
        <v>14</v>
      </c>
      <c r="H2144" s="22" t="s">
        <v>14</v>
      </c>
      <c r="I2144" s="22" t="s">
        <v>14</v>
      </c>
      <c r="J2144" s="22" t="s">
        <v>14</v>
      </c>
    </row>
    <row r="2145" spans="1:10" x14ac:dyDescent="0.25">
      <c r="A2145" s="44" t="s">
        <v>14</v>
      </c>
      <c r="B2145" s="27" t="s">
        <v>14</v>
      </c>
      <c r="C2145" s="27" t="s">
        <v>14</v>
      </c>
      <c r="D2145" s="44" t="s">
        <v>14</v>
      </c>
      <c r="E2145" s="22" t="s">
        <v>14</v>
      </c>
      <c r="F2145" s="44" t="s">
        <v>14</v>
      </c>
      <c r="G2145" s="44" t="s">
        <v>14</v>
      </c>
      <c r="H2145" s="22" t="s">
        <v>14</v>
      </c>
      <c r="I2145" s="22" t="s">
        <v>14</v>
      </c>
      <c r="J2145" s="22" t="s">
        <v>14</v>
      </c>
    </row>
    <row r="2146" spans="1:10" x14ac:dyDescent="0.25">
      <c r="A2146" s="44" t="s">
        <v>14</v>
      </c>
      <c r="B2146" s="27" t="s">
        <v>14</v>
      </c>
      <c r="C2146" s="27" t="s">
        <v>14</v>
      </c>
      <c r="D2146" s="44" t="s">
        <v>14</v>
      </c>
      <c r="E2146" s="22" t="s">
        <v>14</v>
      </c>
      <c r="F2146" s="44" t="s">
        <v>14</v>
      </c>
      <c r="G2146" s="44" t="s">
        <v>14</v>
      </c>
      <c r="H2146" s="22" t="s">
        <v>14</v>
      </c>
      <c r="I2146" s="22" t="s">
        <v>14</v>
      </c>
      <c r="J2146" s="22" t="s">
        <v>14</v>
      </c>
    </row>
    <row r="2147" spans="1:10" x14ac:dyDescent="0.25">
      <c r="A2147" s="44" t="s">
        <v>14</v>
      </c>
      <c r="B2147" s="27" t="s">
        <v>14</v>
      </c>
      <c r="C2147" s="27" t="s">
        <v>14</v>
      </c>
      <c r="D2147" s="44" t="s">
        <v>14</v>
      </c>
      <c r="E2147" s="22" t="s">
        <v>14</v>
      </c>
      <c r="F2147" s="44" t="s">
        <v>14</v>
      </c>
      <c r="G2147" s="44" t="s">
        <v>14</v>
      </c>
      <c r="H2147" s="22" t="s">
        <v>14</v>
      </c>
      <c r="I2147" s="22" t="s">
        <v>14</v>
      </c>
      <c r="J2147" s="22" t="s">
        <v>14</v>
      </c>
    </row>
    <row r="2148" spans="1:10" x14ac:dyDescent="0.25">
      <c r="A2148" s="44" t="s">
        <v>14</v>
      </c>
      <c r="B2148" s="27" t="s">
        <v>14</v>
      </c>
      <c r="C2148" s="27" t="s">
        <v>14</v>
      </c>
      <c r="D2148" s="44" t="s">
        <v>14</v>
      </c>
      <c r="E2148" s="22" t="s">
        <v>14</v>
      </c>
      <c r="F2148" s="44" t="s">
        <v>14</v>
      </c>
      <c r="G2148" s="44" t="s">
        <v>14</v>
      </c>
      <c r="H2148" s="22" t="s">
        <v>14</v>
      </c>
      <c r="I2148" s="22" t="s">
        <v>14</v>
      </c>
      <c r="J2148" s="22" t="s">
        <v>14</v>
      </c>
    </row>
    <row r="2149" spans="1:10" x14ac:dyDescent="0.25">
      <c r="A2149" s="44" t="s">
        <v>14</v>
      </c>
      <c r="B2149" s="27" t="s">
        <v>14</v>
      </c>
      <c r="C2149" s="27" t="s">
        <v>14</v>
      </c>
      <c r="D2149" s="44" t="s">
        <v>14</v>
      </c>
      <c r="E2149" s="22" t="s">
        <v>14</v>
      </c>
      <c r="F2149" s="44" t="s">
        <v>14</v>
      </c>
      <c r="G2149" s="44" t="s">
        <v>14</v>
      </c>
      <c r="H2149" s="22" t="s">
        <v>14</v>
      </c>
      <c r="I2149" s="22" t="s">
        <v>14</v>
      </c>
      <c r="J2149" s="22" t="s">
        <v>14</v>
      </c>
    </row>
    <row r="2150" spans="1:10" x14ac:dyDescent="0.25">
      <c r="A2150" s="44" t="s">
        <v>14</v>
      </c>
      <c r="B2150" s="27" t="s">
        <v>14</v>
      </c>
      <c r="C2150" s="27" t="s">
        <v>14</v>
      </c>
      <c r="D2150" s="44" t="s">
        <v>14</v>
      </c>
      <c r="E2150" s="22" t="s">
        <v>14</v>
      </c>
      <c r="F2150" s="44" t="s">
        <v>14</v>
      </c>
      <c r="G2150" s="44" t="s">
        <v>14</v>
      </c>
      <c r="H2150" s="22" t="s">
        <v>14</v>
      </c>
      <c r="I2150" s="22" t="s">
        <v>14</v>
      </c>
      <c r="J2150" s="22" t="s">
        <v>14</v>
      </c>
    </row>
    <row r="2151" spans="1:10" x14ac:dyDescent="0.25">
      <c r="A2151" s="44" t="s">
        <v>14</v>
      </c>
      <c r="B2151" s="27" t="s">
        <v>14</v>
      </c>
      <c r="C2151" s="27" t="s">
        <v>14</v>
      </c>
      <c r="D2151" s="44" t="s">
        <v>14</v>
      </c>
      <c r="E2151" s="22" t="s">
        <v>14</v>
      </c>
      <c r="F2151" s="44" t="s">
        <v>14</v>
      </c>
      <c r="G2151" s="44" t="s">
        <v>14</v>
      </c>
      <c r="H2151" s="22" t="s">
        <v>14</v>
      </c>
      <c r="I2151" s="22" t="s">
        <v>14</v>
      </c>
      <c r="J2151" s="22" t="s">
        <v>14</v>
      </c>
    </row>
    <row r="2152" spans="1:10" x14ac:dyDescent="0.25">
      <c r="A2152" s="44" t="s">
        <v>14</v>
      </c>
      <c r="B2152" s="27" t="s">
        <v>14</v>
      </c>
      <c r="C2152" s="27" t="s">
        <v>14</v>
      </c>
      <c r="D2152" s="44" t="s">
        <v>14</v>
      </c>
      <c r="E2152" s="22" t="s">
        <v>14</v>
      </c>
      <c r="F2152" s="44" t="s">
        <v>14</v>
      </c>
      <c r="G2152" s="44" t="s">
        <v>14</v>
      </c>
      <c r="H2152" s="22" t="s">
        <v>14</v>
      </c>
      <c r="I2152" s="22" t="s">
        <v>14</v>
      </c>
      <c r="J2152" s="22" t="s">
        <v>14</v>
      </c>
    </row>
    <row r="2153" spans="1:10" x14ac:dyDescent="0.25">
      <c r="A2153" s="44" t="s">
        <v>14</v>
      </c>
      <c r="B2153" s="27" t="s">
        <v>14</v>
      </c>
      <c r="C2153" s="27" t="s">
        <v>14</v>
      </c>
      <c r="D2153" s="44" t="s">
        <v>14</v>
      </c>
      <c r="E2153" s="22" t="s">
        <v>14</v>
      </c>
      <c r="F2153" s="44" t="s">
        <v>14</v>
      </c>
      <c r="G2153" s="44" t="s">
        <v>14</v>
      </c>
      <c r="H2153" s="22" t="s">
        <v>14</v>
      </c>
      <c r="I2153" s="22" t="s">
        <v>14</v>
      </c>
      <c r="J2153" s="22" t="s">
        <v>14</v>
      </c>
    </row>
    <row r="2154" spans="1:10" x14ac:dyDescent="0.25">
      <c r="A2154" s="44" t="s">
        <v>14</v>
      </c>
      <c r="B2154" s="27" t="s">
        <v>14</v>
      </c>
      <c r="C2154" s="27" t="s">
        <v>14</v>
      </c>
      <c r="D2154" s="44" t="s">
        <v>14</v>
      </c>
      <c r="E2154" s="22" t="s">
        <v>14</v>
      </c>
      <c r="F2154" s="44" t="s">
        <v>14</v>
      </c>
      <c r="G2154" s="44" t="s">
        <v>14</v>
      </c>
      <c r="H2154" s="22" t="s">
        <v>14</v>
      </c>
      <c r="I2154" s="22" t="s">
        <v>14</v>
      </c>
      <c r="J2154" s="22" t="s">
        <v>14</v>
      </c>
    </row>
    <row r="2155" spans="1:10" x14ac:dyDescent="0.25">
      <c r="A2155" s="44" t="s">
        <v>14</v>
      </c>
      <c r="B2155" s="27" t="s">
        <v>14</v>
      </c>
      <c r="C2155" s="27" t="s">
        <v>14</v>
      </c>
      <c r="D2155" s="44" t="s">
        <v>14</v>
      </c>
      <c r="E2155" s="22" t="s">
        <v>14</v>
      </c>
      <c r="F2155" s="44" t="s">
        <v>14</v>
      </c>
      <c r="G2155" s="44" t="s">
        <v>14</v>
      </c>
      <c r="H2155" s="22" t="s">
        <v>14</v>
      </c>
      <c r="I2155" s="22" t="s">
        <v>14</v>
      </c>
      <c r="J2155" s="22" t="s">
        <v>14</v>
      </c>
    </row>
    <row r="2156" spans="1:10" x14ac:dyDescent="0.25">
      <c r="A2156" s="44" t="s">
        <v>14</v>
      </c>
      <c r="B2156" s="27" t="s">
        <v>14</v>
      </c>
      <c r="C2156" s="27" t="s">
        <v>14</v>
      </c>
      <c r="D2156" s="44" t="s">
        <v>14</v>
      </c>
      <c r="E2156" s="22" t="s">
        <v>14</v>
      </c>
      <c r="F2156" s="44" t="s">
        <v>14</v>
      </c>
      <c r="G2156" s="44" t="s">
        <v>14</v>
      </c>
      <c r="H2156" s="22" t="s">
        <v>14</v>
      </c>
      <c r="I2156" s="22" t="s">
        <v>14</v>
      </c>
      <c r="J2156" s="22" t="s">
        <v>14</v>
      </c>
    </row>
    <row r="2157" spans="1:10" x14ac:dyDescent="0.25">
      <c r="A2157" s="44" t="s">
        <v>14</v>
      </c>
      <c r="B2157" s="27" t="s">
        <v>14</v>
      </c>
      <c r="C2157" s="27" t="s">
        <v>14</v>
      </c>
      <c r="D2157" s="44" t="s">
        <v>14</v>
      </c>
      <c r="E2157" s="22" t="s">
        <v>14</v>
      </c>
      <c r="F2157" s="44" t="s">
        <v>14</v>
      </c>
      <c r="G2157" s="44" t="s">
        <v>14</v>
      </c>
      <c r="H2157" s="22" t="s">
        <v>14</v>
      </c>
      <c r="I2157" s="22" t="s">
        <v>14</v>
      </c>
      <c r="J2157" s="22" t="s">
        <v>14</v>
      </c>
    </row>
    <row r="2158" spans="1:10" x14ac:dyDescent="0.25">
      <c r="A2158" s="44" t="s">
        <v>14</v>
      </c>
      <c r="B2158" s="27" t="s">
        <v>14</v>
      </c>
      <c r="C2158" s="27" t="s">
        <v>14</v>
      </c>
      <c r="D2158" s="44" t="s">
        <v>14</v>
      </c>
      <c r="E2158" s="22" t="s">
        <v>14</v>
      </c>
      <c r="F2158" s="44" t="s">
        <v>14</v>
      </c>
      <c r="G2158" s="44" t="s">
        <v>14</v>
      </c>
      <c r="H2158" s="22" t="s">
        <v>14</v>
      </c>
      <c r="I2158" s="22" t="s">
        <v>14</v>
      </c>
      <c r="J2158" s="22" t="s">
        <v>14</v>
      </c>
    </row>
    <row r="2159" spans="1:10" x14ac:dyDescent="0.25">
      <c r="A2159" s="44" t="s">
        <v>14</v>
      </c>
      <c r="B2159" s="27" t="s">
        <v>14</v>
      </c>
      <c r="C2159" s="27" t="s">
        <v>14</v>
      </c>
      <c r="D2159" s="44" t="s">
        <v>14</v>
      </c>
      <c r="E2159" s="22" t="s">
        <v>14</v>
      </c>
      <c r="F2159" s="44" t="s">
        <v>14</v>
      </c>
      <c r="G2159" s="44" t="s">
        <v>14</v>
      </c>
      <c r="H2159" s="22" t="s">
        <v>14</v>
      </c>
      <c r="I2159" s="22" t="s">
        <v>14</v>
      </c>
      <c r="J2159" s="22" t="s">
        <v>14</v>
      </c>
    </row>
    <row r="2160" spans="1:10" x14ac:dyDescent="0.25">
      <c r="A2160" s="44" t="s">
        <v>14</v>
      </c>
      <c r="B2160" s="27" t="s">
        <v>14</v>
      </c>
      <c r="C2160" s="27" t="s">
        <v>14</v>
      </c>
      <c r="D2160" s="44" t="s">
        <v>14</v>
      </c>
      <c r="E2160" s="22" t="s">
        <v>14</v>
      </c>
      <c r="F2160" s="44" t="s">
        <v>14</v>
      </c>
      <c r="G2160" s="44" t="s">
        <v>14</v>
      </c>
      <c r="H2160" s="22" t="s">
        <v>14</v>
      </c>
      <c r="I2160" s="22" t="s">
        <v>14</v>
      </c>
      <c r="J2160" s="22" t="s">
        <v>14</v>
      </c>
    </row>
    <row r="2161" spans="1:10" x14ac:dyDescent="0.25">
      <c r="A2161" s="44" t="s">
        <v>14</v>
      </c>
      <c r="B2161" s="27" t="s">
        <v>14</v>
      </c>
      <c r="C2161" s="27" t="s">
        <v>14</v>
      </c>
      <c r="D2161" s="44" t="s">
        <v>14</v>
      </c>
      <c r="E2161" s="22" t="s">
        <v>14</v>
      </c>
      <c r="F2161" s="44" t="s">
        <v>14</v>
      </c>
      <c r="G2161" s="44" t="s">
        <v>14</v>
      </c>
      <c r="H2161" s="22" t="s">
        <v>14</v>
      </c>
      <c r="I2161" s="22" t="s">
        <v>14</v>
      </c>
      <c r="J2161" s="22" t="s">
        <v>14</v>
      </c>
    </row>
    <row r="2162" spans="1:10" x14ac:dyDescent="0.25">
      <c r="A2162" s="44" t="s">
        <v>14</v>
      </c>
      <c r="B2162" s="27" t="s">
        <v>14</v>
      </c>
      <c r="C2162" s="27" t="s">
        <v>14</v>
      </c>
      <c r="D2162" s="44" t="s">
        <v>14</v>
      </c>
      <c r="E2162" s="22" t="s">
        <v>14</v>
      </c>
      <c r="F2162" s="44" t="s">
        <v>14</v>
      </c>
      <c r="G2162" s="44" t="s">
        <v>14</v>
      </c>
      <c r="H2162" s="22" t="s">
        <v>14</v>
      </c>
      <c r="I2162" s="22" t="s">
        <v>14</v>
      </c>
      <c r="J2162" s="22" t="s">
        <v>14</v>
      </c>
    </row>
    <row r="2163" spans="1:10" x14ac:dyDescent="0.25">
      <c r="A2163" s="44" t="s">
        <v>14</v>
      </c>
      <c r="B2163" s="27" t="s">
        <v>14</v>
      </c>
      <c r="C2163" s="27" t="s">
        <v>14</v>
      </c>
      <c r="D2163" s="44" t="s">
        <v>14</v>
      </c>
      <c r="E2163" s="22" t="s">
        <v>14</v>
      </c>
      <c r="F2163" s="44" t="s">
        <v>14</v>
      </c>
      <c r="G2163" s="44" t="s">
        <v>14</v>
      </c>
      <c r="H2163" s="22" t="s">
        <v>14</v>
      </c>
      <c r="I2163" s="22" t="s">
        <v>14</v>
      </c>
      <c r="J2163" s="22" t="s">
        <v>14</v>
      </c>
    </row>
    <row r="2164" spans="1:10" x14ac:dyDescent="0.25">
      <c r="A2164" s="44" t="s">
        <v>14</v>
      </c>
      <c r="B2164" s="27" t="s">
        <v>14</v>
      </c>
      <c r="C2164" s="27" t="s">
        <v>14</v>
      </c>
      <c r="D2164" s="44" t="s">
        <v>14</v>
      </c>
      <c r="E2164" s="22" t="s">
        <v>14</v>
      </c>
      <c r="F2164" s="44" t="s">
        <v>14</v>
      </c>
      <c r="G2164" s="44" t="s">
        <v>14</v>
      </c>
      <c r="H2164" s="22" t="s">
        <v>14</v>
      </c>
      <c r="I2164" s="22" t="s">
        <v>14</v>
      </c>
      <c r="J2164" s="22" t="s">
        <v>14</v>
      </c>
    </row>
    <row r="2165" spans="1:10" x14ac:dyDescent="0.25">
      <c r="A2165" s="44" t="s">
        <v>14</v>
      </c>
      <c r="B2165" s="27" t="s">
        <v>14</v>
      </c>
      <c r="C2165" s="27" t="s">
        <v>14</v>
      </c>
      <c r="D2165" s="44" t="s">
        <v>14</v>
      </c>
      <c r="E2165" s="22" t="s">
        <v>14</v>
      </c>
      <c r="F2165" s="44" t="s">
        <v>14</v>
      </c>
      <c r="G2165" s="44" t="s">
        <v>14</v>
      </c>
      <c r="H2165" s="22" t="s">
        <v>14</v>
      </c>
      <c r="I2165" s="22" t="s">
        <v>14</v>
      </c>
      <c r="J2165" s="22" t="s">
        <v>14</v>
      </c>
    </row>
    <row r="2166" spans="1:10" x14ac:dyDescent="0.25">
      <c r="A2166" s="44" t="s">
        <v>14</v>
      </c>
      <c r="B2166" s="27" t="s">
        <v>14</v>
      </c>
      <c r="C2166" s="27" t="s">
        <v>14</v>
      </c>
      <c r="D2166" s="44" t="s">
        <v>14</v>
      </c>
      <c r="E2166" s="22" t="s">
        <v>14</v>
      </c>
      <c r="F2166" s="44" t="s">
        <v>14</v>
      </c>
      <c r="G2166" s="44" t="s">
        <v>14</v>
      </c>
      <c r="H2166" s="22" t="s">
        <v>14</v>
      </c>
      <c r="I2166" s="22" t="s">
        <v>14</v>
      </c>
      <c r="J2166" s="22" t="s">
        <v>14</v>
      </c>
    </row>
    <row r="2167" spans="1:10" x14ac:dyDescent="0.25">
      <c r="A2167" s="44" t="s">
        <v>14</v>
      </c>
      <c r="B2167" s="27" t="s">
        <v>14</v>
      </c>
      <c r="C2167" s="27" t="s">
        <v>14</v>
      </c>
      <c r="D2167" s="44" t="s">
        <v>14</v>
      </c>
      <c r="E2167" s="22" t="s">
        <v>14</v>
      </c>
      <c r="F2167" s="44" t="s">
        <v>14</v>
      </c>
      <c r="G2167" s="44" t="s">
        <v>14</v>
      </c>
      <c r="H2167" s="22" t="s">
        <v>14</v>
      </c>
      <c r="I2167" s="22" t="s">
        <v>14</v>
      </c>
      <c r="J2167" s="22" t="s">
        <v>14</v>
      </c>
    </row>
    <row r="2168" spans="1:10" x14ac:dyDescent="0.25">
      <c r="A2168" s="44" t="s">
        <v>14</v>
      </c>
      <c r="B2168" s="27" t="s">
        <v>14</v>
      </c>
      <c r="C2168" s="27" t="s">
        <v>14</v>
      </c>
      <c r="D2168" s="44" t="s">
        <v>14</v>
      </c>
      <c r="E2168" s="22" t="s">
        <v>14</v>
      </c>
      <c r="F2168" s="44" t="s">
        <v>14</v>
      </c>
      <c r="G2168" s="44" t="s">
        <v>14</v>
      </c>
      <c r="H2168" s="22" t="s">
        <v>14</v>
      </c>
      <c r="I2168" s="22" t="s">
        <v>14</v>
      </c>
      <c r="J2168" s="22" t="s">
        <v>14</v>
      </c>
    </row>
    <row r="2169" spans="1:10" x14ac:dyDescent="0.25">
      <c r="A2169" s="44" t="s">
        <v>14</v>
      </c>
      <c r="B2169" s="27" t="s">
        <v>14</v>
      </c>
      <c r="C2169" s="27" t="s">
        <v>14</v>
      </c>
      <c r="D2169" s="44" t="s">
        <v>14</v>
      </c>
      <c r="E2169" s="22" t="s">
        <v>14</v>
      </c>
      <c r="F2169" s="44" t="s">
        <v>14</v>
      </c>
      <c r="G2169" s="44" t="s">
        <v>14</v>
      </c>
      <c r="H2169" s="22" t="s">
        <v>14</v>
      </c>
      <c r="I2169" s="22" t="s">
        <v>14</v>
      </c>
      <c r="J2169" s="22" t="s">
        <v>14</v>
      </c>
    </row>
    <row r="2170" spans="1:10" x14ac:dyDescent="0.25">
      <c r="A2170" s="44" t="s">
        <v>14</v>
      </c>
      <c r="B2170" s="27" t="s">
        <v>14</v>
      </c>
      <c r="C2170" s="27" t="s">
        <v>14</v>
      </c>
      <c r="D2170" s="44" t="s">
        <v>14</v>
      </c>
      <c r="E2170" s="22" t="s">
        <v>14</v>
      </c>
      <c r="F2170" s="44" t="s">
        <v>14</v>
      </c>
      <c r="G2170" s="44" t="s">
        <v>14</v>
      </c>
      <c r="H2170" s="22" t="s">
        <v>14</v>
      </c>
      <c r="I2170" s="22" t="s">
        <v>14</v>
      </c>
      <c r="J2170" s="22" t="s">
        <v>14</v>
      </c>
    </row>
    <row r="2171" spans="1:10" x14ac:dyDescent="0.25">
      <c r="A2171" s="44" t="s">
        <v>14</v>
      </c>
      <c r="B2171" s="27" t="s">
        <v>14</v>
      </c>
      <c r="C2171" s="27" t="s">
        <v>14</v>
      </c>
      <c r="D2171" s="44" t="s">
        <v>14</v>
      </c>
      <c r="E2171" s="22" t="s">
        <v>14</v>
      </c>
      <c r="F2171" s="44" t="s">
        <v>14</v>
      </c>
      <c r="G2171" s="44" t="s">
        <v>14</v>
      </c>
      <c r="H2171" s="22" t="s">
        <v>14</v>
      </c>
      <c r="I2171" s="22" t="s">
        <v>14</v>
      </c>
      <c r="J2171" s="22" t="s">
        <v>14</v>
      </c>
    </row>
    <row r="2172" spans="1:10" x14ac:dyDescent="0.25">
      <c r="A2172" s="44" t="s">
        <v>14</v>
      </c>
      <c r="B2172" s="27" t="s">
        <v>14</v>
      </c>
      <c r="C2172" s="27" t="s">
        <v>14</v>
      </c>
      <c r="D2172" s="44" t="s">
        <v>14</v>
      </c>
      <c r="E2172" s="22" t="s">
        <v>14</v>
      </c>
      <c r="F2172" s="44" t="s">
        <v>14</v>
      </c>
      <c r="G2172" s="44" t="s">
        <v>14</v>
      </c>
      <c r="H2172" s="22" t="s">
        <v>14</v>
      </c>
      <c r="I2172" s="22" t="s">
        <v>14</v>
      </c>
      <c r="J2172" s="22" t="s">
        <v>14</v>
      </c>
    </row>
    <row r="2173" spans="1:10" x14ac:dyDescent="0.25">
      <c r="A2173" s="44" t="s">
        <v>14</v>
      </c>
      <c r="B2173" s="27" t="s">
        <v>14</v>
      </c>
      <c r="C2173" s="27" t="s">
        <v>14</v>
      </c>
      <c r="D2173" s="44" t="s">
        <v>14</v>
      </c>
      <c r="E2173" s="22" t="s">
        <v>14</v>
      </c>
      <c r="F2173" s="44" t="s">
        <v>14</v>
      </c>
      <c r="G2173" s="44" t="s">
        <v>14</v>
      </c>
      <c r="H2173" s="22" t="s">
        <v>14</v>
      </c>
      <c r="I2173" s="22" t="s">
        <v>14</v>
      </c>
      <c r="J2173" s="22" t="s">
        <v>14</v>
      </c>
    </row>
    <row r="2174" spans="1:10" x14ac:dyDescent="0.25">
      <c r="A2174" s="44" t="s">
        <v>14</v>
      </c>
      <c r="B2174" s="27" t="s">
        <v>14</v>
      </c>
      <c r="C2174" s="27" t="s">
        <v>14</v>
      </c>
      <c r="D2174" s="44" t="s">
        <v>14</v>
      </c>
      <c r="E2174" s="22" t="s">
        <v>14</v>
      </c>
      <c r="F2174" s="44" t="s">
        <v>14</v>
      </c>
      <c r="G2174" s="44" t="s">
        <v>14</v>
      </c>
      <c r="H2174" s="22" t="s">
        <v>14</v>
      </c>
      <c r="I2174" s="22" t="s">
        <v>14</v>
      </c>
      <c r="J2174" s="22" t="s">
        <v>14</v>
      </c>
    </row>
    <row r="2175" spans="1:10" x14ac:dyDescent="0.25">
      <c r="A2175" s="44" t="s">
        <v>14</v>
      </c>
      <c r="B2175" s="27" t="s">
        <v>14</v>
      </c>
      <c r="C2175" s="27" t="s">
        <v>14</v>
      </c>
      <c r="D2175" s="44" t="s">
        <v>14</v>
      </c>
      <c r="E2175" s="22" t="s">
        <v>14</v>
      </c>
      <c r="F2175" s="44" t="s">
        <v>14</v>
      </c>
      <c r="G2175" s="44" t="s">
        <v>14</v>
      </c>
      <c r="H2175" s="22" t="s">
        <v>14</v>
      </c>
      <c r="I2175" s="22" t="s">
        <v>14</v>
      </c>
      <c r="J2175" s="22" t="s">
        <v>14</v>
      </c>
    </row>
    <row r="2176" spans="1:10" x14ac:dyDescent="0.25">
      <c r="A2176" s="44" t="s">
        <v>14</v>
      </c>
      <c r="B2176" s="27" t="s">
        <v>14</v>
      </c>
      <c r="C2176" s="27" t="s">
        <v>14</v>
      </c>
      <c r="D2176" s="44" t="s">
        <v>14</v>
      </c>
      <c r="E2176" s="22" t="s">
        <v>14</v>
      </c>
      <c r="F2176" s="44" t="s">
        <v>14</v>
      </c>
      <c r="G2176" s="44" t="s">
        <v>14</v>
      </c>
      <c r="H2176" s="22" t="s">
        <v>14</v>
      </c>
      <c r="I2176" s="22" t="s">
        <v>14</v>
      </c>
      <c r="J2176" s="22" t="s">
        <v>14</v>
      </c>
    </row>
    <row r="2177" spans="1:10" x14ac:dyDescent="0.25">
      <c r="A2177" s="44" t="s">
        <v>14</v>
      </c>
      <c r="B2177" s="27" t="s">
        <v>14</v>
      </c>
      <c r="C2177" s="27" t="s">
        <v>14</v>
      </c>
      <c r="D2177" s="44" t="s">
        <v>14</v>
      </c>
      <c r="E2177" s="22" t="s">
        <v>14</v>
      </c>
      <c r="F2177" s="44" t="s">
        <v>14</v>
      </c>
      <c r="G2177" s="44" t="s">
        <v>14</v>
      </c>
      <c r="H2177" s="22" t="s">
        <v>14</v>
      </c>
      <c r="I2177" s="22" t="s">
        <v>14</v>
      </c>
      <c r="J2177" s="22" t="s">
        <v>14</v>
      </c>
    </row>
    <row r="2178" spans="1:10" x14ac:dyDescent="0.25">
      <c r="A2178" s="44" t="s">
        <v>14</v>
      </c>
      <c r="B2178" s="27" t="s">
        <v>14</v>
      </c>
      <c r="C2178" s="27" t="s">
        <v>14</v>
      </c>
      <c r="D2178" s="44" t="s">
        <v>14</v>
      </c>
      <c r="E2178" s="22" t="s">
        <v>14</v>
      </c>
      <c r="F2178" s="44" t="s">
        <v>14</v>
      </c>
      <c r="G2178" s="44" t="s">
        <v>14</v>
      </c>
      <c r="H2178" s="22" t="s">
        <v>14</v>
      </c>
      <c r="I2178" s="22" t="s">
        <v>14</v>
      </c>
      <c r="J2178" s="22" t="s">
        <v>14</v>
      </c>
    </row>
    <row r="2179" spans="1:10" x14ac:dyDescent="0.25">
      <c r="A2179" s="44" t="s">
        <v>14</v>
      </c>
      <c r="B2179" s="27" t="s">
        <v>14</v>
      </c>
      <c r="C2179" s="27" t="s">
        <v>14</v>
      </c>
      <c r="D2179" s="44" t="s">
        <v>14</v>
      </c>
      <c r="E2179" s="22" t="s">
        <v>14</v>
      </c>
      <c r="F2179" s="44" t="s">
        <v>14</v>
      </c>
      <c r="G2179" s="44" t="s">
        <v>14</v>
      </c>
      <c r="H2179" s="22" t="s">
        <v>14</v>
      </c>
      <c r="I2179" s="22" t="s">
        <v>14</v>
      </c>
      <c r="J2179" s="22" t="s">
        <v>14</v>
      </c>
    </row>
    <row r="2180" spans="1:10" x14ac:dyDescent="0.25">
      <c r="A2180" s="44" t="s">
        <v>14</v>
      </c>
      <c r="B2180" s="27" t="s">
        <v>14</v>
      </c>
      <c r="C2180" s="27" t="s">
        <v>14</v>
      </c>
      <c r="D2180" s="44" t="s">
        <v>14</v>
      </c>
      <c r="E2180" s="22" t="s">
        <v>14</v>
      </c>
      <c r="F2180" s="44" t="s">
        <v>14</v>
      </c>
      <c r="G2180" s="44" t="s">
        <v>14</v>
      </c>
      <c r="H2180" s="22" t="s">
        <v>14</v>
      </c>
      <c r="I2180" s="22" t="s">
        <v>14</v>
      </c>
      <c r="J2180" s="22" t="s">
        <v>14</v>
      </c>
    </row>
    <row r="2181" spans="1:10" x14ac:dyDescent="0.25">
      <c r="A2181" s="44" t="s">
        <v>14</v>
      </c>
      <c r="B2181" s="27" t="s">
        <v>14</v>
      </c>
      <c r="C2181" s="27" t="s">
        <v>14</v>
      </c>
      <c r="D2181" s="44" t="s">
        <v>14</v>
      </c>
      <c r="E2181" s="22" t="s">
        <v>14</v>
      </c>
      <c r="F2181" s="44" t="s">
        <v>14</v>
      </c>
      <c r="G2181" s="44" t="s">
        <v>14</v>
      </c>
      <c r="H2181" s="22" t="s">
        <v>14</v>
      </c>
      <c r="I2181" s="22" t="s">
        <v>14</v>
      </c>
      <c r="J2181" s="22" t="s">
        <v>14</v>
      </c>
    </row>
    <row r="2182" spans="1:10" x14ac:dyDescent="0.25">
      <c r="A2182" s="44" t="s">
        <v>14</v>
      </c>
      <c r="B2182" s="27" t="s">
        <v>14</v>
      </c>
      <c r="C2182" s="27" t="s">
        <v>14</v>
      </c>
      <c r="D2182" s="44" t="s">
        <v>14</v>
      </c>
      <c r="E2182" s="22" t="s">
        <v>14</v>
      </c>
      <c r="F2182" s="44" t="s">
        <v>14</v>
      </c>
      <c r="G2182" s="44" t="s">
        <v>14</v>
      </c>
      <c r="H2182" s="22" t="s">
        <v>14</v>
      </c>
      <c r="I2182" s="22" t="s">
        <v>14</v>
      </c>
      <c r="J2182" s="22" t="s">
        <v>14</v>
      </c>
    </row>
    <row r="2183" spans="1:10" x14ac:dyDescent="0.25">
      <c r="A2183" s="44" t="s">
        <v>14</v>
      </c>
      <c r="B2183" s="27" t="s">
        <v>14</v>
      </c>
      <c r="C2183" s="27" t="s">
        <v>14</v>
      </c>
      <c r="D2183" s="44" t="s">
        <v>14</v>
      </c>
      <c r="E2183" s="22" t="s">
        <v>14</v>
      </c>
      <c r="F2183" s="44" t="s">
        <v>14</v>
      </c>
      <c r="G2183" s="44" t="s">
        <v>14</v>
      </c>
      <c r="H2183" s="22" t="s">
        <v>14</v>
      </c>
      <c r="I2183" s="22" t="s">
        <v>14</v>
      </c>
      <c r="J2183" s="22" t="s">
        <v>14</v>
      </c>
    </row>
    <row r="2184" spans="1:10" x14ac:dyDescent="0.25">
      <c r="A2184" s="44" t="s">
        <v>14</v>
      </c>
      <c r="B2184" s="27" t="s">
        <v>14</v>
      </c>
      <c r="C2184" s="27" t="s">
        <v>14</v>
      </c>
      <c r="D2184" s="44" t="s">
        <v>14</v>
      </c>
      <c r="E2184" s="22" t="s">
        <v>14</v>
      </c>
      <c r="F2184" s="44" t="s">
        <v>14</v>
      </c>
      <c r="G2184" s="44" t="s">
        <v>14</v>
      </c>
      <c r="H2184" s="22" t="s">
        <v>14</v>
      </c>
      <c r="I2184" s="22" t="s">
        <v>14</v>
      </c>
      <c r="J2184" s="22" t="s">
        <v>14</v>
      </c>
    </row>
    <row r="2185" spans="1:10" x14ac:dyDescent="0.25">
      <c r="A2185" s="44" t="s">
        <v>14</v>
      </c>
      <c r="B2185" s="27" t="s">
        <v>14</v>
      </c>
      <c r="C2185" s="27" t="s">
        <v>14</v>
      </c>
      <c r="D2185" s="44" t="s">
        <v>14</v>
      </c>
      <c r="E2185" s="22" t="s">
        <v>14</v>
      </c>
      <c r="F2185" s="44" t="s">
        <v>14</v>
      </c>
      <c r="G2185" s="44" t="s">
        <v>14</v>
      </c>
      <c r="H2185" s="22" t="s">
        <v>14</v>
      </c>
      <c r="I2185" s="22" t="s">
        <v>14</v>
      </c>
      <c r="J2185" s="22" t="s">
        <v>14</v>
      </c>
    </row>
    <row r="2186" spans="1:10" x14ac:dyDescent="0.25">
      <c r="A2186" s="44" t="s">
        <v>14</v>
      </c>
      <c r="B2186" s="27" t="s">
        <v>14</v>
      </c>
      <c r="C2186" s="27" t="s">
        <v>14</v>
      </c>
      <c r="D2186" s="44" t="s">
        <v>14</v>
      </c>
      <c r="E2186" s="22" t="s">
        <v>14</v>
      </c>
      <c r="F2186" s="44" t="s">
        <v>14</v>
      </c>
      <c r="G2186" s="44" t="s">
        <v>14</v>
      </c>
      <c r="H2186" s="22" t="s">
        <v>14</v>
      </c>
      <c r="I2186" s="22" t="s">
        <v>14</v>
      </c>
      <c r="J2186" s="22" t="s">
        <v>14</v>
      </c>
    </row>
    <row r="2187" spans="1:10" x14ac:dyDescent="0.25">
      <c r="A2187" s="44" t="s">
        <v>14</v>
      </c>
      <c r="B2187" s="27" t="s">
        <v>14</v>
      </c>
      <c r="C2187" s="27" t="s">
        <v>14</v>
      </c>
      <c r="D2187" s="44" t="s">
        <v>14</v>
      </c>
      <c r="E2187" s="22" t="s">
        <v>14</v>
      </c>
      <c r="F2187" s="44" t="s">
        <v>14</v>
      </c>
      <c r="G2187" s="44" t="s">
        <v>14</v>
      </c>
      <c r="H2187" s="22" t="s">
        <v>14</v>
      </c>
      <c r="I2187" s="22" t="s">
        <v>14</v>
      </c>
      <c r="J2187" s="22" t="s">
        <v>14</v>
      </c>
    </row>
    <row r="2188" spans="1:10" x14ac:dyDescent="0.25">
      <c r="A2188" s="44" t="s">
        <v>14</v>
      </c>
      <c r="B2188" s="27" t="s">
        <v>14</v>
      </c>
      <c r="C2188" s="27" t="s">
        <v>14</v>
      </c>
      <c r="D2188" s="44" t="s">
        <v>14</v>
      </c>
      <c r="E2188" s="22" t="s">
        <v>14</v>
      </c>
      <c r="F2188" s="44" t="s">
        <v>14</v>
      </c>
      <c r="G2188" s="44" t="s">
        <v>14</v>
      </c>
      <c r="H2188" s="22" t="s">
        <v>14</v>
      </c>
      <c r="I2188" s="22" t="s">
        <v>14</v>
      </c>
      <c r="J2188" s="22" t="s">
        <v>14</v>
      </c>
    </row>
    <row r="2189" spans="1:10" x14ac:dyDescent="0.25">
      <c r="A2189" s="44" t="s">
        <v>14</v>
      </c>
      <c r="B2189" s="27" t="s">
        <v>14</v>
      </c>
      <c r="C2189" s="27" t="s">
        <v>14</v>
      </c>
      <c r="D2189" s="44" t="s">
        <v>14</v>
      </c>
      <c r="E2189" s="22" t="s">
        <v>14</v>
      </c>
      <c r="F2189" s="44" t="s">
        <v>14</v>
      </c>
      <c r="G2189" s="44" t="s">
        <v>14</v>
      </c>
      <c r="H2189" s="22" t="s">
        <v>14</v>
      </c>
      <c r="I2189" s="22" t="s">
        <v>14</v>
      </c>
      <c r="J2189" s="22" t="s">
        <v>14</v>
      </c>
    </row>
    <row r="2190" spans="1:10" x14ac:dyDescent="0.25">
      <c r="A2190" s="44" t="s">
        <v>14</v>
      </c>
      <c r="B2190" s="27" t="s">
        <v>14</v>
      </c>
      <c r="C2190" s="27" t="s">
        <v>14</v>
      </c>
      <c r="D2190" s="44" t="s">
        <v>14</v>
      </c>
      <c r="E2190" s="22" t="s">
        <v>14</v>
      </c>
      <c r="F2190" s="44" t="s">
        <v>14</v>
      </c>
      <c r="G2190" s="44" t="s">
        <v>14</v>
      </c>
      <c r="H2190" s="22" t="s">
        <v>14</v>
      </c>
      <c r="I2190" s="22" t="s">
        <v>14</v>
      </c>
      <c r="J2190" s="22" t="s">
        <v>14</v>
      </c>
    </row>
    <row r="2191" spans="1:10" x14ac:dyDescent="0.25">
      <c r="A2191" s="44" t="s">
        <v>14</v>
      </c>
      <c r="B2191" s="27" t="s">
        <v>14</v>
      </c>
      <c r="C2191" s="27" t="s">
        <v>14</v>
      </c>
      <c r="D2191" s="44" t="s">
        <v>14</v>
      </c>
      <c r="E2191" s="22" t="s">
        <v>14</v>
      </c>
      <c r="F2191" s="44" t="s">
        <v>14</v>
      </c>
      <c r="G2191" s="44" t="s">
        <v>14</v>
      </c>
      <c r="H2191" s="22" t="s">
        <v>14</v>
      </c>
      <c r="I2191" s="22" t="s">
        <v>14</v>
      </c>
      <c r="J2191" s="22" t="s">
        <v>14</v>
      </c>
    </row>
    <row r="2192" spans="1:10" x14ac:dyDescent="0.25">
      <c r="A2192" s="44" t="s">
        <v>14</v>
      </c>
      <c r="B2192" s="27" t="s">
        <v>14</v>
      </c>
      <c r="C2192" s="27" t="s">
        <v>14</v>
      </c>
      <c r="D2192" s="44" t="s">
        <v>14</v>
      </c>
      <c r="E2192" s="22" t="s">
        <v>14</v>
      </c>
      <c r="F2192" s="44" t="s">
        <v>14</v>
      </c>
      <c r="G2192" s="44" t="s">
        <v>14</v>
      </c>
      <c r="H2192" s="22" t="s">
        <v>14</v>
      </c>
      <c r="I2192" s="22" t="s">
        <v>14</v>
      </c>
      <c r="J2192" s="22" t="s">
        <v>14</v>
      </c>
    </row>
    <row r="2193" spans="1:10" x14ac:dyDescent="0.25">
      <c r="A2193" s="44" t="s">
        <v>14</v>
      </c>
      <c r="B2193" s="27" t="s">
        <v>14</v>
      </c>
      <c r="C2193" s="27" t="s">
        <v>14</v>
      </c>
      <c r="D2193" s="44" t="s">
        <v>14</v>
      </c>
      <c r="E2193" s="22" t="s">
        <v>14</v>
      </c>
      <c r="F2193" s="44" t="s">
        <v>14</v>
      </c>
      <c r="G2193" s="44" t="s">
        <v>14</v>
      </c>
      <c r="H2193" s="22" t="s">
        <v>14</v>
      </c>
      <c r="I2193" s="22" t="s">
        <v>14</v>
      </c>
      <c r="J2193" s="22" t="s">
        <v>14</v>
      </c>
    </row>
    <row r="2194" spans="1:10" x14ac:dyDescent="0.25">
      <c r="A2194" s="44" t="s">
        <v>14</v>
      </c>
      <c r="B2194" s="27" t="s">
        <v>14</v>
      </c>
      <c r="C2194" s="27" t="s">
        <v>14</v>
      </c>
      <c r="D2194" s="44" t="s">
        <v>14</v>
      </c>
      <c r="E2194" s="22" t="s">
        <v>14</v>
      </c>
      <c r="F2194" s="44" t="s">
        <v>14</v>
      </c>
      <c r="G2194" s="44" t="s">
        <v>14</v>
      </c>
      <c r="H2194" s="22" t="s">
        <v>14</v>
      </c>
      <c r="I2194" s="22" t="s">
        <v>14</v>
      </c>
      <c r="J2194" s="22" t="s">
        <v>14</v>
      </c>
    </row>
    <row r="2195" spans="1:10" x14ac:dyDescent="0.25">
      <c r="A2195" s="44" t="s">
        <v>14</v>
      </c>
      <c r="B2195" s="27" t="s">
        <v>14</v>
      </c>
      <c r="C2195" s="27" t="s">
        <v>14</v>
      </c>
      <c r="D2195" s="44" t="s">
        <v>14</v>
      </c>
      <c r="E2195" s="22" t="s">
        <v>14</v>
      </c>
      <c r="F2195" s="44" t="s">
        <v>14</v>
      </c>
      <c r="G2195" s="44" t="s">
        <v>14</v>
      </c>
      <c r="H2195" s="22" t="s">
        <v>14</v>
      </c>
      <c r="I2195" s="22" t="s">
        <v>14</v>
      </c>
      <c r="J2195" s="22" t="s">
        <v>14</v>
      </c>
    </row>
    <row r="2196" spans="1:10" x14ac:dyDescent="0.25">
      <c r="A2196" s="44" t="s">
        <v>14</v>
      </c>
      <c r="B2196" s="27" t="s">
        <v>14</v>
      </c>
      <c r="C2196" s="27" t="s">
        <v>14</v>
      </c>
      <c r="D2196" s="44" t="s">
        <v>14</v>
      </c>
      <c r="E2196" s="22" t="s">
        <v>14</v>
      </c>
      <c r="F2196" s="44" t="s">
        <v>14</v>
      </c>
      <c r="G2196" s="44" t="s">
        <v>14</v>
      </c>
      <c r="H2196" s="22" t="s">
        <v>14</v>
      </c>
      <c r="I2196" s="22" t="s">
        <v>14</v>
      </c>
      <c r="J2196" s="22" t="s">
        <v>14</v>
      </c>
    </row>
    <row r="2197" spans="1:10" x14ac:dyDescent="0.25">
      <c r="A2197" s="44" t="s">
        <v>14</v>
      </c>
      <c r="B2197" s="27" t="s">
        <v>14</v>
      </c>
      <c r="C2197" s="27" t="s">
        <v>14</v>
      </c>
      <c r="D2197" s="44" t="s">
        <v>14</v>
      </c>
      <c r="E2197" s="22" t="s">
        <v>14</v>
      </c>
      <c r="F2197" s="44" t="s">
        <v>14</v>
      </c>
      <c r="G2197" s="44" t="s">
        <v>14</v>
      </c>
      <c r="H2197" s="22" t="s">
        <v>14</v>
      </c>
      <c r="I2197" s="22" t="s">
        <v>14</v>
      </c>
      <c r="J2197" s="22" t="s">
        <v>14</v>
      </c>
    </row>
    <row r="2198" spans="1:10" x14ac:dyDescent="0.25">
      <c r="A2198" s="44" t="s">
        <v>14</v>
      </c>
      <c r="B2198" s="27" t="s">
        <v>14</v>
      </c>
      <c r="C2198" s="27" t="s">
        <v>14</v>
      </c>
      <c r="D2198" s="44" t="s">
        <v>14</v>
      </c>
      <c r="E2198" s="22" t="s">
        <v>14</v>
      </c>
      <c r="F2198" s="44" t="s">
        <v>14</v>
      </c>
      <c r="G2198" s="44" t="s">
        <v>14</v>
      </c>
      <c r="H2198" s="22" t="s">
        <v>14</v>
      </c>
      <c r="I2198" s="22" t="s">
        <v>14</v>
      </c>
      <c r="J2198" s="22" t="s">
        <v>14</v>
      </c>
    </row>
    <row r="2199" spans="1:10" x14ac:dyDescent="0.25">
      <c r="A2199" s="44" t="s">
        <v>14</v>
      </c>
      <c r="B2199" s="27" t="s">
        <v>14</v>
      </c>
      <c r="C2199" s="27" t="s">
        <v>14</v>
      </c>
      <c r="D2199" s="44" t="s">
        <v>14</v>
      </c>
      <c r="E2199" s="22" t="s">
        <v>14</v>
      </c>
      <c r="F2199" s="44" t="s">
        <v>14</v>
      </c>
      <c r="G2199" s="44" t="s">
        <v>14</v>
      </c>
      <c r="H2199" s="22" t="s">
        <v>14</v>
      </c>
      <c r="I2199" s="22" t="s">
        <v>14</v>
      </c>
      <c r="J2199" s="22" t="s">
        <v>14</v>
      </c>
    </row>
    <row r="2200" spans="1:10" x14ac:dyDescent="0.25">
      <c r="A2200" s="44" t="s">
        <v>14</v>
      </c>
      <c r="B2200" s="27" t="s">
        <v>14</v>
      </c>
      <c r="C2200" s="27" t="s">
        <v>14</v>
      </c>
      <c r="D2200" s="44" t="s">
        <v>14</v>
      </c>
      <c r="E2200" s="22" t="s">
        <v>14</v>
      </c>
      <c r="F2200" s="44" t="s">
        <v>14</v>
      </c>
      <c r="G2200" s="44" t="s">
        <v>14</v>
      </c>
      <c r="H2200" s="22" t="s">
        <v>14</v>
      </c>
      <c r="I2200" s="22" t="s">
        <v>14</v>
      </c>
      <c r="J2200" s="22" t="s">
        <v>14</v>
      </c>
    </row>
    <row r="2201" spans="1:10" x14ac:dyDescent="0.25">
      <c r="A2201" s="44" t="s">
        <v>14</v>
      </c>
      <c r="B2201" s="27" t="s">
        <v>14</v>
      </c>
      <c r="C2201" s="27" t="s">
        <v>14</v>
      </c>
      <c r="D2201" s="44" t="s">
        <v>14</v>
      </c>
      <c r="E2201" s="22" t="s">
        <v>14</v>
      </c>
      <c r="F2201" s="44" t="s">
        <v>14</v>
      </c>
      <c r="G2201" s="44" t="s">
        <v>14</v>
      </c>
      <c r="H2201" s="22" t="s">
        <v>14</v>
      </c>
      <c r="I2201" s="22" t="s">
        <v>14</v>
      </c>
      <c r="J2201" s="22" t="s">
        <v>14</v>
      </c>
    </row>
    <row r="2202" spans="1:10" x14ac:dyDescent="0.25">
      <c r="A2202" s="44" t="s">
        <v>14</v>
      </c>
      <c r="B2202" s="27" t="s">
        <v>14</v>
      </c>
      <c r="C2202" s="27" t="s">
        <v>14</v>
      </c>
      <c r="D2202" s="44" t="s">
        <v>14</v>
      </c>
      <c r="E2202" s="22" t="s">
        <v>14</v>
      </c>
      <c r="F2202" s="44" t="s">
        <v>14</v>
      </c>
      <c r="G2202" s="44" t="s">
        <v>14</v>
      </c>
      <c r="H2202" s="22" t="s">
        <v>14</v>
      </c>
      <c r="I2202" s="22" t="s">
        <v>14</v>
      </c>
      <c r="J2202" s="22" t="s">
        <v>14</v>
      </c>
    </row>
    <row r="2203" spans="1:10" x14ac:dyDescent="0.25">
      <c r="A2203" s="44" t="s">
        <v>14</v>
      </c>
      <c r="B2203" s="27" t="s">
        <v>14</v>
      </c>
      <c r="C2203" s="27" t="s">
        <v>14</v>
      </c>
      <c r="D2203" s="44" t="s">
        <v>14</v>
      </c>
      <c r="E2203" s="22" t="s">
        <v>14</v>
      </c>
      <c r="F2203" s="44" t="s">
        <v>14</v>
      </c>
      <c r="G2203" s="44" t="s">
        <v>14</v>
      </c>
      <c r="H2203" s="22" t="s">
        <v>14</v>
      </c>
      <c r="I2203" s="22" t="s">
        <v>14</v>
      </c>
      <c r="J2203" s="22" t="s">
        <v>14</v>
      </c>
    </row>
    <row r="2204" spans="1:10" x14ac:dyDescent="0.25">
      <c r="A2204" s="44" t="s">
        <v>14</v>
      </c>
      <c r="B2204" s="27" t="s">
        <v>14</v>
      </c>
      <c r="C2204" s="27" t="s">
        <v>14</v>
      </c>
      <c r="D2204" s="44" t="s">
        <v>14</v>
      </c>
      <c r="E2204" s="22" t="s">
        <v>14</v>
      </c>
      <c r="F2204" s="44" t="s">
        <v>14</v>
      </c>
      <c r="G2204" s="44" t="s">
        <v>14</v>
      </c>
      <c r="H2204" s="22" t="s">
        <v>14</v>
      </c>
      <c r="I2204" s="22" t="s">
        <v>14</v>
      </c>
      <c r="J2204" s="22" t="s">
        <v>14</v>
      </c>
    </row>
    <row r="2205" spans="1:10" x14ac:dyDescent="0.25">
      <c r="A2205" s="44" t="s">
        <v>14</v>
      </c>
      <c r="B2205" s="27" t="s">
        <v>14</v>
      </c>
      <c r="C2205" s="27" t="s">
        <v>14</v>
      </c>
      <c r="D2205" s="44" t="s">
        <v>14</v>
      </c>
      <c r="E2205" s="22" t="s">
        <v>14</v>
      </c>
      <c r="F2205" s="44" t="s">
        <v>14</v>
      </c>
      <c r="G2205" s="44" t="s">
        <v>14</v>
      </c>
      <c r="H2205" s="22" t="s">
        <v>14</v>
      </c>
      <c r="I2205" s="22" t="s">
        <v>14</v>
      </c>
      <c r="J2205" s="22" t="s">
        <v>14</v>
      </c>
    </row>
    <row r="2206" spans="1:10" x14ac:dyDescent="0.25">
      <c r="A2206" s="44" t="s">
        <v>14</v>
      </c>
      <c r="B2206" s="27" t="s">
        <v>14</v>
      </c>
      <c r="C2206" s="27" t="s">
        <v>14</v>
      </c>
      <c r="D2206" s="44" t="s">
        <v>14</v>
      </c>
      <c r="E2206" s="22" t="s">
        <v>14</v>
      </c>
      <c r="F2206" s="44" t="s">
        <v>14</v>
      </c>
      <c r="G2206" s="44" t="s">
        <v>14</v>
      </c>
      <c r="H2206" s="22" t="s">
        <v>14</v>
      </c>
      <c r="I2206" s="22" t="s">
        <v>14</v>
      </c>
      <c r="J2206" s="22" t="s">
        <v>14</v>
      </c>
    </row>
    <row r="2207" spans="1:10" x14ac:dyDescent="0.25">
      <c r="A2207" s="44" t="s">
        <v>14</v>
      </c>
      <c r="B2207" s="27" t="s">
        <v>14</v>
      </c>
      <c r="C2207" s="27" t="s">
        <v>14</v>
      </c>
      <c r="D2207" s="44" t="s">
        <v>14</v>
      </c>
      <c r="E2207" s="22" t="s">
        <v>14</v>
      </c>
      <c r="F2207" s="44" t="s">
        <v>14</v>
      </c>
      <c r="G2207" s="44" t="s">
        <v>14</v>
      </c>
      <c r="H2207" s="22" t="s">
        <v>14</v>
      </c>
      <c r="I2207" s="22" t="s">
        <v>14</v>
      </c>
      <c r="J2207" s="22" t="s">
        <v>14</v>
      </c>
    </row>
    <row r="2208" spans="1:10" x14ac:dyDescent="0.25">
      <c r="A2208" s="44" t="s">
        <v>14</v>
      </c>
      <c r="B2208" s="27" t="s">
        <v>14</v>
      </c>
      <c r="C2208" s="27" t="s">
        <v>14</v>
      </c>
      <c r="D2208" s="44" t="s">
        <v>14</v>
      </c>
      <c r="E2208" s="22" t="s">
        <v>14</v>
      </c>
      <c r="F2208" s="44" t="s">
        <v>14</v>
      </c>
      <c r="G2208" s="44" t="s">
        <v>14</v>
      </c>
      <c r="H2208" s="22" t="s">
        <v>14</v>
      </c>
      <c r="I2208" s="22" t="s">
        <v>14</v>
      </c>
      <c r="J2208" s="22" t="s">
        <v>14</v>
      </c>
    </row>
    <row r="2209" spans="1:10" x14ac:dyDescent="0.25">
      <c r="A2209" s="44" t="s">
        <v>14</v>
      </c>
      <c r="B2209" s="27" t="s">
        <v>14</v>
      </c>
      <c r="C2209" s="27" t="s">
        <v>14</v>
      </c>
      <c r="D2209" s="44" t="s">
        <v>14</v>
      </c>
      <c r="E2209" s="22" t="s">
        <v>14</v>
      </c>
      <c r="F2209" s="44" t="s">
        <v>14</v>
      </c>
      <c r="G2209" s="44" t="s">
        <v>14</v>
      </c>
      <c r="H2209" s="22" t="s">
        <v>14</v>
      </c>
      <c r="I2209" s="22" t="s">
        <v>14</v>
      </c>
      <c r="J2209" s="22" t="s">
        <v>14</v>
      </c>
    </row>
    <row r="2210" spans="1:10" x14ac:dyDescent="0.25">
      <c r="A2210" s="44" t="s">
        <v>14</v>
      </c>
      <c r="B2210" s="27" t="s">
        <v>14</v>
      </c>
      <c r="C2210" s="27" t="s">
        <v>14</v>
      </c>
      <c r="D2210" s="44" t="s">
        <v>14</v>
      </c>
      <c r="E2210" s="22" t="s">
        <v>14</v>
      </c>
      <c r="F2210" s="44" t="s">
        <v>14</v>
      </c>
      <c r="G2210" s="44" t="s">
        <v>14</v>
      </c>
      <c r="H2210" s="22" t="s">
        <v>14</v>
      </c>
      <c r="I2210" s="22" t="s">
        <v>14</v>
      </c>
      <c r="J2210" s="22" t="s">
        <v>14</v>
      </c>
    </row>
    <row r="2211" spans="1:10" x14ac:dyDescent="0.25">
      <c r="A2211" s="44" t="s">
        <v>14</v>
      </c>
      <c r="B2211" s="27" t="s">
        <v>14</v>
      </c>
      <c r="C2211" s="27" t="s">
        <v>14</v>
      </c>
      <c r="D2211" s="44" t="s">
        <v>14</v>
      </c>
      <c r="E2211" s="22" t="s">
        <v>14</v>
      </c>
      <c r="F2211" s="44" t="s">
        <v>14</v>
      </c>
      <c r="G2211" s="44" t="s">
        <v>14</v>
      </c>
      <c r="H2211" s="22" t="s">
        <v>14</v>
      </c>
      <c r="I2211" s="22" t="s">
        <v>14</v>
      </c>
      <c r="J2211" s="22" t="s">
        <v>14</v>
      </c>
    </row>
    <row r="2212" spans="1:10" x14ac:dyDescent="0.25">
      <c r="A2212" s="44" t="s">
        <v>14</v>
      </c>
      <c r="B2212" s="27" t="s">
        <v>14</v>
      </c>
      <c r="C2212" s="27" t="s">
        <v>14</v>
      </c>
      <c r="D2212" s="44" t="s">
        <v>14</v>
      </c>
      <c r="E2212" s="22" t="s">
        <v>14</v>
      </c>
      <c r="F2212" s="44" t="s">
        <v>14</v>
      </c>
      <c r="G2212" s="44" t="s">
        <v>14</v>
      </c>
      <c r="H2212" s="22" t="s">
        <v>14</v>
      </c>
      <c r="I2212" s="22" t="s">
        <v>14</v>
      </c>
      <c r="J2212" s="22" t="s">
        <v>14</v>
      </c>
    </row>
    <row r="2213" spans="1:10" x14ac:dyDescent="0.25">
      <c r="A2213" s="44" t="s">
        <v>14</v>
      </c>
      <c r="B2213" s="27" t="s">
        <v>14</v>
      </c>
      <c r="C2213" s="27" t="s">
        <v>14</v>
      </c>
      <c r="D2213" s="44" t="s">
        <v>14</v>
      </c>
      <c r="E2213" s="22" t="s">
        <v>14</v>
      </c>
      <c r="F2213" s="44" t="s">
        <v>14</v>
      </c>
      <c r="G2213" s="44" t="s">
        <v>14</v>
      </c>
      <c r="H2213" s="22" t="s">
        <v>14</v>
      </c>
      <c r="I2213" s="22" t="s">
        <v>14</v>
      </c>
      <c r="J2213" s="22" t="s">
        <v>14</v>
      </c>
    </row>
    <row r="2214" spans="1:10" x14ac:dyDescent="0.25">
      <c r="A2214" s="44" t="s">
        <v>14</v>
      </c>
      <c r="B2214" s="27" t="s">
        <v>14</v>
      </c>
      <c r="C2214" s="27" t="s">
        <v>14</v>
      </c>
      <c r="D2214" s="44" t="s">
        <v>14</v>
      </c>
      <c r="E2214" s="22" t="s">
        <v>14</v>
      </c>
      <c r="F2214" s="44" t="s">
        <v>14</v>
      </c>
      <c r="G2214" s="44" t="s">
        <v>14</v>
      </c>
      <c r="H2214" s="22" t="s">
        <v>14</v>
      </c>
      <c r="I2214" s="22" t="s">
        <v>14</v>
      </c>
    </row>
  </sheetData>
  <sortState ref="E159:L165">
    <sortCondition ref="E159"/>
  </sortState>
  <pageMargins left="0.12" right="0.12" top="0.19" bottom="0.75" header="0.12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93"/>
  <sheetViews>
    <sheetView topLeftCell="F1" zoomScaleNormal="100" workbookViewId="0">
      <pane ySplit="3" topLeftCell="A22" activePane="bottomLeft" state="frozen"/>
      <selection pane="bottomLeft" activeCell="O29" sqref="O29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28515625" style="44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30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17</v>
      </c>
      <c r="C2" s="28"/>
      <c r="D2" s="29"/>
      <c r="E2" s="2"/>
      <c r="F2" s="30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39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113</v>
      </c>
      <c r="E5" s="5" t="s">
        <v>114</v>
      </c>
      <c r="F5" s="50">
        <v>4</v>
      </c>
      <c r="G5" s="11">
        <v>144</v>
      </c>
      <c r="H5" s="11" t="s">
        <v>115</v>
      </c>
      <c r="I5" s="13">
        <v>41500</v>
      </c>
      <c r="J5" s="14">
        <v>0.125</v>
      </c>
      <c r="K5" s="14">
        <v>0.05</v>
      </c>
      <c r="L5" s="17">
        <f t="shared" ref="L5:L64" si="0">G5*(I5-(I5*J5)-((I5-(I5*J5))*K5))</f>
        <v>4967550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116</v>
      </c>
      <c r="F6" s="11">
        <v>3</v>
      </c>
      <c r="G6" s="11">
        <v>72</v>
      </c>
      <c r="H6" s="11" t="s">
        <v>115</v>
      </c>
      <c r="I6" s="13">
        <v>58900</v>
      </c>
      <c r="J6" s="14">
        <v>0.125</v>
      </c>
      <c r="K6" s="14">
        <v>0.05</v>
      </c>
      <c r="L6" s="17">
        <f t="shared" si="0"/>
        <v>3525165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117</v>
      </c>
      <c r="F7" s="50">
        <v>4</v>
      </c>
      <c r="G7" s="11">
        <v>96</v>
      </c>
      <c r="H7" s="11" t="s">
        <v>115</v>
      </c>
      <c r="I7" s="13">
        <v>66900</v>
      </c>
      <c r="J7" s="14">
        <v>0.125</v>
      </c>
      <c r="K7" s="14">
        <v>0.05</v>
      </c>
      <c r="L7" s="17">
        <f t="shared" si="0"/>
        <v>5338620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118</v>
      </c>
      <c r="F8" s="50">
        <v>4</v>
      </c>
      <c r="G8" s="11">
        <v>96</v>
      </c>
      <c r="H8" s="11" t="s">
        <v>115</v>
      </c>
      <c r="I8" s="13">
        <v>96000</v>
      </c>
      <c r="J8" s="14">
        <v>0.125</v>
      </c>
      <c r="K8" s="14">
        <v>0.05</v>
      </c>
      <c r="L8" s="17">
        <f t="shared" si="0"/>
        <v>7660800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119</v>
      </c>
      <c r="F9" s="50" t="s">
        <v>14</v>
      </c>
      <c r="G9" s="11">
        <v>30</v>
      </c>
      <c r="H9" s="11" t="s">
        <v>120</v>
      </c>
      <c r="I9" s="13">
        <v>12600</v>
      </c>
      <c r="J9" s="14">
        <v>0.1</v>
      </c>
      <c r="K9" s="14">
        <v>0.05</v>
      </c>
      <c r="L9" s="17">
        <f t="shared" si="0"/>
        <v>323190</v>
      </c>
      <c r="M9" s="17">
        <v>323190</v>
      </c>
      <c r="N9" s="17">
        <f>SUM(L5:L9)-M9</f>
        <v>21492135</v>
      </c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182</v>
      </c>
      <c r="F10" s="50" t="s">
        <v>14</v>
      </c>
      <c r="G10" s="11" t="s">
        <v>14</v>
      </c>
      <c r="H10" s="11" t="s">
        <v>14</v>
      </c>
      <c r="I10" s="13" t="s">
        <v>14</v>
      </c>
      <c r="J10" s="14" t="s">
        <v>14</v>
      </c>
      <c r="K10" s="14" t="s">
        <v>14</v>
      </c>
      <c r="L10" s="17"/>
      <c r="M10" s="17" t="s">
        <v>14</v>
      </c>
      <c r="N10" s="17"/>
    </row>
    <row r="11" spans="1:14" s="2" customFormat="1" ht="12.75" x14ac:dyDescent="0.2">
      <c r="A11" s="11">
        <v>2</v>
      </c>
      <c r="B11" s="12">
        <v>44933</v>
      </c>
      <c r="C11" s="12">
        <v>44564</v>
      </c>
      <c r="D11" s="12" t="s">
        <v>121</v>
      </c>
      <c r="E11" s="5" t="s">
        <v>122</v>
      </c>
      <c r="F11" s="50">
        <v>5</v>
      </c>
      <c r="G11" s="11">
        <v>250</v>
      </c>
      <c r="H11" s="11" t="s">
        <v>123</v>
      </c>
      <c r="I11" s="13">
        <v>28300</v>
      </c>
      <c r="J11" s="14">
        <v>0.125</v>
      </c>
      <c r="K11" s="14">
        <v>0.05</v>
      </c>
      <c r="L11" s="17">
        <f t="shared" si="0"/>
        <v>5881093.75</v>
      </c>
      <c r="M11" s="17" t="s">
        <v>14</v>
      </c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124</v>
      </c>
      <c r="F12" s="50">
        <v>5</v>
      </c>
      <c r="G12" s="11">
        <v>250</v>
      </c>
      <c r="H12" s="11" t="s">
        <v>123</v>
      </c>
      <c r="I12" s="13">
        <v>28300</v>
      </c>
      <c r="J12" s="14">
        <v>0.125</v>
      </c>
      <c r="K12" s="14">
        <v>0.05</v>
      </c>
      <c r="L12" s="17">
        <f t="shared" si="0"/>
        <v>5881093.75</v>
      </c>
      <c r="M12" s="17" t="s">
        <v>14</v>
      </c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125</v>
      </c>
      <c r="F13" s="50">
        <v>5</v>
      </c>
      <c r="G13" s="11">
        <v>250</v>
      </c>
      <c r="H13" s="11" t="s">
        <v>123</v>
      </c>
      <c r="I13" s="13">
        <v>34100</v>
      </c>
      <c r="J13" s="14">
        <v>0.125</v>
      </c>
      <c r="K13" s="14">
        <v>0.05</v>
      </c>
      <c r="L13" s="17">
        <f t="shared" si="0"/>
        <v>7086406.25</v>
      </c>
      <c r="M13" s="17" t="s">
        <v>14</v>
      </c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126</v>
      </c>
      <c r="F14" s="50">
        <v>3</v>
      </c>
      <c r="G14" s="11">
        <v>150</v>
      </c>
      <c r="H14" s="11" t="s">
        <v>123</v>
      </c>
      <c r="I14" s="13">
        <v>34100</v>
      </c>
      <c r="J14" s="14">
        <v>0.125</v>
      </c>
      <c r="K14" s="14">
        <v>0.05</v>
      </c>
      <c r="L14" s="17">
        <f t="shared" si="0"/>
        <v>4251843.75</v>
      </c>
      <c r="M14" s="17">
        <v>0</v>
      </c>
      <c r="N14" s="17">
        <f>SUM(L11:L14)</f>
        <v>23100437.5</v>
      </c>
    </row>
    <row r="15" spans="1:14" s="2" customFormat="1" ht="12.75" x14ac:dyDescent="0.2">
      <c r="A15" s="11">
        <v>3</v>
      </c>
      <c r="B15" s="12">
        <v>44933</v>
      </c>
      <c r="C15" s="12">
        <v>44930</v>
      </c>
      <c r="D15" s="12" t="s">
        <v>127</v>
      </c>
      <c r="E15" s="5" t="s">
        <v>122</v>
      </c>
      <c r="F15" s="50">
        <v>3</v>
      </c>
      <c r="G15" s="11">
        <v>150</v>
      </c>
      <c r="H15" s="11" t="s">
        <v>123</v>
      </c>
      <c r="I15" s="13">
        <v>28300</v>
      </c>
      <c r="J15" s="14">
        <v>0.125</v>
      </c>
      <c r="K15" s="14">
        <v>0.05</v>
      </c>
      <c r="L15" s="17">
        <f t="shared" si="0"/>
        <v>3528656.25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125</v>
      </c>
      <c r="F16" s="11">
        <v>2</v>
      </c>
      <c r="G16" s="11">
        <v>100</v>
      </c>
      <c r="H16" s="11" t="s">
        <v>123</v>
      </c>
      <c r="I16" s="13">
        <v>34100</v>
      </c>
      <c r="J16" s="14">
        <v>0.125</v>
      </c>
      <c r="K16" s="14">
        <v>0.05</v>
      </c>
      <c r="L16" s="17">
        <f t="shared" si="0"/>
        <v>2834562.5</v>
      </c>
      <c r="M16" s="17">
        <v>0</v>
      </c>
      <c r="N16" s="17">
        <f>SUM(L15:L16)</f>
        <v>6363218.75</v>
      </c>
    </row>
    <row r="17" spans="1:14" s="2" customFormat="1" ht="12.75" x14ac:dyDescent="0.2">
      <c r="A17" s="11">
        <v>4</v>
      </c>
      <c r="B17" s="12">
        <v>44933</v>
      </c>
      <c r="C17" s="12">
        <v>44931</v>
      </c>
      <c r="D17" s="12" t="s">
        <v>128</v>
      </c>
      <c r="E17" s="6" t="s">
        <v>129</v>
      </c>
      <c r="F17" s="11">
        <v>1</v>
      </c>
      <c r="G17" s="11">
        <v>144</v>
      </c>
      <c r="H17" s="11" t="s">
        <v>115</v>
      </c>
      <c r="I17" s="13">
        <v>18600</v>
      </c>
      <c r="J17" s="14">
        <v>0.125</v>
      </c>
      <c r="K17" s="14">
        <v>0.05</v>
      </c>
      <c r="L17" s="17">
        <f t="shared" si="0"/>
        <v>2226420</v>
      </c>
      <c r="M17" s="17" t="s">
        <v>14</v>
      </c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130</v>
      </c>
      <c r="F18" s="50">
        <v>1</v>
      </c>
      <c r="G18" s="11">
        <v>360</v>
      </c>
      <c r="H18" s="11" t="s">
        <v>131</v>
      </c>
      <c r="I18" s="13">
        <v>11000</v>
      </c>
      <c r="J18" s="14">
        <v>0.125</v>
      </c>
      <c r="K18" s="14">
        <v>0.05</v>
      </c>
      <c r="L18" s="17">
        <f t="shared" si="0"/>
        <v>3291750</v>
      </c>
      <c r="M18" s="17" t="s">
        <v>14</v>
      </c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132</v>
      </c>
      <c r="F19" s="11">
        <v>1</v>
      </c>
      <c r="G19" s="11">
        <v>500</v>
      </c>
      <c r="H19" s="11" t="s">
        <v>133</v>
      </c>
      <c r="I19" s="13">
        <v>3050</v>
      </c>
      <c r="J19" s="14">
        <v>0.125</v>
      </c>
      <c r="K19" s="14">
        <v>0.05</v>
      </c>
      <c r="L19" s="17">
        <f t="shared" si="0"/>
        <v>1267656.25</v>
      </c>
      <c r="M19" s="17" t="s">
        <v>14</v>
      </c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134</v>
      </c>
      <c r="F20" s="50">
        <v>2</v>
      </c>
      <c r="G20" s="11">
        <v>48</v>
      </c>
      <c r="H20" s="11" t="s">
        <v>131</v>
      </c>
      <c r="I20" s="13">
        <v>19000</v>
      </c>
      <c r="J20" s="14">
        <v>0.125</v>
      </c>
      <c r="K20" s="14">
        <v>0.05</v>
      </c>
      <c r="L20" s="17">
        <f t="shared" si="0"/>
        <v>758100</v>
      </c>
      <c r="M20" s="17" t="s">
        <v>14</v>
      </c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135</v>
      </c>
      <c r="F21" s="50">
        <v>1</v>
      </c>
      <c r="G21" s="11">
        <v>144</v>
      </c>
      <c r="H21" s="11" t="s">
        <v>131</v>
      </c>
      <c r="I21" s="13">
        <v>4350</v>
      </c>
      <c r="J21" s="14">
        <v>0.125</v>
      </c>
      <c r="K21" s="14">
        <v>0.05</v>
      </c>
      <c r="L21" s="17">
        <f t="shared" si="0"/>
        <v>520695</v>
      </c>
      <c r="M21" s="17" t="s">
        <v>14</v>
      </c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136</v>
      </c>
      <c r="F22" s="50">
        <v>1</v>
      </c>
      <c r="G22" s="11">
        <v>144</v>
      </c>
      <c r="H22" s="11" t="s">
        <v>131</v>
      </c>
      <c r="I22" s="13">
        <v>6500</v>
      </c>
      <c r="J22" s="14">
        <v>0.125</v>
      </c>
      <c r="K22" s="14">
        <v>0.05</v>
      </c>
      <c r="L22" s="17">
        <f t="shared" si="0"/>
        <v>778050</v>
      </c>
      <c r="M22" s="17" t="s">
        <v>14</v>
      </c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137</v>
      </c>
      <c r="F23" s="50">
        <v>1</v>
      </c>
      <c r="G23" s="11">
        <v>144</v>
      </c>
      <c r="H23" s="11" t="s">
        <v>131</v>
      </c>
      <c r="I23" s="13">
        <v>9750</v>
      </c>
      <c r="J23" s="14">
        <v>0.125</v>
      </c>
      <c r="K23" s="14">
        <v>0.05</v>
      </c>
      <c r="L23" s="17">
        <f t="shared" si="0"/>
        <v>1167075</v>
      </c>
      <c r="M23" s="17" t="s">
        <v>14</v>
      </c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138</v>
      </c>
      <c r="F24" s="50">
        <v>2</v>
      </c>
      <c r="G24" s="11">
        <v>40</v>
      </c>
      <c r="H24" s="11" t="s">
        <v>139</v>
      </c>
      <c r="I24" s="13">
        <v>67800</v>
      </c>
      <c r="J24" s="14">
        <v>0.125</v>
      </c>
      <c r="K24" s="14">
        <v>0.05</v>
      </c>
      <c r="L24" s="17">
        <f t="shared" si="0"/>
        <v>2254350</v>
      </c>
      <c r="M24" s="17" t="s">
        <v>14</v>
      </c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140</v>
      </c>
      <c r="F25" s="11" t="s">
        <v>14</v>
      </c>
      <c r="G25" s="11">
        <v>48</v>
      </c>
      <c r="H25" s="11" t="s">
        <v>131</v>
      </c>
      <c r="I25" s="13">
        <v>2350</v>
      </c>
      <c r="J25" s="14">
        <v>0.1</v>
      </c>
      <c r="K25" s="14">
        <v>0.05</v>
      </c>
      <c r="L25" s="17">
        <f t="shared" si="0"/>
        <v>96444</v>
      </c>
      <c r="M25" s="17">
        <v>96444</v>
      </c>
      <c r="N25" s="17">
        <f>SUM(L17:L25)-M25</f>
        <v>12264096.25</v>
      </c>
    </row>
    <row r="26" spans="1:14" s="2" customFormat="1" ht="12.75" x14ac:dyDescent="0.2">
      <c r="A26" s="11">
        <v>5</v>
      </c>
      <c r="B26" s="12">
        <v>44937</v>
      </c>
      <c r="C26" s="12">
        <v>44932</v>
      </c>
      <c r="D26" s="15" t="s">
        <v>141</v>
      </c>
      <c r="E26" s="5" t="s">
        <v>122</v>
      </c>
      <c r="F26" s="50">
        <v>2</v>
      </c>
      <c r="G26" s="11">
        <v>100</v>
      </c>
      <c r="H26" s="11" t="s">
        <v>123</v>
      </c>
      <c r="I26" s="13">
        <v>28300</v>
      </c>
      <c r="J26" s="14">
        <v>0.125</v>
      </c>
      <c r="K26" s="14">
        <v>0.05</v>
      </c>
      <c r="L26" s="17">
        <f t="shared" si="0"/>
        <v>2352437.5</v>
      </c>
      <c r="M26" s="17" t="s">
        <v>14</v>
      </c>
      <c r="N26" s="17"/>
    </row>
    <row r="27" spans="1:14" s="2" customFormat="1" ht="12.75" x14ac:dyDescent="0.2">
      <c r="A27" s="11"/>
      <c r="B27" s="12" t="s">
        <v>14</v>
      </c>
      <c r="C27" s="12" t="s">
        <v>14</v>
      </c>
      <c r="D27" s="12" t="s">
        <v>14</v>
      </c>
      <c r="E27" s="5" t="s">
        <v>124</v>
      </c>
      <c r="F27" s="50">
        <v>1</v>
      </c>
      <c r="G27" s="11">
        <v>50</v>
      </c>
      <c r="H27" s="11" t="s">
        <v>123</v>
      </c>
      <c r="I27" s="13">
        <v>28300</v>
      </c>
      <c r="J27" s="14">
        <v>0.125</v>
      </c>
      <c r="K27" s="14">
        <v>0.05</v>
      </c>
      <c r="L27" s="17">
        <f t="shared" si="0"/>
        <v>1176218.75</v>
      </c>
      <c r="M27" s="17" t="s">
        <v>14</v>
      </c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126</v>
      </c>
      <c r="F28" s="50">
        <v>1</v>
      </c>
      <c r="G28" s="11">
        <v>50</v>
      </c>
      <c r="H28" s="11" t="s">
        <v>123</v>
      </c>
      <c r="I28" s="13">
        <v>34100</v>
      </c>
      <c r="J28" s="14">
        <v>0.125</v>
      </c>
      <c r="K28" s="14">
        <v>0.05</v>
      </c>
      <c r="L28" s="17">
        <f t="shared" si="0"/>
        <v>1417281.25</v>
      </c>
      <c r="M28" s="17" t="s">
        <v>14</v>
      </c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8" t="s">
        <v>142</v>
      </c>
      <c r="F29" s="51">
        <v>1</v>
      </c>
      <c r="G29" s="11">
        <v>144</v>
      </c>
      <c r="H29" s="11" t="s">
        <v>115</v>
      </c>
      <c r="I29" s="13">
        <v>23900</v>
      </c>
      <c r="J29" s="14">
        <v>0.125</v>
      </c>
      <c r="K29" s="14">
        <v>0.05</v>
      </c>
      <c r="L29" s="17">
        <f t="shared" si="0"/>
        <v>2860830</v>
      </c>
      <c r="M29" s="17" t="s">
        <v>14</v>
      </c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5" t="s">
        <v>14</v>
      </c>
      <c r="E30" s="5" t="s">
        <v>135</v>
      </c>
      <c r="F30" s="50">
        <v>2</v>
      </c>
      <c r="G30" s="11">
        <v>288</v>
      </c>
      <c r="H30" s="11" t="s">
        <v>131</v>
      </c>
      <c r="I30" s="13">
        <v>4350</v>
      </c>
      <c r="J30" s="14">
        <v>0.125</v>
      </c>
      <c r="K30" s="14">
        <v>0.05</v>
      </c>
      <c r="L30" s="17">
        <f t="shared" si="0"/>
        <v>1041390</v>
      </c>
      <c r="M30" s="17" t="s">
        <v>14</v>
      </c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132</v>
      </c>
      <c r="F31" s="50">
        <v>2</v>
      </c>
      <c r="G31" s="11">
        <v>1000</v>
      </c>
      <c r="H31" s="11" t="s">
        <v>133</v>
      </c>
      <c r="I31" s="13">
        <v>3050</v>
      </c>
      <c r="J31" s="14">
        <v>0.125</v>
      </c>
      <c r="K31" s="14">
        <v>0.05</v>
      </c>
      <c r="L31" s="17">
        <f t="shared" si="0"/>
        <v>2535312.5</v>
      </c>
      <c r="M31" s="17" t="s">
        <v>14</v>
      </c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143</v>
      </c>
      <c r="F32" s="50">
        <v>1</v>
      </c>
      <c r="G32" s="11">
        <v>500</v>
      </c>
      <c r="H32" s="11" t="s">
        <v>133</v>
      </c>
      <c r="I32" s="13">
        <v>4200</v>
      </c>
      <c r="J32" s="14">
        <v>0.125</v>
      </c>
      <c r="K32" s="14">
        <v>0.05</v>
      </c>
      <c r="L32" s="17">
        <f t="shared" si="0"/>
        <v>1745625</v>
      </c>
      <c r="M32" s="17" t="s">
        <v>14</v>
      </c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6" t="s">
        <v>144</v>
      </c>
      <c r="F33" s="11">
        <v>2</v>
      </c>
      <c r="G33" s="11">
        <v>2000</v>
      </c>
      <c r="H33" s="11" t="s">
        <v>133</v>
      </c>
      <c r="I33" s="13">
        <v>2050</v>
      </c>
      <c r="J33" s="14">
        <v>0.125</v>
      </c>
      <c r="K33" s="14">
        <v>0.05</v>
      </c>
      <c r="L33" s="17">
        <f t="shared" si="0"/>
        <v>3408125</v>
      </c>
      <c r="M33" s="17" t="s">
        <v>14</v>
      </c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145</v>
      </c>
      <c r="F34" s="50">
        <v>1</v>
      </c>
      <c r="G34" s="11">
        <v>60</v>
      </c>
      <c r="H34" s="11" t="s">
        <v>131</v>
      </c>
      <c r="I34" s="13">
        <v>20800</v>
      </c>
      <c r="J34" s="14">
        <v>0.125</v>
      </c>
      <c r="K34" s="14">
        <v>0.05</v>
      </c>
      <c r="L34" s="17">
        <f t="shared" si="0"/>
        <v>1037400</v>
      </c>
      <c r="M34" s="17" t="s">
        <v>14</v>
      </c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146</v>
      </c>
      <c r="F35" s="11">
        <v>1</v>
      </c>
      <c r="G35" s="11">
        <v>500</v>
      </c>
      <c r="H35" s="11" t="s">
        <v>123</v>
      </c>
      <c r="I35" s="13">
        <v>1625</v>
      </c>
      <c r="J35" s="14">
        <v>0.125</v>
      </c>
      <c r="K35" s="14">
        <v>0.05</v>
      </c>
      <c r="L35" s="17">
        <f t="shared" si="0"/>
        <v>675390.625</v>
      </c>
      <c r="M35" s="17" t="s">
        <v>14</v>
      </c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147</v>
      </c>
      <c r="F36" s="50">
        <v>2</v>
      </c>
      <c r="G36" s="11">
        <v>1152</v>
      </c>
      <c r="H36" s="11" t="s">
        <v>131</v>
      </c>
      <c r="I36" s="13">
        <v>1550</v>
      </c>
      <c r="J36" s="14">
        <v>0.125</v>
      </c>
      <c r="K36" s="14">
        <v>0.05</v>
      </c>
      <c r="L36" s="17">
        <f t="shared" si="0"/>
        <v>1484280</v>
      </c>
      <c r="M36" s="17">
        <v>0</v>
      </c>
      <c r="N36" s="17">
        <f>SUM(L26:L36)</f>
        <v>19734290.625</v>
      </c>
    </row>
    <row r="37" spans="1:14" s="2" customFormat="1" ht="12.75" x14ac:dyDescent="0.2">
      <c r="A37" s="11">
        <v>6</v>
      </c>
      <c r="B37" s="12">
        <v>44937</v>
      </c>
      <c r="C37" s="12">
        <v>44932</v>
      </c>
      <c r="D37" s="12" t="s">
        <v>148</v>
      </c>
      <c r="E37" s="5" t="s">
        <v>125</v>
      </c>
      <c r="F37" s="50">
        <v>1</v>
      </c>
      <c r="G37" s="11">
        <v>50</v>
      </c>
      <c r="H37" s="11" t="s">
        <v>123</v>
      </c>
      <c r="I37" s="13">
        <v>34100</v>
      </c>
      <c r="J37" s="14">
        <v>0.125</v>
      </c>
      <c r="K37" s="14">
        <v>0.05</v>
      </c>
      <c r="L37" s="17">
        <f t="shared" si="0"/>
        <v>1417281.25</v>
      </c>
      <c r="M37" s="17" t="s">
        <v>14</v>
      </c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149</v>
      </c>
      <c r="F38" s="50">
        <v>1</v>
      </c>
      <c r="G38" s="11">
        <v>360</v>
      </c>
      <c r="H38" s="11" t="s">
        <v>131</v>
      </c>
      <c r="I38" s="13">
        <v>10000</v>
      </c>
      <c r="J38" s="14">
        <v>0.125</v>
      </c>
      <c r="K38" s="14">
        <v>0.05</v>
      </c>
      <c r="L38" s="17">
        <f t="shared" si="0"/>
        <v>2992500</v>
      </c>
      <c r="M38" s="17" t="s">
        <v>14</v>
      </c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150</v>
      </c>
      <c r="F39" s="50">
        <v>1</v>
      </c>
      <c r="G39" s="11">
        <v>360</v>
      </c>
      <c r="H39" s="11" t="s">
        <v>131</v>
      </c>
      <c r="I39" s="13">
        <v>5800</v>
      </c>
      <c r="J39" s="14">
        <v>0.125</v>
      </c>
      <c r="K39" s="14">
        <v>0.05</v>
      </c>
      <c r="L39" s="17">
        <f t="shared" si="0"/>
        <v>1735650</v>
      </c>
      <c r="M39" s="17" t="s">
        <v>14</v>
      </c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151</v>
      </c>
      <c r="F40" s="50">
        <v>1</v>
      </c>
      <c r="G40" s="11">
        <v>192</v>
      </c>
      <c r="H40" s="11" t="s">
        <v>152</v>
      </c>
      <c r="I40" s="13">
        <v>3600</v>
      </c>
      <c r="J40" s="14">
        <v>0.125</v>
      </c>
      <c r="K40" s="14">
        <v>0.05</v>
      </c>
      <c r="L40" s="17">
        <f t="shared" si="0"/>
        <v>574560</v>
      </c>
      <c r="M40" s="17" t="s">
        <v>14</v>
      </c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138</v>
      </c>
      <c r="F41" s="50">
        <v>1</v>
      </c>
      <c r="G41" s="11">
        <v>20</v>
      </c>
      <c r="H41" s="11" t="s">
        <v>139</v>
      </c>
      <c r="I41" s="13">
        <v>67800</v>
      </c>
      <c r="J41" s="14">
        <v>0.125</v>
      </c>
      <c r="K41" s="14">
        <v>0.05</v>
      </c>
      <c r="L41" s="17">
        <f t="shared" si="0"/>
        <v>1127175</v>
      </c>
      <c r="M41" s="17" t="s">
        <v>14</v>
      </c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6" t="s">
        <v>140</v>
      </c>
      <c r="F42" s="11" t="s">
        <v>14</v>
      </c>
      <c r="G42" s="11">
        <v>24</v>
      </c>
      <c r="H42" s="11" t="s">
        <v>131</v>
      </c>
      <c r="I42" s="13">
        <v>2350</v>
      </c>
      <c r="J42" s="14">
        <v>0.1</v>
      </c>
      <c r="K42" s="14">
        <v>0.05</v>
      </c>
      <c r="L42" s="17">
        <f t="shared" si="0"/>
        <v>48222</v>
      </c>
      <c r="M42" s="17" t="s">
        <v>14</v>
      </c>
      <c r="N42" s="17"/>
    </row>
    <row r="43" spans="1:14" s="2" customFormat="1" ht="12.75" x14ac:dyDescent="0.2">
      <c r="A43" s="11"/>
      <c r="B43" s="12"/>
      <c r="C43" s="12"/>
      <c r="D43" s="12"/>
      <c r="E43" s="6" t="s">
        <v>183</v>
      </c>
      <c r="F43" s="11"/>
      <c r="G43" s="11"/>
      <c r="H43" s="11"/>
      <c r="I43" s="13"/>
      <c r="J43" s="14"/>
      <c r="K43" s="14"/>
      <c r="L43" s="17"/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153</v>
      </c>
      <c r="F44" s="50">
        <v>1</v>
      </c>
      <c r="G44" s="11">
        <v>72</v>
      </c>
      <c r="H44" s="11" t="s">
        <v>115</v>
      </c>
      <c r="I44" s="13">
        <v>23000</v>
      </c>
      <c r="J44" s="14">
        <v>0.125</v>
      </c>
      <c r="K44" s="14">
        <v>0.05</v>
      </c>
      <c r="L44" s="17">
        <f t="shared" si="0"/>
        <v>1376550</v>
      </c>
      <c r="M44" s="17" t="s">
        <v>14</v>
      </c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119</v>
      </c>
      <c r="F45" s="50" t="s">
        <v>14</v>
      </c>
      <c r="G45" s="11">
        <v>2</v>
      </c>
      <c r="H45" s="11" t="s">
        <v>120</v>
      </c>
      <c r="I45" s="13">
        <v>12600</v>
      </c>
      <c r="J45" s="14">
        <v>0.1</v>
      </c>
      <c r="K45" s="14">
        <v>0.05</v>
      </c>
      <c r="L45" s="17">
        <f t="shared" si="0"/>
        <v>21546</v>
      </c>
      <c r="M45" s="17">
        <v>69768</v>
      </c>
      <c r="N45" s="17">
        <f>SUM(L37:L45)-M45</f>
        <v>9223716.25</v>
      </c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8" t="s">
        <v>182</v>
      </c>
      <c r="F46" s="51" t="s">
        <v>14</v>
      </c>
      <c r="G46" s="11" t="s">
        <v>14</v>
      </c>
      <c r="H46" s="11" t="s">
        <v>14</v>
      </c>
      <c r="I46" s="13" t="s">
        <v>14</v>
      </c>
      <c r="J46" s="14" t="s">
        <v>14</v>
      </c>
      <c r="K46" s="14" t="s">
        <v>14</v>
      </c>
      <c r="L46" s="17"/>
      <c r="M46" s="17" t="s">
        <v>14</v>
      </c>
      <c r="N46" s="17"/>
    </row>
    <row r="47" spans="1:14" s="2" customFormat="1" ht="12.75" x14ac:dyDescent="0.2">
      <c r="A47" s="11">
        <v>7</v>
      </c>
      <c r="B47" s="12">
        <v>44937</v>
      </c>
      <c r="C47" s="12">
        <v>44932</v>
      </c>
      <c r="D47" s="12" t="s">
        <v>154</v>
      </c>
      <c r="E47" s="8" t="s">
        <v>125</v>
      </c>
      <c r="F47" s="51">
        <v>2</v>
      </c>
      <c r="G47" s="11">
        <v>100</v>
      </c>
      <c r="H47" s="11" t="s">
        <v>123</v>
      </c>
      <c r="I47" s="13">
        <v>34100</v>
      </c>
      <c r="J47" s="14">
        <v>0.125</v>
      </c>
      <c r="K47" s="14">
        <v>0.05</v>
      </c>
      <c r="L47" s="17">
        <f t="shared" si="0"/>
        <v>2834562.5</v>
      </c>
      <c r="M47" s="17" t="s">
        <v>14</v>
      </c>
      <c r="N47" s="17"/>
    </row>
    <row r="48" spans="1:14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122</v>
      </c>
      <c r="F48" s="50">
        <v>1</v>
      </c>
      <c r="G48" s="11">
        <v>50</v>
      </c>
      <c r="H48" s="11" t="s">
        <v>123</v>
      </c>
      <c r="I48" s="13">
        <v>28300</v>
      </c>
      <c r="J48" s="14">
        <v>0.125</v>
      </c>
      <c r="K48" s="14">
        <v>0.05</v>
      </c>
      <c r="L48" s="17">
        <f t="shared" si="0"/>
        <v>1176218.75</v>
      </c>
      <c r="M48" s="17" t="s">
        <v>14</v>
      </c>
      <c r="N48" s="17"/>
    </row>
    <row r="49" spans="1:14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155</v>
      </c>
      <c r="F49" s="50">
        <v>1</v>
      </c>
      <c r="G49" s="11">
        <v>72</v>
      </c>
      <c r="H49" s="11" t="s">
        <v>120</v>
      </c>
      <c r="I49" s="13">
        <v>37200</v>
      </c>
      <c r="J49" s="14">
        <v>0.125</v>
      </c>
      <c r="K49" s="14">
        <v>0.05</v>
      </c>
      <c r="L49" s="17">
        <f t="shared" si="0"/>
        <v>2226420</v>
      </c>
      <c r="M49" s="17" t="s">
        <v>14</v>
      </c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5" t="s">
        <v>14</v>
      </c>
      <c r="E50" s="5" t="s">
        <v>135</v>
      </c>
      <c r="F50" s="50">
        <v>2</v>
      </c>
      <c r="G50" s="11">
        <v>288</v>
      </c>
      <c r="H50" s="11" t="s">
        <v>131</v>
      </c>
      <c r="I50" s="13">
        <v>4350</v>
      </c>
      <c r="J50" s="14">
        <v>0.125</v>
      </c>
      <c r="K50" s="14">
        <v>0.05</v>
      </c>
      <c r="L50" s="17">
        <f t="shared" si="0"/>
        <v>1041390</v>
      </c>
      <c r="M50" s="17" t="s">
        <v>14</v>
      </c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156</v>
      </c>
      <c r="F51" s="50">
        <v>2</v>
      </c>
      <c r="G51" s="11">
        <v>60</v>
      </c>
      <c r="H51" s="11" t="s">
        <v>139</v>
      </c>
      <c r="I51" s="13">
        <v>104400</v>
      </c>
      <c r="J51" s="14">
        <v>0.125</v>
      </c>
      <c r="K51" s="14">
        <v>0.05</v>
      </c>
      <c r="L51" s="17">
        <f t="shared" si="0"/>
        <v>5206950</v>
      </c>
      <c r="M51" s="17" t="s">
        <v>14</v>
      </c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142</v>
      </c>
      <c r="F52" s="50">
        <v>1</v>
      </c>
      <c r="G52" s="11">
        <v>144</v>
      </c>
      <c r="H52" s="11" t="s">
        <v>115</v>
      </c>
      <c r="I52" s="13">
        <v>23900</v>
      </c>
      <c r="J52" s="14">
        <v>0.125</v>
      </c>
      <c r="K52" s="14">
        <v>0.05</v>
      </c>
      <c r="L52" s="17">
        <f t="shared" si="0"/>
        <v>2860830</v>
      </c>
      <c r="M52" s="17" t="s">
        <v>14</v>
      </c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129</v>
      </c>
      <c r="F53" s="50">
        <v>1</v>
      </c>
      <c r="G53" s="11">
        <v>144</v>
      </c>
      <c r="H53" s="11" t="s">
        <v>115</v>
      </c>
      <c r="I53" s="13">
        <v>18600</v>
      </c>
      <c r="J53" s="14">
        <v>0.125</v>
      </c>
      <c r="K53" s="14">
        <v>0.05</v>
      </c>
      <c r="L53" s="17">
        <f t="shared" si="0"/>
        <v>2226420</v>
      </c>
      <c r="M53" s="17" t="s">
        <v>14</v>
      </c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6" t="s">
        <v>157</v>
      </c>
      <c r="F54" s="11">
        <v>1</v>
      </c>
      <c r="G54" s="11">
        <v>144</v>
      </c>
      <c r="H54" s="11" t="s">
        <v>115</v>
      </c>
      <c r="I54" s="13">
        <v>11900</v>
      </c>
      <c r="J54" s="14">
        <v>0.125</v>
      </c>
      <c r="K54" s="14">
        <v>0.05</v>
      </c>
      <c r="L54" s="17">
        <f t="shared" si="0"/>
        <v>1424430</v>
      </c>
      <c r="M54" s="17" t="s">
        <v>14</v>
      </c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158</v>
      </c>
      <c r="F55" s="50">
        <v>1</v>
      </c>
      <c r="G55" s="11">
        <v>144</v>
      </c>
      <c r="H55" s="11" t="s">
        <v>115</v>
      </c>
      <c r="I55" s="13">
        <v>9000</v>
      </c>
      <c r="J55" s="14">
        <v>0.125</v>
      </c>
      <c r="K55" s="14">
        <v>0.05</v>
      </c>
      <c r="L55" s="17">
        <f t="shared" si="0"/>
        <v>1077300</v>
      </c>
      <c r="M55" s="17" t="s">
        <v>14</v>
      </c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119</v>
      </c>
      <c r="F56" s="50" t="s">
        <v>14</v>
      </c>
      <c r="G56" s="11">
        <v>4</v>
      </c>
      <c r="H56" s="11" t="s">
        <v>120</v>
      </c>
      <c r="I56" s="13">
        <v>12600</v>
      </c>
      <c r="J56" s="14">
        <v>0.1</v>
      </c>
      <c r="K56" s="14">
        <v>0.05</v>
      </c>
      <c r="L56" s="17">
        <f t="shared" si="0"/>
        <v>43092</v>
      </c>
      <c r="M56" s="17">
        <v>43092</v>
      </c>
      <c r="N56" s="17">
        <f>SUM(L47:L56)-M56</f>
        <v>20074521.25</v>
      </c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182</v>
      </c>
      <c r="F57" s="50" t="s">
        <v>14</v>
      </c>
      <c r="G57" s="11" t="s">
        <v>14</v>
      </c>
      <c r="H57" s="11" t="s">
        <v>14</v>
      </c>
      <c r="I57" s="13" t="s">
        <v>14</v>
      </c>
      <c r="J57" s="14" t="s">
        <v>14</v>
      </c>
      <c r="K57" s="14" t="s">
        <v>14</v>
      </c>
      <c r="L57" s="17"/>
      <c r="M57" s="17" t="s">
        <v>14</v>
      </c>
      <c r="N57" s="17"/>
    </row>
    <row r="58" spans="1:14" s="2" customFormat="1" ht="12.75" x14ac:dyDescent="0.2">
      <c r="A58" s="11">
        <v>8</v>
      </c>
      <c r="B58" s="12">
        <v>44937</v>
      </c>
      <c r="C58" s="12">
        <v>44933</v>
      </c>
      <c r="D58" s="12" t="s">
        <v>159</v>
      </c>
      <c r="E58" s="6" t="s">
        <v>122</v>
      </c>
      <c r="F58" s="11">
        <v>5</v>
      </c>
      <c r="G58" s="42">
        <v>250</v>
      </c>
      <c r="H58" s="11" t="s">
        <v>123</v>
      </c>
      <c r="I58" s="13">
        <v>28300</v>
      </c>
      <c r="J58" s="14">
        <v>0.125</v>
      </c>
      <c r="K58" s="14">
        <v>0.05</v>
      </c>
      <c r="L58" s="17">
        <f t="shared" si="0"/>
        <v>5881093.75</v>
      </c>
      <c r="M58" s="17" t="s">
        <v>14</v>
      </c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124</v>
      </c>
      <c r="F59" s="50">
        <v>2</v>
      </c>
      <c r="G59" s="43">
        <v>100</v>
      </c>
      <c r="H59" s="11" t="s">
        <v>123</v>
      </c>
      <c r="I59" s="13">
        <v>28300</v>
      </c>
      <c r="J59" s="14">
        <v>0.125</v>
      </c>
      <c r="K59" s="14">
        <v>0.05</v>
      </c>
      <c r="L59" s="17">
        <f t="shared" si="0"/>
        <v>2352437.5</v>
      </c>
      <c r="M59" s="17" t="s">
        <v>14</v>
      </c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5" t="s">
        <v>14</v>
      </c>
      <c r="E60" s="6" t="s">
        <v>125</v>
      </c>
      <c r="F60" s="11">
        <v>5</v>
      </c>
      <c r="G60" s="11">
        <v>250</v>
      </c>
      <c r="H60" s="11" t="s">
        <v>123</v>
      </c>
      <c r="I60" s="13">
        <v>34100</v>
      </c>
      <c r="J60" s="14">
        <v>0.125</v>
      </c>
      <c r="K60" s="14">
        <v>0.05</v>
      </c>
      <c r="L60" s="17">
        <f t="shared" si="0"/>
        <v>7086406.25</v>
      </c>
      <c r="M60" s="17" t="s">
        <v>14</v>
      </c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5" t="s">
        <v>14</v>
      </c>
      <c r="E61" s="8" t="s">
        <v>126</v>
      </c>
      <c r="F61" s="51">
        <v>2</v>
      </c>
      <c r="G61" s="11">
        <v>100</v>
      </c>
      <c r="H61" s="11" t="s">
        <v>123</v>
      </c>
      <c r="I61" s="13">
        <v>34100</v>
      </c>
      <c r="J61" s="14">
        <v>0.125</v>
      </c>
      <c r="K61" s="14">
        <v>0.05</v>
      </c>
      <c r="L61" s="17">
        <f t="shared" si="0"/>
        <v>2834562.5</v>
      </c>
      <c r="M61" s="17" t="s">
        <v>14</v>
      </c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160</v>
      </c>
      <c r="F62" s="51">
        <v>2</v>
      </c>
      <c r="G62" s="11">
        <v>24</v>
      </c>
      <c r="H62" s="11" t="s">
        <v>131</v>
      </c>
      <c r="I62" s="13">
        <v>97000</v>
      </c>
      <c r="J62" s="14">
        <v>0.125</v>
      </c>
      <c r="K62" s="14">
        <v>0.05</v>
      </c>
      <c r="L62" s="17">
        <f t="shared" si="0"/>
        <v>1935150</v>
      </c>
      <c r="M62" s="17" t="s">
        <v>14</v>
      </c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161</v>
      </c>
      <c r="F63" s="11">
        <v>2</v>
      </c>
      <c r="G63" s="11">
        <v>12</v>
      </c>
      <c r="H63" s="11" t="s">
        <v>131</v>
      </c>
      <c r="I63" s="13">
        <v>187000</v>
      </c>
      <c r="J63" s="14">
        <v>0.125</v>
      </c>
      <c r="K63" s="14">
        <v>0.05</v>
      </c>
      <c r="L63" s="17">
        <f t="shared" si="0"/>
        <v>1865325</v>
      </c>
      <c r="M63" s="17" t="s">
        <v>14</v>
      </c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162</v>
      </c>
      <c r="F64" s="50">
        <v>7</v>
      </c>
      <c r="G64" s="11">
        <v>140</v>
      </c>
      <c r="H64" s="11" t="s">
        <v>120</v>
      </c>
      <c r="I64" s="13">
        <v>85200</v>
      </c>
      <c r="J64" s="14">
        <v>0.125</v>
      </c>
      <c r="K64" s="14">
        <v>0.05</v>
      </c>
      <c r="L64" s="17">
        <f t="shared" si="0"/>
        <v>9915150</v>
      </c>
      <c r="M64" s="17">
        <v>0</v>
      </c>
      <c r="N64" s="17">
        <f>SUM(L58:L64)</f>
        <v>31870125</v>
      </c>
    </row>
    <row r="65" spans="1:14" s="2" customFormat="1" ht="12.75" x14ac:dyDescent="0.2">
      <c r="A65" s="11">
        <v>9</v>
      </c>
      <c r="B65" s="12">
        <v>44938</v>
      </c>
      <c r="C65" s="12">
        <v>44933</v>
      </c>
      <c r="D65" s="12" t="s">
        <v>163</v>
      </c>
      <c r="E65" s="8" t="s">
        <v>156</v>
      </c>
      <c r="F65" s="51">
        <v>10</v>
      </c>
      <c r="G65" s="11">
        <v>300</v>
      </c>
      <c r="H65" s="11" t="s">
        <v>139</v>
      </c>
      <c r="I65" s="13">
        <v>104400</v>
      </c>
      <c r="J65" s="14">
        <v>0.125</v>
      </c>
      <c r="K65" s="14">
        <v>0.05</v>
      </c>
      <c r="L65" s="17">
        <f t="shared" ref="L65:L123" si="1">G65*(I65-(I65*J65)-((I65-(I65*J65))*K65))</f>
        <v>26034750</v>
      </c>
      <c r="M65" s="17" t="s">
        <v>14</v>
      </c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8" t="s">
        <v>164</v>
      </c>
      <c r="F66" s="51">
        <v>1</v>
      </c>
      <c r="G66" s="11">
        <v>500</v>
      </c>
      <c r="H66" s="11" t="s">
        <v>123</v>
      </c>
      <c r="I66" s="13">
        <v>1850</v>
      </c>
      <c r="J66" s="14">
        <v>0.125</v>
      </c>
      <c r="K66" s="14">
        <v>0.05</v>
      </c>
      <c r="L66" s="17">
        <f t="shared" si="1"/>
        <v>768906.25</v>
      </c>
      <c r="M66" s="17" t="s">
        <v>14</v>
      </c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5" t="s">
        <v>14</v>
      </c>
      <c r="E67" s="5" t="s">
        <v>165</v>
      </c>
      <c r="F67" s="50">
        <v>1</v>
      </c>
      <c r="G67" s="11">
        <v>72</v>
      </c>
      <c r="H67" s="11" t="s">
        <v>131</v>
      </c>
      <c r="I67" s="13">
        <v>34500</v>
      </c>
      <c r="J67" s="14">
        <v>0.125</v>
      </c>
      <c r="K67" s="14">
        <v>0.05</v>
      </c>
      <c r="L67" s="17">
        <f t="shared" si="1"/>
        <v>2064825</v>
      </c>
      <c r="M67" s="17" t="s">
        <v>14</v>
      </c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166</v>
      </c>
      <c r="F68" s="11">
        <v>2</v>
      </c>
      <c r="G68" s="11">
        <v>24</v>
      </c>
      <c r="H68" s="11" t="s">
        <v>139</v>
      </c>
      <c r="I68" s="13">
        <v>176400</v>
      </c>
      <c r="J68" s="14">
        <v>0.125</v>
      </c>
      <c r="K68" s="14">
        <v>0.05</v>
      </c>
      <c r="L68" s="17">
        <f t="shared" si="1"/>
        <v>3519180</v>
      </c>
      <c r="M68" s="17" t="s">
        <v>14</v>
      </c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5" t="s">
        <v>167</v>
      </c>
      <c r="F69" s="50">
        <v>3</v>
      </c>
      <c r="G69" s="11">
        <v>432</v>
      </c>
      <c r="H69" s="11" t="s">
        <v>120</v>
      </c>
      <c r="I69" s="13">
        <v>19800</v>
      </c>
      <c r="J69" s="14">
        <v>0.125</v>
      </c>
      <c r="K69" s="14">
        <v>0.05</v>
      </c>
      <c r="L69" s="17">
        <f t="shared" si="1"/>
        <v>7110180</v>
      </c>
      <c r="M69" s="17" t="s">
        <v>14</v>
      </c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155</v>
      </c>
      <c r="F70" s="50">
        <v>3</v>
      </c>
      <c r="G70" s="11">
        <v>216</v>
      </c>
      <c r="H70" s="11" t="s">
        <v>120</v>
      </c>
      <c r="I70" s="13">
        <v>37200</v>
      </c>
      <c r="J70" s="14">
        <v>0.125</v>
      </c>
      <c r="K70" s="14">
        <v>0.05</v>
      </c>
      <c r="L70" s="17">
        <f t="shared" si="1"/>
        <v>6679260</v>
      </c>
      <c r="M70" s="17" t="s">
        <v>14</v>
      </c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168</v>
      </c>
      <c r="F71" s="11">
        <v>1</v>
      </c>
      <c r="G71" s="11">
        <v>20</v>
      </c>
      <c r="H71" s="11" t="s">
        <v>131</v>
      </c>
      <c r="I71" s="13">
        <v>40500</v>
      </c>
      <c r="J71" s="14">
        <v>0.125</v>
      </c>
      <c r="K71" s="14">
        <v>0.05</v>
      </c>
      <c r="L71" s="17">
        <f t="shared" si="1"/>
        <v>673312.5</v>
      </c>
      <c r="M71" s="17" t="s">
        <v>14</v>
      </c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5" t="s">
        <v>144</v>
      </c>
      <c r="F72" s="50">
        <v>3</v>
      </c>
      <c r="G72" s="11">
        <v>3000</v>
      </c>
      <c r="H72" s="11" t="s">
        <v>133</v>
      </c>
      <c r="I72" s="13">
        <v>2050</v>
      </c>
      <c r="J72" s="14">
        <v>0.125</v>
      </c>
      <c r="K72" s="14">
        <v>0.05</v>
      </c>
      <c r="L72" s="17">
        <f t="shared" si="1"/>
        <v>5112187.5</v>
      </c>
      <c r="M72" s="17" t="s">
        <v>14</v>
      </c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169</v>
      </c>
      <c r="F73" s="11">
        <v>1</v>
      </c>
      <c r="G73" s="11">
        <v>48</v>
      </c>
      <c r="H73" s="11" t="s">
        <v>123</v>
      </c>
      <c r="I73" s="13">
        <v>31200</v>
      </c>
      <c r="J73" s="14">
        <v>0.125</v>
      </c>
      <c r="K73" s="14">
        <v>0.05</v>
      </c>
      <c r="L73" s="17">
        <f t="shared" si="1"/>
        <v>1244880</v>
      </c>
      <c r="M73" s="17" t="s">
        <v>14</v>
      </c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8" t="s">
        <v>170</v>
      </c>
      <c r="F74" s="51">
        <v>1</v>
      </c>
      <c r="G74" s="11">
        <v>240</v>
      </c>
      <c r="H74" s="11" t="s">
        <v>131</v>
      </c>
      <c r="I74" s="13">
        <v>8600</v>
      </c>
      <c r="J74" s="14">
        <v>0.125</v>
      </c>
      <c r="K74" s="14">
        <v>0.05</v>
      </c>
      <c r="L74" s="17">
        <f t="shared" si="1"/>
        <v>1715700</v>
      </c>
      <c r="M74" s="17" t="s">
        <v>14</v>
      </c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5" t="s">
        <v>14</v>
      </c>
      <c r="E75" s="6" t="s">
        <v>171</v>
      </c>
      <c r="F75" s="11">
        <v>1</v>
      </c>
      <c r="G75" s="11">
        <v>720</v>
      </c>
      <c r="H75" s="11" t="s">
        <v>131</v>
      </c>
      <c r="I75" s="13">
        <v>4600</v>
      </c>
      <c r="J75" s="14">
        <v>0.125</v>
      </c>
      <c r="K75" s="14">
        <v>0.05</v>
      </c>
      <c r="L75" s="17">
        <f t="shared" si="1"/>
        <v>2753100</v>
      </c>
      <c r="M75" s="17">
        <v>0</v>
      </c>
      <c r="N75" s="17">
        <f>SUM(L65:L75)</f>
        <v>57676281.25</v>
      </c>
    </row>
    <row r="76" spans="1:14" s="2" customFormat="1" ht="12.75" x14ac:dyDescent="0.2">
      <c r="A76" s="11">
        <v>10</v>
      </c>
      <c r="B76" s="12">
        <v>44938</v>
      </c>
      <c r="C76" s="12">
        <v>44933</v>
      </c>
      <c r="D76" s="12" t="s">
        <v>172</v>
      </c>
      <c r="E76" s="6" t="s">
        <v>173</v>
      </c>
      <c r="F76" s="11">
        <v>1</v>
      </c>
      <c r="G76" s="11">
        <v>288</v>
      </c>
      <c r="H76" s="11" t="s">
        <v>131</v>
      </c>
      <c r="I76" s="13">
        <v>4800</v>
      </c>
      <c r="J76" s="14">
        <v>0.125</v>
      </c>
      <c r="K76" s="14">
        <v>0.05</v>
      </c>
      <c r="L76" s="17">
        <f t="shared" si="1"/>
        <v>1149120</v>
      </c>
      <c r="M76" s="17" t="s">
        <v>14</v>
      </c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6" t="s">
        <v>174</v>
      </c>
      <c r="F77" s="11">
        <v>1</v>
      </c>
      <c r="G77" s="11">
        <v>288</v>
      </c>
      <c r="H77" s="11" t="s">
        <v>131</v>
      </c>
      <c r="I77" s="13">
        <v>4800</v>
      </c>
      <c r="J77" s="14">
        <v>0.125</v>
      </c>
      <c r="K77" s="14">
        <v>0.05</v>
      </c>
      <c r="L77" s="17">
        <f t="shared" si="1"/>
        <v>1149120</v>
      </c>
      <c r="M77" s="17" t="s">
        <v>14</v>
      </c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175</v>
      </c>
      <c r="F78" s="11" t="s">
        <v>14</v>
      </c>
      <c r="G78" s="11">
        <v>72</v>
      </c>
      <c r="H78" s="11" t="s">
        <v>131</v>
      </c>
      <c r="I78" s="13">
        <v>4800</v>
      </c>
      <c r="J78" s="14">
        <v>0.125</v>
      </c>
      <c r="K78" s="14">
        <v>0.05</v>
      </c>
      <c r="L78" s="17">
        <f t="shared" si="1"/>
        <v>287280</v>
      </c>
      <c r="M78" s="17" t="s">
        <v>14</v>
      </c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176</v>
      </c>
      <c r="F79" s="11" t="s">
        <v>14</v>
      </c>
      <c r="G79" s="11">
        <v>72</v>
      </c>
      <c r="H79" s="11" t="s">
        <v>131</v>
      </c>
      <c r="I79" s="13">
        <v>4800</v>
      </c>
      <c r="J79" s="14">
        <v>0.125</v>
      </c>
      <c r="K79" s="14">
        <v>0.05</v>
      </c>
      <c r="L79" s="17">
        <f t="shared" si="1"/>
        <v>287280</v>
      </c>
      <c r="M79" s="17" t="s">
        <v>14</v>
      </c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177</v>
      </c>
      <c r="F80" s="50" t="s">
        <v>14</v>
      </c>
      <c r="G80" s="11">
        <v>72</v>
      </c>
      <c r="H80" s="11" t="s">
        <v>131</v>
      </c>
      <c r="I80" s="13">
        <v>4800</v>
      </c>
      <c r="J80" s="14">
        <v>0.125</v>
      </c>
      <c r="K80" s="14">
        <v>0.05</v>
      </c>
      <c r="L80" s="17">
        <f t="shared" si="1"/>
        <v>287280</v>
      </c>
      <c r="M80" s="17" t="s">
        <v>14</v>
      </c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5" t="s">
        <v>178</v>
      </c>
      <c r="F81" s="50" t="s">
        <v>14</v>
      </c>
      <c r="G81" s="11">
        <v>72</v>
      </c>
      <c r="H81" s="11" t="s">
        <v>131</v>
      </c>
      <c r="I81" s="13">
        <v>4800</v>
      </c>
      <c r="J81" s="14">
        <v>0.125</v>
      </c>
      <c r="K81" s="14">
        <v>0.05</v>
      </c>
      <c r="L81" s="17">
        <f t="shared" si="1"/>
        <v>287280</v>
      </c>
      <c r="M81" s="17" t="s">
        <v>14</v>
      </c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5" t="s">
        <v>179</v>
      </c>
      <c r="F82" s="50">
        <v>5</v>
      </c>
      <c r="G82" s="11">
        <v>120</v>
      </c>
      <c r="H82" s="11" t="s">
        <v>123</v>
      </c>
      <c r="I82" s="13">
        <v>70800</v>
      </c>
      <c r="J82" s="14">
        <v>0.125</v>
      </c>
      <c r="K82" s="14">
        <v>0.05</v>
      </c>
      <c r="L82" s="17">
        <f t="shared" si="1"/>
        <v>7062300</v>
      </c>
      <c r="M82" s="17" t="s">
        <v>14</v>
      </c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180</v>
      </c>
      <c r="F83" s="50">
        <v>5</v>
      </c>
      <c r="G83" s="11">
        <v>120</v>
      </c>
      <c r="H83" s="11" t="s">
        <v>123</v>
      </c>
      <c r="I83" s="13">
        <v>70800</v>
      </c>
      <c r="J83" s="14">
        <v>0.125</v>
      </c>
      <c r="K83" s="14">
        <v>0.05</v>
      </c>
      <c r="L83" s="17">
        <f t="shared" si="1"/>
        <v>7062300</v>
      </c>
      <c r="M83" s="17" t="s">
        <v>14</v>
      </c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6" t="s">
        <v>181</v>
      </c>
      <c r="F84" s="11">
        <v>2</v>
      </c>
      <c r="G84" s="11">
        <v>72</v>
      </c>
      <c r="H84" s="11" t="s">
        <v>120</v>
      </c>
      <c r="I84" s="13">
        <v>34200</v>
      </c>
      <c r="J84" s="14">
        <v>0.125</v>
      </c>
      <c r="K84" s="14">
        <v>0.05</v>
      </c>
      <c r="L84" s="17">
        <f t="shared" si="1"/>
        <v>2046870</v>
      </c>
      <c r="M84" s="17">
        <v>0</v>
      </c>
      <c r="N84" s="17">
        <f>SUM(L76:L84)</f>
        <v>19618830</v>
      </c>
    </row>
    <row r="85" spans="1:14" s="2" customFormat="1" ht="12.75" x14ac:dyDescent="0.2">
      <c r="A85" s="11">
        <v>11</v>
      </c>
      <c r="B85" s="12">
        <v>44940</v>
      </c>
      <c r="C85" s="12">
        <v>44937</v>
      </c>
      <c r="D85" s="12" t="s">
        <v>208</v>
      </c>
      <c r="E85" s="8" t="s">
        <v>209</v>
      </c>
      <c r="F85" s="51">
        <v>10</v>
      </c>
      <c r="G85" s="11">
        <v>7200</v>
      </c>
      <c r="H85" s="11" t="s">
        <v>131</v>
      </c>
      <c r="I85" s="10">
        <v>4800</v>
      </c>
      <c r="J85" s="14">
        <v>0.125</v>
      </c>
      <c r="K85" s="14">
        <v>0.05</v>
      </c>
      <c r="L85" s="17">
        <f t="shared" si="1"/>
        <v>28728000</v>
      </c>
      <c r="M85" s="17">
        <v>0</v>
      </c>
      <c r="N85" s="17">
        <f>SUM(L85)</f>
        <v>28728000</v>
      </c>
    </row>
    <row r="86" spans="1:14" s="2" customFormat="1" ht="12.75" x14ac:dyDescent="0.2">
      <c r="A86" s="11">
        <v>12</v>
      </c>
      <c r="B86" s="12">
        <v>44942</v>
      </c>
      <c r="C86" s="12">
        <v>44938</v>
      </c>
      <c r="D86" s="12" t="s">
        <v>223</v>
      </c>
      <c r="E86" s="8" t="s">
        <v>142</v>
      </c>
      <c r="F86" s="51">
        <v>1</v>
      </c>
      <c r="G86" s="11">
        <v>144</v>
      </c>
      <c r="H86" s="11" t="s">
        <v>115</v>
      </c>
      <c r="I86" s="13">
        <v>23900</v>
      </c>
      <c r="J86" s="14">
        <v>0.125</v>
      </c>
      <c r="K86" s="14">
        <v>0.05</v>
      </c>
      <c r="L86" s="17">
        <f t="shared" si="1"/>
        <v>2860830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5" t="s">
        <v>14</v>
      </c>
      <c r="E87" s="6" t="s">
        <v>224</v>
      </c>
      <c r="F87" s="11">
        <v>1</v>
      </c>
      <c r="G87" s="11">
        <v>24</v>
      </c>
      <c r="H87" s="11" t="s">
        <v>120</v>
      </c>
      <c r="I87" s="13">
        <v>162000</v>
      </c>
      <c r="J87" s="14">
        <v>0.125</v>
      </c>
      <c r="K87" s="14">
        <v>0.05</v>
      </c>
      <c r="L87" s="17">
        <f t="shared" si="1"/>
        <v>3231900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6" t="s">
        <v>225</v>
      </c>
      <c r="F88" s="11" t="s">
        <v>14</v>
      </c>
      <c r="G88" s="11">
        <v>24</v>
      </c>
      <c r="H88" s="11" t="s">
        <v>120</v>
      </c>
      <c r="I88" s="13">
        <v>0</v>
      </c>
      <c r="J88" s="14"/>
      <c r="K88" s="14"/>
      <c r="L88" s="17"/>
      <c r="M88" s="17">
        <v>0</v>
      </c>
      <c r="N88" s="17">
        <f>SUM(L86:L88)</f>
        <v>6092730</v>
      </c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229</v>
      </c>
      <c r="F89" s="50" t="s">
        <v>14</v>
      </c>
      <c r="G89" s="11" t="s">
        <v>14</v>
      </c>
      <c r="H89" s="11" t="s">
        <v>14</v>
      </c>
      <c r="I89" s="10" t="s">
        <v>14</v>
      </c>
      <c r="J89" s="14"/>
      <c r="K89" s="14"/>
      <c r="L89" s="17"/>
      <c r="M89" s="17"/>
      <c r="N89" s="17"/>
    </row>
    <row r="90" spans="1:14" s="2" customFormat="1" ht="12.75" x14ac:dyDescent="0.2">
      <c r="A90" s="11">
        <v>13</v>
      </c>
      <c r="B90" s="12">
        <v>44942</v>
      </c>
      <c r="C90" s="12">
        <v>44938</v>
      </c>
      <c r="D90" s="12" t="s">
        <v>226</v>
      </c>
      <c r="E90" s="5" t="s">
        <v>227</v>
      </c>
      <c r="F90" s="50">
        <v>1</v>
      </c>
      <c r="G90" s="11">
        <v>216</v>
      </c>
      <c r="H90" s="11" t="s">
        <v>131</v>
      </c>
      <c r="I90" s="10">
        <v>5800</v>
      </c>
      <c r="J90" s="14">
        <v>0.125</v>
      </c>
      <c r="K90" s="14">
        <v>0.05</v>
      </c>
      <c r="L90" s="17">
        <f t="shared" si="1"/>
        <v>1041390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5" t="s">
        <v>228</v>
      </c>
      <c r="F91" s="50">
        <v>1</v>
      </c>
      <c r="G91" s="11">
        <v>50</v>
      </c>
      <c r="H91" s="11" t="s">
        <v>123</v>
      </c>
      <c r="I91" s="10">
        <v>32000</v>
      </c>
      <c r="J91" s="14">
        <v>0.125</v>
      </c>
      <c r="K91" s="14">
        <v>0.05</v>
      </c>
      <c r="L91" s="17">
        <f t="shared" si="1"/>
        <v>1330000</v>
      </c>
      <c r="M91" s="17">
        <v>0</v>
      </c>
      <c r="N91" s="17">
        <f>SUM(L89:L91)</f>
        <v>2371390</v>
      </c>
    </row>
    <row r="92" spans="1:14" s="2" customFormat="1" ht="12.75" x14ac:dyDescent="0.2">
      <c r="A92" s="11">
        <v>14</v>
      </c>
      <c r="B92" s="12">
        <v>44944</v>
      </c>
      <c r="C92" s="12">
        <v>44939</v>
      </c>
      <c r="D92" s="15" t="s">
        <v>230</v>
      </c>
      <c r="E92" s="6" t="s">
        <v>135</v>
      </c>
      <c r="F92" s="11">
        <v>2</v>
      </c>
      <c r="G92" s="11">
        <v>288</v>
      </c>
      <c r="H92" s="11" t="s">
        <v>131</v>
      </c>
      <c r="I92" s="13">
        <v>4350</v>
      </c>
      <c r="J92" s="14">
        <v>0.125</v>
      </c>
      <c r="K92" s="14">
        <v>0.05</v>
      </c>
      <c r="L92" s="17">
        <f t="shared" si="1"/>
        <v>1041390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5" t="s">
        <v>136</v>
      </c>
      <c r="F93" s="50">
        <v>2</v>
      </c>
      <c r="G93" s="11">
        <v>288</v>
      </c>
      <c r="H93" s="11" t="s">
        <v>131</v>
      </c>
      <c r="I93" s="13">
        <v>6500</v>
      </c>
      <c r="J93" s="14">
        <v>0.125</v>
      </c>
      <c r="K93" s="14">
        <v>0.05</v>
      </c>
      <c r="L93" s="17">
        <f t="shared" si="1"/>
        <v>1556100</v>
      </c>
      <c r="M93" s="17"/>
      <c r="N93" s="17"/>
    </row>
    <row r="94" spans="1:14" s="2" customFormat="1" ht="12.75" x14ac:dyDescent="0.2">
      <c r="A94" s="11"/>
      <c r="B94" s="12" t="s">
        <v>14</v>
      </c>
      <c r="C94" s="12" t="s">
        <v>14</v>
      </c>
      <c r="D94" s="12" t="s">
        <v>14</v>
      </c>
      <c r="E94" s="6" t="s">
        <v>137</v>
      </c>
      <c r="F94" s="11">
        <v>2</v>
      </c>
      <c r="G94" s="11">
        <v>288</v>
      </c>
      <c r="H94" s="11" t="s">
        <v>131</v>
      </c>
      <c r="I94" s="13">
        <v>9750</v>
      </c>
      <c r="J94" s="14">
        <v>0.125</v>
      </c>
      <c r="K94" s="14">
        <v>0.05</v>
      </c>
      <c r="L94" s="17">
        <f t="shared" si="1"/>
        <v>2334150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231</v>
      </c>
      <c r="F95" s="50">
        <v>3</v>
      </c>
      <c r="G95" s="11">
        <v>432</v>
      </c>
      <c r="H95" s="11" t="s">
        <v>115</v>
      </c>
      <c r="I95" s="13">
        <v>8400</v>
      </c>
      <c r="J95" s="14">
        <v>0.125</v>
      </c>
      <c r="K95" s="14">
        <v>0.05</v>
      </c>
      <c r="L95" s="17">
        <f t="shared" si="1"/>
        <v>3016440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6" t="s">
        <v>232</v>
      </c>
      <c r="F96" s="11">
        <v>1</v>
      </c>
      <c r="G96" s="11">
        <v>288</v>
      </c>
      <c r="H96" s="11" t="s">
        <v>115</v>
      </c>
      <c r="I96" s="13">
        <v>5400</v>
      </c>
      <c r="J96" s="14">
        <v>0.125</v>
      </c>
      <c r="K96" s="14">
        <v>0.05</v>
      </c>
      <c r="L96" s="17">
        <f t="shared" si="1"/>
        <v>1292760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233</v>
      </c>
      <c r="F97" s="50">
        <v>2</v>
      </c>
      <c r="G97" s="11">
        <v>144</v>
      </c>
      <c r="H97" s="11" t="s">
        <v>115</v>
      </c>
      <c r="I97" s="13">
        <v>21200</v>
      </c>
      <c r="J97" s="14">
        <v>0.125</v>
      </c>
      <c r="K97" s="14">
        <v>0.05</v>
      </c>
      <c r="L97" s="17">
        <f t="shared" si="1"/>
        <v>2537640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234</v>
      </c>
      <c r="F98" s="50">
        <v>2</v>
      </c>
      <c r="G98" s="11">
        <v>288</v>
      </c>
      <c r="H98" s="11" t="s">
        <v>115</v>
      </c>
      <c r="I98" s="13">
        <v>10600</v>
      </c>
      <c r="J98" s="14">
        <v>0.125</v>
      </c>
      <c r="K98" s="14">
        <v>0.05</v>
      </c>
      <c r="L98" s="17">
        <f t="shared" si="1"/>
        <v>2537640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228</v>
      </c>
      <c r="F99" s="11">
        <v>2</v>
      </c>
      <c r="G99" s="11">
        <v>100</v>
      </c>
      <c r="H99" s="11" t="s">
        <v>123</v>
      </c>
      <c r="I99" s="13">
        <v>32000</v>
      </c>
      <c r="J99" s="14">
        <v>0.125</v>
      </c>
      <c r="K99" s="14">
        <v>0.05</v>
      </c>
      <c r="L99" s="17">
        <f t="shared" si="1"/>
        <v>2660000</v>
      </c>
      <c r="M99" s="17"/>
      <c r="N99" s="17"/>
    </row>
    <row r="100" spans="1:14" s="2" customFormat="1" ht="12.75" x14ac:dyDescent="0.2">
      <c r="A100" s="11"/>
      <c r="B100" s="12" t="s">
        <v>14</v>
      </c>
      <c r="C100" s="12" t="s">
        <v>14</v>
      </c>
      <c r="D100" s="12" t="s">
        <v>14</v>
      </c>
      <c r="E100" s="5" t="s">
        <v>122</v>
      </c>
      <c r="F100" s="50">
        <v>3</v>
      </c>
      <c r="G100" s="11">
        <v>150</v>
      </c>
      <c r="H100" s="11" t="s">
        <v>123</v>
      </c>
      <c r="I100" s="13">
        <v>28300</v>
      </c>
      <c r="J100" s="14">
        <v>0.125</v>
      </c>
      <c r="K100" s="14">
        <v>0.05</v>
      </c>
      <c r="L100" s="17">
        <f t="shared" si="1"/>
        <v>3528656.25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124</v>
      </c>
      <c r="F101" s="50">
        <v>2</v>
      </c>
      <c r="G101" s="11">
        <v>100</v>
      </c>
      <c r="H101" s="11" t="s">
        <v>123</v>
      </c>
      <c r="I101" s="13">
        <v>28300</v>
      </c>
      <c r="J101" s="14">
        <v>0.125</v>
      </c>
      <c r="K101" s="14">
        <v>0.05</v>
      </c>
      <c r="L101" s="17">
        <f t="shared" si="1"/>
        <v>2352437.5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2" t="s">
        <v>14</v>
      </c>
      <c r="E102" s="6" t="s">
        <v>125</v>
      </c>
      <c r="F102" s="11">
        <v>2</v>
      </c>
      <c r="G102" s="11">
        <v>100</v>
      </c>
      <c r="H102" s="11" t="s">
        <v>123</v>
      </c>
      <c r="I102" s="13">
        <v>34100</v>
      </c>
      <c r="J102" s="14">
        <v>0.125</v>
      </c>
      <c r="K102" s="14">
        <v>0.05</v>
      </c>
      <c r="L102" s="17">
        <f t="shared" si="1"/>
        <v>2834562.5</v>
      </c>
      <c r="M102" s="17">
        <v>0</v>
      </c>
      <c r="N102" s="17">
        <f>SUM(L92:L102)</f>
        <v>25691776.25</v>
      </c>
    </row>
    <row r="103" spans="1:14" s="2" customFormat="1" ht="12.75" x14ac:dyDescent="0.2">
      <c r="A103" s="11">
        <v>15</v>
      </c>
      <c r="B103" s="12">
        <v>44944</v>
      </c>
      <c r="C103" s="12">
        <v>44939</v>
      </c>
      <c r="D103" s="12" t="s">
        <v>235</v>
      </c>
      <c r="E103" s="5" t="s">
        <v>236</v>
      </c>
      <c r="F103" s="50">
        <v>1</v>
      </c>
      <c r="G103" s="11">
        <v>48</v>
      </c>
      <c r="H103" s="11" t="s">
        <v>237</v>
      </c>
      <c r="I103" s="13">
        <v>23000</v>
      </c>
      <c r="J103" s="14">
        <v>0.125</v>
      </c>
      <c r="K103" s="14">
        <v>0.05</v>
      </c>
      <c r="L103" s="17">
        <f t="shared" si="1"/>
        <v>917700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5" t="s">
        <v>14</v>
      </c>
      <c r="E104" s="5" t="s">
        <v>238</v>
      </c>
      <c r="F104" s="50">
        <v>1</v>
      </c>
      <c r="G104" s="11">
        <v>288</v>
      </c>
      <c r="H104" s="11" t="s">
        <v>131</v>
      </c>
      <c r="I104" s="13">
        <v>4000</v>
      </c>
      <c r="J104" s="14">
        <v>0.125</v>
      </c>
      <c r="K104" s="14">
        <v>0.05</v>
      </c>
      <c r="L104" s="17">
        <f t="shared" si="1"/>
        <v>957600</v>
      </c>
      <c r="M104" s="17"/>
      <c r="N104" s="17"/>
    </row>
    <row r="105" spans="1:14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155</v>
      </c>
      <c r="F105" s="50">
        <v>1</v>
      </c>
      <c r="G105" s="11">
        <v>72</v>
      </c>
      <c r="H105" s="11" t="s">
        <v>120</v>
      </c>
      <c r="I105" s="13">
        <v>37200</v>
      </c>
      <c r="J105" s="14">
        <v>0.125</v>
      </c>
      <c r="K105" s="14">
        <v>0.05</v>
      </c>
      <c r="L105" s="17">
        <f t="shared" si="1"/>
        <v>2226420</v>
      </c>
      <c r="M105" s="17"/>
      <c r="N105" s="17"/>
    </row>
    <row r="106" spans="1:14" s="2" customFormat="1" ht="12.75" x14ac:dyDescent="0.2">
      <c r="A106" s="11"/>
      <c r="B106" s="12" t="s">
        <v>14</v>
      </c>
      <c r="C106" s="12" t="s">
        <v>14</v>
      </c>
      <c r="D106" s="15" t="s">
        <v>14</v>
      </c>
      <c r="E106" s="5" t="s">
        <v>239</v>
      </c>
      <c r="F106" s="50">
        <v>1</v>
      </c>
      <c r="G106" s="11">
        <v>144</v>
      </c>
      <c r="H106" s="11" t="s">
        <v>131</v>
      </c>
      <c r="I106" s="13">
        <v>7200</v>
      </c>
      <c r="J106" s="14">
        <v>0.125</v>
      </c>
      <c r="K106" s="14">
        <v>0.05</v>
      </c>
      <c r="L106" s="17">
        <f t="shared" si="1"/>
        <v>861840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240</v>
      </c>
      <c r="F107" s="50">
        <v>1</v>
      </c>
      <c r="G107" s="11">
        <v>60</v>
      </c>
      <c r="H107" s="11" t="s">
        <v>123</v>
      </c>
      <c r="I107" s="13">
        <v>31500</v>
      </c>
      <c r="J107" s="14">
        <v>0.125</v>
      </c>
      <c r="K107" s="14">
        <v>0.05</v>
      </c>
      <c r="L107" s="17">
        <f t="shared" si="1"/>
        <v>1571062.5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5" t="s">
        <v>14</v>
      </c>
      <c r="E108" s="5" t="s">
        <v>146</v>
      </c>
      <c r="F108" s="50">
        <v>2</v>
      </c>
      <c r="G108" s="11">
        <v>1000</v>
      </c>
      <c r="H108" s="11" t="s">
        <v>123</v>
      </c>
      <c r="I108" s="13">
        <v>1625</v>
      </c>
      <c r="J108" s="14">
        <v>0.125</v>
      </c>
      <c r="K108" s="14">
        <v>0.05</v>
      </c>
      <c r="L108" s="17">
        <f t="shared" si="1"/>
        <v>1350781.25</v>
      </c>
      <c r="M108" s="17"/>
      <c r="N108" s="17"/>
    </row>
    <row r="109" spans="1:14" s="2" customFormat="1" ht="12.75" x14ac:dyDescent="0.2">
      <c r="A109" s="11"/>
      <c r="B109" s="12" t="s">
        <v>14</v>
      </c>
      <c r="C109" s="12" t="s">
        <v>14</v>
      </c>
      <c r="D109" s="15" t="s">
        <v>14</v>
      </c>
      <c r="E109" s="6" t="s">
        <v>241</v>
      </c>
      <c r="F109" s="11">
        <v>1</v>
      </c>
      <c r="G109" s="11">
        <v>480</v>
      </c>
      <c r="H109" s="11" t="s">
        <v>131</v>
      </c>
      <c r="I109" s="13">
        <v>8500</v>
      </c>
      <c r="J109" s="14">
        <v>0.125</v>
      </c>
      <c r="K109" s="14">
        <v>0.05</v>
      </c>
      <c r="L109" s="17">
        <f t="shared" si="1"/>
        <v>3391500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242</v>
      </c>
      <c r="F110" s="50">
        <v>1</v>
      </c>
      <c r="G110" s="11">
        <v>20</v>
      </c>
      <c r="H110" s="11" t="s">
        <v>120</v>
      </c>
      <c r="I110" s="13">
        <v>108900</v>
      </c>
      <c r="J110" s="14">
        <v>0.125</v>
      </c>
      <c r="K110" s="14">
        <v>0.05</v>
      </c>
      <c r="L110" s="17">
        <f t="shared" si="1"/>
        <v>1810462.5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243</v>
      </c>
      <c r="F111" s="50">
        <v>1</v>
      </c>
      <c r="G111" s="11">
        <v>24</v>
      </c>
      <c r="H111" s="11" t="s">
        <v>131</v>
      </c>
      <c r="I111" s="13">
        <v>16500</v>
      </c>
      <c r="J111" s="14">
        <v>0.125</v>
      </c>
      <c r="K111" s="14">
        <v>0.05</v>
      </c>
      <c r="L111" s="17">
        <f t="shared" si="1"/>
        <v>329175</v>
      </c>
      <c r="M111" s="17"/>
      <c r="N111" s="17"/>
    </row>
    <row r="112" spans="1:14" s="2" customFormat="1" ht="12.75" x14ac:dyDescent="0.2">
      <c r="A112" s="11"/>
      <c r="B112" s="12" t="s">
        <v>14</v>
      </c>
      <c r="C112" s="12" t="s">
        <v>14</v>
      </c>
      <c r="D112" s="12" t="s">
        <v>14</v>
      </c>
      <c r="E112" s="5" t="s">
        <v>244</v>
      </c>
      <c r="F112" s="50">
        <v>1</v>
      </c>
      <c r="G112" s="11">
        <v>768</v>
      </c>
      <c r="H112" s="11" t="s">
        <v>131</v>
      </c>
      <c r="I112" s="13">
        <v>2100</v>
      </c>
      <c r="J112" s="14">
        <v>0.125</v>
      </c>
      <c r="K112" s="14">
        <v>0.05</v>
      </c>
      <c r="L112" s="17">
        <f t="shared" si="1"/>
        <v>1340640</v>
      </c>
      <c r="M112" s="17">
        <v>0</v>
      </c>
      <c r="N112" s="17">
        <f>SUM(L103:L112)</f>
        <v>14757181.25</v>
      </c>
    </row>
    <row r="113" spans="1:14" s="2" customFormat="1" ht="12.75" x14ac:dyDescent="0.2">
      <c r="A113" s="11">
        <v>16</v>
      </c>
      <c r="B113" s="12">
        <v>44944</v>
      </c>
      <c r="C113" s="12">
        <v>44939</v>
      </c>
      <c r="D113" s="12" t="s">
        <v>245</v>
      </c>
      <c r="E113" s="5" t="s">
        <v>165</v>
      </c>
      <c r="F113" s="50">
        <v>1</v>
      </c>
      <c r="G113" s="11">
        <v>72</v>
      </c>
      <c r="H113" s="11" t="s">
        <v>131</v>
      </c>
      <c r="I113" s="13">
        <v>34500</v>
      </c>
      <c r="J113" s="14">
        <v>0.125</v>
      </c>
      <c r="K113" s="14">
        <v>0.05</v>
      </c>
      <c r="L113" s="17">
        <f t="shared" si="1"/>
        <v>2064825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6" t="s">
        <v>246</v>
      </c>
      <c r="F114" s="11">
        <v>1</v>
      </c>
      <c r="G114" s="11">
        <v>288</v>
      </c>
      <c r="H114" s="11" t="s">
        <v>131</v>
      </c>
      <c r="I114" s="13">
        <v>2600</v>
      </c>
      <c r="J114" s="14">
        <v>0.125</v>
      </c>
      <c r="K114" s="14">
        <v>0.05</v>
      </c>
      <c r="L114" s="17">
        <f t="shared" si="1"/>
        <v>622440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8" t="s">
        <v>247</v>
      </c>
      <c r="F115" s="51">
        <v>1</v>
      </c>
      <c r="G115" s="11">
        <v>72</v>
      </c>
      <c r="H115" s="11" t="s">
        <v>115</v>
      </c>
      <c r="I115" s="13">
        <v>47800</v>
      </c>
      <c r="J115" s="14">
        <v>0.125</v>
      </c>
      <c r="K115" s="14">
        <v>0.05</v>
      </c>
      <c r="L115" s="17">
        <f t="shared" si="1"/>
        <v>2860830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224</v>
      </c>
      <c r="F116" s="50">
        <v>1</v>
      </c>
      <c r="G116" s="11">
        <v>24</v>
      </c>
      <c r="H116" s="11" t="s">
        <v>120</v>
      </c>
      <c r="I116" s="13">
        <v>162000</v>
      </c>
      <c r="J116" s="14">
        <v>0.125</v>
      </c>
      <c r="K116" s="14">
        <v>0.05</v>
      </c>
      <c r="L116" s="17">
        <f t="shared" si="1"/>
        <v>3231900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225</v>
      </c>
      <c r="F117" s="50" t="s">
        <v>14</v>
      </c>
      <c r="G117" s="11">
        <v>24</v>
      </c>
      <c r="H117" s="11" t="s">
        <v>120</v>
      </c>
      <c r="I117" s="13">
        <v>0</v>
      </c>
      <c r="J117" s="14"/>
      <c r="K117" s="14" t="s">
        <v>14</v>
      </c>
      <c r="L117" s="17">
        <v>0</v>
      </c>
      <c r="M117" s="17">
        <v>0</v>
      </c>
      <c r="N117" s="17">
        <f>SUM(L113:L117)</f>
        <v>8779995</v>
      </c>
    </row>
    <row r="118" spans="1:14" s="2" customFormat="1" ht="12.75" x14ac:dyDescent="0.2">
      <c r="A118" s="11"/>
      <c r="B118" s="12" t="s">
        <v>14</v>
      </c>
      <c r="C118" s="12" t="s">
        <v>14</v>
      </c>
      <c r="D118" s="15" t="s">
        <v>14</v>
      </c>
      <c r="E118" s="5" t="s">
        <v>260</v>
      </c>
      <c r="F118" s="50" t="s">
        <v>14</v>
      </c>
      <c r="G118" s="11" t="s">
        <v>14</v>
      </c>
      <c r="H118" s="11" t="s">
        <v>14</v>
      </c>
      <c r="I118" s="13" t="s">
        <v>14</v>
      </c>
      <c r="J118" s="14" t="s">
        <v>14</v>
      </c>
      <c r="K118" s="14" t="s">
        <v>14</v>
      </c>
      <c r="L118" s="17"/>
      <c r="M118" s="17"/>
      <c r="N118" s="17"/>
    </row>
    <row r="119" spans="1:14" s="2" customFormat="1" ht="12.75" x14ac:dyDescent="0.2">
      <c r="A119" s="11">
        <v>17</v>
      </c>
      <c r="B119" s="12">
        <v>44944</v>
      </c>
      <c r="C119" s="12">
        <v>44940</v>
      </c>
      <c r="D119" s="12" t="s">
        <v>248</v>
      </c>
      <c r="E119" s="6" t="s">
        <v>135</v>
      </c>
      <c r="F119" s="11">
        <v>2</v>
      </c>
      <c r="G119" s="11">
        <v>288</v>
      </c>
      <c r="H119" s="11" t="s">
        <v>131</v>
      </c>
      <c r="I119" s="13">
        <v>4350</v>
      </c>
      <c r="J119" s="14">
        <v>0.125</v>
      </c>
      <c r="K119" s="14">
        <v>0.05</v>
      </c>
      <c r="L119" s="17">
        <f t="shared" si="1"/>
        <v>1041390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5" t="s">
        <v>136</v>
      </c>
      <c r="F120" s="50">
        <v>2</v>
      </c>
      <c r="G120" s="11">
        <v>288</v>
      </c>
      <c r="H120" s="11" t="s">
        <v>131</v>
      </c>
      <c r="I120" s="13">
        <v>6500</v>
      </c>
      <c r="J120" s="14">
        <v>0.125</v>
      </c>
      <c r="K120" s="14">
        <v>0.05</v>
      </c>
      <c r="L120" s="17">
        <f t="shared" si="1"/>
        <v>1556100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6" t="s">
        <v>137</v>
      </c>
      <c r="F121" s="11">
        <v>2</v>
      </c>
      <c r="G121" s="11">
        <v>288</v>
      </c>
      <c r="H121" s="11" t="s">
        <v>131</v>
      </c>
      <c r="I121" s="13">
        <v>9750</v>
      </c>
      <c r="J121" s="14">
        <v>0.125</v>
      </c>
      <c r="K121" s="14">
        <v>0.05</v>
      </c>
      <c r="L121" s="17">
        <f t="shared" si="1"/>
        <v>2334150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122</v>
      </c>
      <c r="F122" s="11">
        <v>2</v>
      </c>
      <c r="G122" s="11">
        <v>100</v>
      </c>
      <c r="H122" s="11" t="s">
        <v>123</v>
      </c>
      <c r="I122" s="13">
        <v>28300</v>
      </c>
      <c r="J122" s="14">
        <v>0.125</v>
      </c>
      <c r="K122" s="14">
        <v>0.05</v>
      </c>
      <c r="L122" s="17">
        <f t="shared" si="1"/>
        <v>2352437.5</v>
      </c>
      <c r="M122" s="17"/>
      <c r="N122" s="17"/>
    </row>
    <row r="123" spans="1:14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125</v>
      </c>
      <c r="F123" s="50">
        <v>2</v>
      </c>
      <c r="G123" s="11">
        <v>100</v>
      </c>
      <c r="H123" s="11" t="s">
        <v>123</v>
      </c>
      <c r="I123" s="13">
        <v>34100</v>
      </c>
      <c r="J123" s="14">
        <v>0.125</v>
      </c>
      <c r="K123" s="14">
        <v>0.05</v>
      </c>
      <c r="L123" s="17">
        <f t="shared" si="1"/>
        <v>2834562.5</v>
      </c>
      <c r="M123" s="17"/>
      <c r="N123" s="17"/>
    </row>
    <row r="124" spans="1:14" s="2" customFormat="1" ht="12.75" x14ac:dyDescent="0.2">
      <c r="A124" s="11"/>
      <c r="B124" s="12" t="s">
        <v>14</v>
      </c>
      <c r="C124" s="12" t="s">
        <v>14</v>
      </c>
      <c r="D124" s="15" t="s">
        <v>14</v>
      </c>
      <c r="E124" s="6" t="s">
        <v>234</v>
      </c>
      <c r="F124" s="11">
        <v>2</v>
      </c>
      <c r="G124" s="11">
        <v>288</v>
      </c>
      <c r="H124" s="11" t="s">
        <v>115</v>
      </c>
      <c r="I124" s="13">
        <v>10600</v>
      </c>
      <c r="J124" s="14">
        <v>0.125</v>
      </c>
      <c r="K124" s="14">
        <v>0.05</v>
      </c>
      <c r="L124" s="17">
        <f t="shared" ref="L124:L156" si="2">G124*(I124-(I124*J124)-((I124-(I124*J124))*K124))</f>
        <v>2537640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249</v>
      </c>
      <c r="F125" s="50">
        <v>2</v>
      </c>
      <c r="G125" s="11">
        <v>288</v>
      </c>
      <c r="H125" s="11" t="s">
        <v>120</v>
      </c>
      <c r="I125" s="13">
        <v>14100</v>
      </c>
      <c r="J125" s="14">
        <v>0.125</v>
      </c>
      <c r="K125" s="14">
        <v>0.05</v>
      </c>
      <c r="L125" s="17">
        <f t="shared" si="2"/>
        <v>3375540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6" t="s">
        <v>250</v>
      </c>
      <c r="F126" s="11">
        <v>2</v>
      </c>
      <c r="G126" s="11">
        <v>1728</v>
      </c>
      <c r="H126" s="11" t="s">
        <v>131</v>
      </c>
      <c r="I126" s="13">
        <v>2100</v>
      </c>
      <c r="J126" s="14">
        <v>0.125</v>
      </c>
      <c r="K126" s="14">
        <v>0.05</v>
      </c>
      <c r="L126" s="17">
        <f t="shared" si="2"/>
        <v>3016440</v>
      </c>
      <c r="M126" s="17">
        <v>0</v>
      </c>
      <c r="N126" s="17">
        <f>SUM(L119:L126)</f>
        <v>19048260</v>
      </c>
    </row>
    <row r="127" spans="1:14" s="2" customFormat="1" ht="12.75" x14ac:dyDescent="0.2">
      <c r="A127" s="11">
        <v>18</v>
      </c>
      <c r="B127" s="12">
        <v>44944</v>
      </c>
      <c r="C127" s="12">
        <v>44940</v>
      </c>
      <c r="D127" s="12" t="s">
        <v>251</v>
      </c>
      <c r="E127" s="5" t="s">
        <v>142</v>
      </c>
      <c r="F127" s="50">
        <v>2</v>
      </c>
      <c r="G127" s="11">
        <v>288</v>
      </c>
      <c r="H127" s="11" t="s">
        <v>115</v>
      </c>
      <c r="I127" s="13">
        <v>23900</v>
      </c>
      <c r="J127" s="14">
        <v>0.125</v>
      </c>
      <c r="K127" s="14">
        <v>0.05</v>
      </c>
      <c r="L127" s="17">
        <f t="shared" si="2"/>
        <v>5721660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129</v>
      </c>
      <c r="F128" s="50">
        <v>2</v>
      </c>
      <c r="G128" s="11">
        <v>288</v>
      </c>
      <c r="H128" s="11" t="s">
        <v>115</v>
      </c>
      <c r="I128" s="13">
        <v>18600</v>
      </c>
      <c r="J128" s="14">
        <v>0.125</v>
      </c>
      <c r="K128" s="14">
        <v>0.05</v>
      </c>
      <c r="L128" s="17">
        <f t="shared" si="2"/>
        <v>4452840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157</v>
      </c>
      <c r="F129" s="50">
        <v>5</v>
      </c>
      <c r="G129" s="11">
        <v>720</v>
      </c>
      <c r="H129" s="11" t="s">
        <v>115</v>
      </c>
      <c r="I129" s="13">
        <v>11900</v>
      </c>
      <c r="J129" s="14">
        <v>0.125</v>
      </c>
      <c r="K129" s="14">
        <v>0.05</v>
      </c>
      <c r="L129" s="17">
        <f t="shared" si="2"/>
        <v>7122150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140</v>
      </c>
      <c r="F130" s="11" t="s">
        <v>14</v>
      </c>
      <c r="G130" s="11">
        <v>60</v>
      </c>
      <c r="H130" s="11" t="s">
        <v>131</v>
      </c>
      <c r="I130" s="13">
        <v>2350</v>
      </c>
      <c r="J130" s="14">
        <v>0.1</v>
      </c>
      <c r="K130" s="14">
        <v>0.05</v>
      </c>
      <c r="L130" s="17">
        <f t="shared" si="2"/>
        <v>120555</v>
      </c>
      <c r="M130" s="17">
        <v>120555</v>
      </c>
      <c r="N130" s="17">
        <f>SUM(L127:L130)-M130</f>
        <v>17296650</v>
      </c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261</v>
      </c>
      <c r="F131" s="50" t="s">
        <v>14</v>
      </c>
      <c r="G131" s="11" t="s">
        <v>14</v>
      </c>
      <c r="H131" s="11" t="s">
        <v>14</v>
      </c>
      <c r="I131" s="13" t="s">
        <v>14</v>
      </c>
      <c r="J131" s="14" t="s">
        <v>14</v>
      </c>
      <c r="K131" s="14" t="s">
        <v>14</v>
      </c>
      <c r="L131" s="17"/>
      <c r="M131" s="17"/>
      <c r="N131" s="17"/>
    </row>
    <row r="132" spans="1:14" s="2" customFormat="1" ht="12.75" x14ac:dyDescent="0.2">
      <c r="A132" s="11">
        <v>19</v>
      </c>
      <c r="B132" s="12">
        <v>44946</v>
      </c>
      <c r="C132" s="12">
        <v>44943</v>
      </c>
      <c r="D132" s="12" t="s">
        <v>252</v>
      </c>
      <c r="E132" s="5" t="s">
        <v>234</v>
      </c>
      <c r="F132" s="50">
        <v>1</v>
      </c>
      <c r="G132" s="11">
        <v>144</v>
      </c>
      <c r="H132" s="11" t="s">
        <v>115</v>
      </c>
      <c r="I132" s="13">
        <v>10600</v>
      </c>
      <c r="J132" s="14">
        <v>0.125</v>
      </c>
      <c r="K132" s="14">
        <v>0.05</v>
      </c>
      <c r="L132" s="17">
        <f t="shared" si="2"/>
        <v>1268820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135</v>
      </c>
      <c r="F133" s="50">
        <v>2</v>
      </c>
      <c r="G133" s="11">
        <v>288</v>
      </c>
      <c r="H133" s="11" t="s">
        <v>131</v>
      </c>
      <c r="I133" s="13">
        <v>4350</v>
      </c>
      <c r="J133" s="14">
        <v>0.125</v>
      </c>
      <c r="K133" s="14">
        <v>0.05</v>
      </c>
      <c r="L133" s="17">
        <f t="shared" si="2"/>
        <v>1041390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6" t="s">
        <v>136</v>
      </c>
      <c r="F134" s="11">
        <v>1</v>
      </c>
      <c r="G134" s="11">
        <v>144</v>
      </c>
      <c r="H134" s="11" t="s">
        <v>131</v>
      </c>
      <c r="I134" s="13">
        <v>6500</v>
      </c>
      <c r="J134" s="14">
        <v>0.125</v>
      </c>
      <c r="K134" s="14">
        <v>0.05</v>
      </c>
      <c r="L134" s="17">
        <f t="shared" si="2"/>
        <v>778050</v>
      </c>
      <c r="M134" s="17"/>
      <c r="N134" s="17"/>
    </row>
    <row r="135" spans="1:14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137</v>
      </c>
      <c r="F135" s="50">
        <v>1</v>
      </c>
      <c r="G135" s="11">
        <v>144</v>
      </c>
      <c r="H135" s="11" t="s">
        <v>131</v>
      </c>
      <c r="I135" s="13">
        <v>9750</v>
      </c>
      <c r="J135" s="14">
        <v>0.125</v>
      </c>
      <c r="K135" s="14">
        <v>0.05</v>
      </c>
      <c r="L135" s="17">
        <f t="shared" si="2"/>
        <v>1167075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7" t="s">
        <v>155</v>
      </c>
      <c r="F136" s="52">
        <v>3</v>
      </c>
      <c r="G136" s="11">
        <v>216</v>
      </c>
      <c r="H136" s="11" t="s">
        <v>120</v>
      </c>
      <c r="I136" s="13">
        <v>37200</v>
      </c>
      <c r="J136" s="14">
        <v>0.125</v>
      </c>
      <c r="K136" s="14">
        <v>0.05</v>
      </c>
      <c r="L136" s="17">
        <f t="shared" si="2"/>
        <v>6679260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253</v>
      </c>
      <c r="F137" s="50">
        <v>3</v>
      </c>
      <c r="G137" s="11">
        <v>864</v>
      </c>
      <c r="H137" s="11" t="s">
        <v>131</v>
      </c>
      <c r="I137" s="13">
        <v>2150</v>
      </c>
      <c r="J137" s="14">
        <v>0.125</v>
      </c>
      <c r="K137" s="14">
        <v>0.05</v>
      </c>
      <c r="L137" s="17">
        <f t="shared" si="2"/>
        <v>1544130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5" t="s">
        <v>250</v>
      </c>
      <c r="F138" s="50">
        <v>4</v>
      </c>
      <c r="G138" s="11">
        <v>3456</v>
      </c>
      <c r="H138" s="11" t="s">
        <v>131</v>
      </c>
      <c r="I138" s="13">
        <v>2100</v>
      </c>
      <c r="J138" s="14">
        <v>0.125</v>
      </c>
      <c r="K138" s="14">
        <v>0.05</v>
      </c>
      <c r="L138" s="17">
        <f t="shared" si="2"/>
        <v>6032880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168</v>
      </c>
      <c r="F139" s="50">
        <v>2</v>
      </c>
      <c r="G139" s="11">
        <v>40</v>
      </c>
      <c r="H139" s="11" t="s">
        <v>131</v>
      </c>
      <c r="I139" s="13">
        <v>40500</v>
      </c>
      <c r="J139" s="14">
        <v>0.125</v>
      </c>
      <c r="K139" s="14">
        <v>0.05</v>
      </c>
      <c r="L139" s="17">
        <f t="shared" si="2"/>
        <v>1346625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146</v>
      </c>
      <c r="F140" s="50">
        <v>2</v>
      </c>
      <c r="G140" s="11">
        <v>1000</v>
      </c>
      <c r="H140" s="11" t="s">
        <v>123</v>
      </c>
      <c r="I140" s="13">
        <v>1625</v>
      </c>
      <c r="J140" s="14">
        <v>0.125</v>
      </c>
      <c r="K140" s="14">
        <v>0.05</v>
      </c>
      <c r="L140" s="17">
        <f t="shared" si="2"/>
        <v>1350781.25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122</v>
      </c>
      <c r="F141" s="50">
        <v>2</v>
      </c>
      <c r="G141" s="11">
        <v>100</v>
      </c>
      <c r="H141" s="11" t="s">
        <v>123</v>
      </c>
      <c r="I141" s="13">
        <v>28300</v>
      </c>
      <c r="J141" s="14">
        <v>0.125</v>
      </c>
      <c r="K141" s="14">
        <v>0.05</v>
      </c>
      <c r="L141" s="17">
        <f t="shared" si="2"/>
        <v>2352437.5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124</v>
      </c>
      <c r="F142" s="50">
        <v>1</v>
      </c>
      <c r="G142" s="11">
        <v>50</v>
      </c>
      <c r="H142" s="11" t="s">
        <v>123</v>
      </c>
      <c r="I142" s="13">
        <v>28300</v>
      </c>
      <c r="J142" s="14">
        <v>0.125</v>
      </c>
      <c r="K142" s="14">
        <v>0.05</v>
      </c>
      <c r="L142" s="17">
        <f t="shared" si="2"/>
        <v>1176218.75</v>
      </c>
      <c r="M142" s="17">
        <v>0</v>
      </c>
      <c r="N142" s="17">
        <f>SUM(L132:L142)</f>
        <v>24737667.5</v>
      </c>
    </row>
    <row r="143" spans="1:14" s="2" customFormat="1" ht="12.75" x14ac:dyDescent="0.2">
      <c r="A143" s="11">
        <v>20</v>
      </c>
      <c r="B143" s="12">
        <v>44946</v>
      </c>
      <c r="C143" s="12">
        <v>44943</v>
      </c>
      <c r="D143" s="12" t="s">
        <v>254</v>
      </c>
      <c r="E143" s="5" t="s">
        <v>255</v>
      </c>
      <c r="F143" s="50">
        <v>1</v>
      </c>
      <c r="G143" s="11">
        <v>36</v>
      </c>
      <c r="H143" s="11" t="s">
        <v>120</v>
      </c>
      <c r="I143" s="13">
        <v>41400</v>
      </c>
      <c r="J143" s="14">
        <v>0.125</v>
      </c>
      <c r="K143" s="14">
        <v>0.05</v>
      </c>
      <c r="L143" s="17">
        <f t="shared" si="2"/>
        <v>1238895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5" t="s">
        <v>14</v>
      </c>
      <c r="E144" s="6" t="s">
        <v>233</v>
      </c>
      <c r="F144" s="11">
        <v>1</v>
      </c>
      <c r="G144" s="11">
        <v>72</v>
      </c>
      <c r="H144" s="11" t="s">
        <v>115</v>
      </c>
      <c r="I144" s="13">
        <v>21200</v>
      </c>
      <c r="J144" s="14">
        <v>0.125</v>
      </c>
      <c r="K144" s="14">
        <v>0.05</v>
      </c>
      <c r="L144" s="17">
        <f t="shared" si="2"/>
        <v>1268820</v>
      </c>
      <c r="M144" s="17"/>
      <c r="N144" s="17"/>
    </row>
    <row r="145" spans="1:14" s="2" customFormat="1" ht="12.75" x14ac:dyDescent="0.2">
      <c r="A145" s="11"/>
      <c r="B145" s="12" t="s">
        <v>14</v>
      </c>
      <c r="C145" s="12" t="s">
        <v>14</v>
      </c>
      <c r="D145" s="12" t="s">
        <v>14</v>
      </c>
      <c r="E145" s="5" t="s">
        <v>144</v>
      </c>
      <c r="F145" s="50">
        <v>2</v>
      </c>
      <c r="G145" s="11">
        <v>2000</v>
      </c>
      <c r="H145" s="11" t="s">
        <v>133</v>
      </c>
      <c r="I145" s="13">
        <v>2050</v>
      </c>
      <c r="J145" s="14">
        <v>0.125</v>
      </c>
      <c r="K145" s="14">
        <v>0.05</v>
      </c>
      <c r="L145" s="17">
        <f t="shared" si="2"/>
        <v>3408125</v>
      </c>
      <c r="M145" s="17"/>
      <c r="N145" s="17"/>
    </row>
    <row r="146" spans="1:14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5" t="s">
        <v>256</v>
      </c>
      <c r="F146" s="50">
        <v>1</v>
      </c>
      <c r="G146" s="11">
        <v>144</v>
      </c>
      <c r="H146" s="11" t="s">
        <v>120</v>
      </c>
      <c r="I146" s="13">
        <v>40800</v>
      </c>
      <c r="J146" s="14">
        <v>0.125</v>
      </c>
      <c r="K146" s="14">
        <v>0.05</v>
      </c>
      <c r="L146" s="17">
        <f t="shared" si="2"/>
        <v>4883760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257</v>
      </c>
      <c r="F147" s="50">
        <v>1</v>
      </c>
      <c r="G147" s="11">
        <v>60</v>
      </c>
      <c r="H147" s="11" t="s">
        <v>123</v>
      </c>
      <c r="I147" s="13">
        <v>22200</v>
      </c>
      <c r="J147" s="14">
        <v>0.125</v>
      </c>
      <c r="K147" s="14">
        <v>0.05</v>
      </c>
      <c r="L147" s="17">
        <f t="shared" si="2"/>
        <v>1107225</v>
      </c>
      <c r="M147" s="17">
        <v>0</v>
      </c>
      <c r="N147" s="17">
        <f>SUM(L143:L147)</f>
        <v>11906825</v>
      </c>
    </row>
    <row r="148" spans="1:14" s="2" customFormat="1" ht="12.75" x14ac:dyDescent="0.2">
      <c r="A148" s="11">
        <v>21</v>
      </c>
      <c r="B148" s="12">
        <v>44946</v>
      </c>
      <c r="C148" s="12">
        <v>44943</v>
      </c>
      <c r="D148" s="12" t="s">
        <v>258</v>
      </c>
      <c r="E148" s="5" t="s">
        <v>224</v>
      </c>
      <c r="F148" s="50">
        <v>2</v>
      </c>
      <c r="G148" s="11">
        <v>48</v>
      </c>
      <c r="H148" s="11" t="s">
        <v>120</v>
      </c>
      <c r="I148" s="13">
        <v>162000</v>
      </c>
      <c r="J148" s="14">
        <v>0.125</v>
      </c>
      <c r="K148" s="14">
        <v>0.05</v>
      </c>
      <c r="L148" s="17">
        <f t="shared" si="2"/>
        <v>6463800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225</v>
      </c>
      <c r="F149" s="11" t="s">
        <v>14</v>
      </c>
      <c r="G149" s="11">
        <v>48</v>
      </c>
      <c r="H149" s="11" t="s">
        <v>120</v>
      </c>
      <c r="I149" s="13">
        <v>0</v>
      </c>
      <c r="J149" s="14"/>
      <c r="K149" s="14" t="s">
        <v>14</v>
      </c>
      <c r="L149" s="17"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 t="s">
        <v>260</v>
      </c>
      <c r="F150" s="11"/>
      <c r="G150" s="11"/>
      <c r="H150" s="11"/>
      <c r="I150" s="13"/>
      <c r="J150" s="14"/>
      <c r="K150" s="14"/>
      <c r="L150" s="17"/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2" t="s">
        <v>14</v>
      </c>
      <c r="E151" s="8" t="s">
        <v>157</v>
      </c>
      <c r="F151" s="51">
        <v>6</v>
      </c>
      <c r="G151" s="11">
        <v>864</v>
      </c>
      <c r="H151" s="11" t="s">
        <v>115</v>
      </c>
      <c r="I151" s="13">
        <v>11900</v>
      </c>
      <c r="J151" s="14">
        <v>0.125</v>
      </c>
      <c r="K151" s="14">
        <v>0.05</v>
      </c>
      <c r="L151" s="17">
        <f t="shared" si="2"/>
        <v>8546580</v>
      </c>
      <c r="M151" s="17"/>
      <c r="N151" s="17"/>
    </row>
    <row r="152" spans="1:14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153</v>
      </c>
      <c r="F152" s="50">
        <v>1</v>
      </c>
      <c r="G152" s="11">
        <v>72</v>
      </c>
      <c r="H152" s="11" t="s">
        <v>115</v>
      </c>
      <c r="I152" s="13">
        <v>23000</v>
      </c>
      <c r="J152" s="14">
        <v>0.125</v>
      </c>
      <c r="K152" s="14">
        <v>0.05</v>
      </c>
      <c r="L152" s="17">
        <f t="shared" si="2"/>
        <v>1376550</v>
      </c>
      <c r="M152" s="17"/>
      <c r="N152" s="17"/>
    </row>
    <row r="153" spans="1:14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6" t="s">
        <v>259</v>
      </c>
      <c r="F153" s="11">
        <v>3</v>
      </c>
      <c r="G153" s="11">
        <v>144</v>
      </c>
      <c r="H153" s="11" t="s">
        <v>115</v>
      </c>
      <c r="I153" s="13">
        <v>29600</v>
      </c>
      <c r="J153" s="14">
        <v>0.125</v>
      </c>
      <c r="K153" s="14">
        <v>0.05</v>
      </c>
      <c r="L153" s="17">
        <f t="shared" si="2"/>
        <v>3543120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116</v>
      </c>
      <c r="F154" s="50">
        <v>3</v>
      </c>
      <c r="G154" s="11">
        <v>72</v>
      </c>
      <c r="H154" s="11" t="s">
        <v>115</v>
      </c>
      <c r="I154" s="13">
        <v>58900</v>
      </c>
      <c r="J154" s="14">
        <v>0.125</v>
      </c>
      <c r="K154" s="14">
        <v>0.05</v>
      </c>
      <c r="L154" s="17">
        <f t="shared" si="2"/>
        <v>3525165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5" t="s">
        <v>14</v>
      </c>
      <c r="E155" s="5" t="s">
        <v>117</v>
      </c>
      <c r="F155" s="50">
        <v>3</v>
      </c>
      <c r="G155" s="11">
        <v>72</v>
      </c>
      <c r="H155" s="11" t="s">
        <v>115</v>
      </c>
      <c r="I155" s="10">
        <v>66900</v>
      </c>
      <c r="J155" s="14">
        <v>0.125</v>
      </c>
      <c r="K155" s="14">
        <v>0.05</v>
      </c>
      <c r="L155" s="17">
        <f t="shared" si="2"/>
        <v>4003965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140</v>
      </c>
      <c r="F156" s="50" t="s">
        <v>14</v>
      </c>
      <c r="G156" s="11">
        <v>192</v>
      </c>
      <c r="H156" s="11" t="s">
        <v>131</v>
      </c>
      <c r="I156" s="10">
        <v>2350</v>
      </c>
      <c r="J156" s="14">
        <v>0.125</v>
      </c>
      <c r="K156" s="14">
        <v>0.05</v>
      </c>
      <c r="L156" s="17">
        <f t="shared" si="2"/>
        <v>375060</v>
      </c>
      <c r="M156" s="17">
        <v>375060</v>
      </c>
      <c r="N156" s="17">
        <f>SUM(L148:L156)-M156</f>
        <v>27459180</v>
      </c>
    </row>
    <row r="157" spans="1:14" s="2" customFormat="1" ht="12.75" x14ac:dyDescent="0.2">
      <c r="A157" s="11"/>
      <c r="B157" s="12"/>
      <c r="C157" s="12"/>
      <c r="D157" s="12"/>
      <c r="E157" s="5" t="s">
        <v>261</v>
      </c>
      <c r="F157" s="50"/>
      <c r="G157" s="11"/>
      <c r="H157" s="11"/>
      <c r="I157" s="13"/>
      <c r="J157" s="14"/>
      <c r="K157" s="14"/>
      <c r="L157" s="17"/>
      <c r="M157" s="17"/>
      <c r="N157" s="17"/>
    </row>
    <row r="158" spans="1:14" s="2" customFormat="1" ht="12.75" x14ac:dyDescent="0.2">
      <c r="A158" s="11">
        <v>22</v>
      </c>
      <c r="B158" s="12">
        <v>44947</v>
      </c>
      <c r="C158" s="12">
        <v>44944</v>
      </c>
      <c r="D158" s="12" t="s">
        <v>279</v>
      </c>
      <c r="E158" s="5" t="s">
        <v>234</v>
      </c>
      <c r="F158" s="50">
        <v>1</v>
      </c>
      <c r="G158" s="11">
        <v>144</v>
      </c>
      <c r="H158" s="11" t="s">
        <v>115</v>
      </c>
      <c r="I158" s="13">
        <v>10600</v>
      </c>
      <c r="J158" s="14">
        <v>0.125</v>
      </c>
      <c r="K158" s="14">
        <v>0.05</v>
      </c>
      <c r="L158" s="17">
        <f>G158*(I158-(I158*J158)-((I158-(I158*J158))*K158))</f>
        <v>1268820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8" t="s">
        <v>142</v>
      </c>
      <c r="F159" s="51">
        <v>2</v>
      </c>
      <c r="G159" s="11">
        <v>288</v>
      </c>
      <c r="H159" s="11" t="s">
        <v>115</v>
      </c>
      <c r="I159" s="13">
        <v>23900</v>
      </c>
      <c r="J159" s="14">
        <v>0.125</v>
      </c>
      <c r="K159" s="14">
        <v>0.05</v>
      </c>
      <c r="L159" s="17">
        <f t="shared" ref="L159:L221" si="3">G159*(I159-(I159*J159)-((I159-(I159*J159))*K159))</f>
        <v>5721660</v>
      </c>
      <c r="M159" s="17"/>
      <c r="N159" s="17"/>
    </row>
    <row r="160" spans="1:14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8" t="s">
        <v>129</v>
      </c>
      <c r="F160" s="51">
        <v>1</v>
      </c>
      <c r="G160" s="11">
        <v>144</v>
      </c>
      <c r="H160" s="11" t="s">
        <v>115</v>
      </c>
      <c r="I160" s="13">
        <v>18600</v>
      </c>
      <c r="J160" s="14">
        <v>0.125</v>
      </c>
      <c r="K160" s="14">
        <v>0.05</v>
      </c>
      <c r="L160" s="17">
        <f t="shared" si="3"/>
        <v>2226420</v>
      </c>
      <c r="M160" s="17"/>
      <c r="N160" s="17"/>
    </row>
    <row r="161" spans="1:14" s="2" customFormat="1" ht="12.75" x14ac:dyDescent="0.2">
      <c r="A161" s="11"/>
      <c r="B161" s="12" t="s">
        <v>14</v>
      </c>
      <c r="C161" s="12" t="s">
        <v>14</v>
      </c>
      <c r="D161" s="12" t="s">
        <v>14</v>
      </c>
      <c r="E161" s="5" t="s">
        <v>157</v>
      </c>
      <c r="F161" s="50">
        <v>10</v>
      </c>
      <c r="G161" s="11">
        <v>1440</v>
      </c>
      <c r="H161" s="11" t="s">
        <v>115</v>
      </c>
      <c r="I161" s="13">
        <v>11900</v>
      </c>
      <c r="J161" s="14">
        <v>0.125</v>
      </c>
      <c r="K161" s="14">
        <v>0.05</v>
      </c>
      <c r="L161" s="17">
        <f t="shared" si="3"/>
        <v>14244300</v>
      </c>
      <c r="M161" s="17"/>
      <c r="N161" s="17"/>
    </row>
    <row r="162" spans="1:14" s="2" customFormat="1" ht="12.75" x14ac:dyDescent="0.2">
      <c r="A162" s="11"/>
      <c r="B162" s="12" t="s">
        <v>14</v>
      </c>
      <c r="C162" s="12" t="s">
        <v>14</v>
      </c>
      <c r="D162" s="12" t="s">
        <v>14</v>
      </c>
      <c r="E162" s="6" t="s">
        <v>153</v>
      </c>
      <c r="F162" s="11">
        <v>5</v>
      </c>
      <c r="G162" s="11">
        <v>360</v>
      </c>
      <c r="H162" s="11" t="s">
        <v>115</v>
      </c>
      <c r="I162" s="13">
        <v>23000</v>
      </c>
      <c r="J162" s="14">
        <v>0.125</v>
      </c>
      <c r="K162" s="14">
        <v>0.05</v>
      </c>
      <c r="L162" s="17">
        <f t="shared" si="3"/>
        <v>6882750</v>
      </c>
      <c r="M162" s="17"/>
      <c r="N162" s="17"/>
    </row>
    <row r="163" spans="1:14" s="2" customFormat="1" ht="12.75" x14ac:dyDescent="0.2">
      <c r="A163" s="11"/>
      <c r="B163" s="12" t="s">
        <v>14</v>
      </c>
      <c r="C163" s="12" t="s">
        <v>14</v>
      </c>
      <c r="D163" s="12" t="s">
        <v>14</v>
      </c>
      <c r="E163" s="5" t="s">
        <v>259</v>
      </c>
      <c r="F163" s="50">
        <v>2</v>
      </c>
      <c r="G163" s="11">
        <v>96</v>
      </c>
      <c r="H163" s="11" t="s">
        <v>115</v>
      </c>
      <c r="I163" s="13">
        <v>29600</v>
      </c>
      <c r="J163" s="14">
        <v>0.125</v>
      </c>
      <c r="K163" s="14">
        <v>0.05</v>
      </c>
      <c r="L163" s="17">
        <f t="shared" si="3"/>
        <v>2362080</v>
      </c>
      <c r="M163" s="17"/>
      <c r="N163" s="17"/>
    </row>
    <row r="164" spans="1:14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5" t="s">
        <v>114</v>
      </c>
      <c r="F164" s="50">
        <v>2</v>
      </c>
      <c r="G164" s="11">
        <v>72</v>
      </c>
      <c r="H164" s="11" t="s">
        <v>115</v>
      </c>
      <c r="I164" s="13">
        <v>41500</v>
      </c>
      <c r="J164" s="14">
        <v>0.125</v>
      </c>
      <c r="K164" s="14">
        <v>0.05</v>
      </c>
      <c r="L164" s="17">
        <f t="shared" si="3"/>
        <v>2483775</v>
      </c>
      <c r="M164" s="17"/>
      <c r="N164" s="17"/>
    </row>
    <row r="165" spans="1:14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8" t="s">
        <v>140</v>
      </c>
      <c r="F165" s="51" t="s">
        <v>14</v>
      </c>
      <c r="G165" s="11">
        <v>228</v>
      </c>
      <c r="H165" s="11" t="s">
        <v>131</v>
      </c>
      <c r="I165" s="13">
        <v>2350</v>
      </c>
      <c r="J165" s="14">
        <v>0.1</v>
      </c>
      <c r="K165" s="14">
        <v>0.05</v>
      </c>
      <c r="L165" s="17">
        <f t="shared" si="3"/>
        <v>458109</v>
      </c>
      <c r="M165" s="17">
        <v>458109</v>
      </c>
      <c r="N165" s="17">
        <f>SUM(L158:L165)-M165</f>
        <v>35189805</v>
      </c>
    </row>
    <row r="166" spans="1:14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5" t="s">
        <v>261</v>
      </c>
      <c r="F166" s="50"/>
      <c r="G166" s="11"/>
      <c r="H166" s="11"/>
      <c r="I166" s="13"/>
      <c r="J166" s="14"/>
      <c r="K166" s="14"/>
      <c r="L166" s="17"/>
      <c r="M166" s="17"/>
      <c r="N166" s="17"/>
    </row>
    <row r="167" spans="1:14" s="2" customFormat="1" ht="12.75" x14ac:dyDescent="0.2">
      <c r="A167" s="11">
        <v>23</v>
      </c>
      <c r="B167" s="12">
        <v>44950</v>
      </c>
      <c r="C167" s="12">
        <v>44946</v>
      </c>
      <c r="D167" s="12" t="s">
        <v>280</v>
      </c>
      <c r="E167" s="5" t="s">
        <v>241</v>
      </c>
      <c r="F167" s="50">
        <v>1</v>
      </c>
      <c r="G167" s="11">
        <v>480</v>
      </c>
      <c r="H167" s="11" t="s">
        <v>131</v>
      </c>
      <c r="I167" s="13">
        <v>8500</v>
      </c>
      <c r="J167" s="14">
        <v>0.125</v>
      </c>
      <c r="K167" s="14">
        <v>0.05</v>
      </c>
      <c r="L167" s="17">
        <f t="shared" si="3"/>
        <v>3391500</v>
      </c>
      <c r="M167" s="17"/>
      <c r="N167" s="17"/>
    </row>
    <row r="168" spans="1:14" s="2" customFormat="1" ht="12.75" x14ac:dyDescent="0.2">
      <c r="A168" s="11"/>
      <c r="B168" s="12" t="s">
        <v>14</v>
      </c>
      <c r="C168" s="12" t="s">
        <v>14</v>
      </c>
      <c r="D168" s="15" t="s">
        <v>14</v>
      </c>
      <c r="E168" s="5" t="s">
        <v>281</v>
      </c>
      <c r="F168" s="50">
        <v>4</v>
      </c>
      <c r="G168" s="11">
        <v>3456</v>
      </c>
      <c r="H168" s="11" t="s">
        <v>131</v>
      </c>
      <c r="I168" s="13">
        <v>2450</v>
      </c>
      <c r="J168" s="14">
        <v>0.125</v>
      </c>
      <c r="K168" s="14">
        <v>0.05</v>
      </c>
      <c r="L168" s="17">
        <f t="shared" si="3"/>
        <v>7038360</v>
      </c>
      <c r="M168" s="17"/>
      <c r="N168" s="17"/>
    </row>
    <row r="169" spans="1:14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282</v>
      </c>
      <c r="F169" s="50">
        <v>1</v>
      </c>
      <c r="G169" s="11">
        <v>12</v>
      </c>
      <c r="H169" s="11" t="s">
        <v>131</v>
      </c>
      <c r="I169" s="13">
        <v>31000</v>
      </c>
      <c r="J169" s="14">
        <v>0.125</v>
      </c>
      <c r="K169" s="14">
        <v>0.05</v>
      </c>
      <c r="L169" s="17">
        <f t="shared" si="3"/>
        <v>309225</v>
      </c>
      <c r="M169" s="17"/>
      <c r="N169" s="17"/>
    </row>
    <row r="170" spans="1:14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5" t="s">
        <v>283</v>
      </c>
      <c r="F170" s="50">
        <v>1</v>
      </c>
      <c r="G170" s="11">
        <v>24</v>
      </c>
      <c r="H170" s="11" t="s">
        <v>131</v>
      </c>
      <c r="I170" s="13">
        <v>24300</v>
      </c>
      <c r="J170" s="14">
        <v>0.125</v>
      </c>
      <c r="K170" s="14">
        <v>0.05</v>
      </c>
      <c r="L170" s="17">
        <f t="shared" si="3"/>
        <v>484785</v>
      </c>
      <c r="M170" s="17"/>
      <c r="N170" s="17"/>
    </row>
    <row r="171" spans="1:14" s="2" customFormat="1" ht="12.75" x14ac:dyDescent="0.2">
      <c r="A171" s="11"/>
      <c r="B171" s="12" t="s">
        <v>14</v>
      </c>
      <c r="C171" s="12" t="s">
        <v>14</v>
      </c>
      <c r="D171" s="12" t="s">
        <v>14</v>
      </c>
      <c r="E171" s="8" t="s">
        <v>134</v>
      </c>
      <c r="F171" s="51">
        <v>2</v>
      </c>
      <c r="G171" s="11">
        <v>48</v>
      </c>
      <c r="H171" s="11" t="s">
        <v>131</v>
      </c>
      <c r="I171" s="13">
        <v>19000</v>
      </c>
      <c r="J171" s="14">
        <v>0.125</v>
      </c>
      <c r="K171" s="14">
        <v>0.05</v>
      </c>
      <c r="L171" s="17">
        <f t="shared" si="3"/>
        <v>758100</v>
      </c>
      <c r="M171" s="17"/>
      <c r="N171" s="17"/>
    </row>
    <row r="172" spans="1:14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5" t="s">
        <v>167</v>
      </c>
      <c r="F172" s="50">
        <v>1</v>
      </c>
      <c r="G172" s="11">
        <v>144</v>
      </c>
      <c r="H172" s="11" t="s">
        <v>120</v>
      </c>
      <c r="I172" s="13">
        <v>19800</v>
      </c>
      <c r="J172" s="14">
        <v>0.125</v>
      </c>
      <c r="K172" s="14">
        <v>0.05</v>
      </c>
      <c r="L172" s="17">
        <f t="shared" si="3"/>
        <v>2370060</v>
      </c>
      <c r="M172" s="17"/>
      <c r="N172" s="17"/>
    </row>
    <row r="173" spans="1:14" s="2" customFormat="1" ht="12.75" x14ac:dyDescent="0.2">
      <c r="A173" s="11"/>
      <c r="B173" s="12" t="s">
        <v>14</v>
      </c>
      <c r="C173" s="12" t="s">
        <v>14</v>
      </c>
      <c r="D173" s="12" t="s">
        <v>14</v>
      </c>
      <c r="E173" s="7" t="s">
        <v>155</v>
      </c>
      <c r="F173" s="52">
        <v>1</v>
      </c>
      <c r="G173" s="11">
        <v>72</v>
      </c>
      <c r="H173" s="11" t="s">
        <v>120</v>
      </c>
      <c r="I173" s="13">
        <v>37200</v>
      </c>
      <c r="J173" s="14">
        <v>0.125</v>
      </c>
      <c r="K173" s="14">
        <v>0.05</v>
      </c>
      <c r="L173" s="17">
        <f t="shared" si="3"/>
        <v>2226420</v>
      </c>
      <c r="M173" s="17"/>
      <c r="N173" s="17"/>
    </row>
    <row r="174" spans="1:14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8" t="s">
        <v>284</v>
      </c>
      <c r="F174" s="51">
        <v>1</v>
      </c>
      <c r="G174" s="11">
        <v>72</v>
      </c>
      <c r="H174" s="11" t="s">
        <v>120</v>
      </c>
      <c r="I174" s="13">
        <v>39600</v>
      </c>
      <c r="J174" s="14">
        <v>0.125</v>
      </c>
      <c r="K174" s="14">
        <v>0.05</v>
      </c>
      <c r="L174" s="17">
        <f t="shared" si="3"/>
        <v>2370060</v>
      </c>
      <c r="M174" s="17"/>
      <c r="N174" s="17"/>
    </row>
    <row r="175" spans="1:14" s="2" customFormat="1" ht="12.75" x14ac:dyDescent="0.2">
      <c r="A175" s="11"/>
      <c r="B175" s="12" t="s">
        <v>14</v>
      </c>
      <c r="C175" s="12" t="s">
        <v>14</v>
      </c>
      <c r="D175" s="12" t="s">
        <v>14</v>
      </c>
      <c r="E175" s="5" t="s">
        <v>285</v>
      </c>
      <c r="F175" s="50">
        <v>1</v>
      </c>
      <c r="G175" s="11">
        <v>12</v>
      </c>
      <c r="H175" s="11" t="s">
        <v>139</v>
      </c>
      <c r="I175" s="13">
        <v>198000</v>
      </c>
      <c r="J175" s="14">
        <v>0.125</v>
      </c>
      <c r="K175" s="14">
        <v>0.05</v>
      </c>
      <c r="L175" s="17">
        <f t="shared" si="3"/>
        <v>1975050</v>
      </c>
      <c r="M175" s="17"/>
      <c r="N175" s="17"/>
    </row>
    <row r="176" spans="1:14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286</v>
      </c>
      <c r="F176" s="50">
        <v>1</v>
      </c>
      <c r="G176" s="11">
        <v>20</v>
      </c>
      <c r="H176" s="11" t="s">
        <v>131</v>
      </c>
      <c r="I176" s="13">
        <v>160000</v>
      </c>
      <c r="J176" s="14">
        <v>0.125</v>
      </c>
      <c r="K176" s="14">
        <v>0.05</v>
      </c>
      <c r="L176" s="17">
        <f t="shared" si="3"/>
        <v>2660000</v>
      </c>
      <c r="M176" s="17"/>
      <c r="N176" s="17"/>
    </row>
    <row r="177" spans="1:14" s="2" customFormat="1" ht="12.75" x14ac:dyDescent="0.2">
      <c r="A177" s="11"/>
      <c r="B177" s="12" t="s">
        <v>14</v>
      </c>
      <c r="C177" s="12" t="s">
        <v>14</v>
      </c>
      <c r="D177" s="12" t="s">
        <v>14</v>
      </c>
      <c r="E177" s="8" t="s">
        <v>287</v>
      </c>
      <c r="F177" s="51">
        <v>1</v>
      </c>
      <c r="G177" s="11">
        <v>16</v>
      </c>
      <c r="H177" s="11" t="s">
        <v>131</v>
      </c>
      <c r="I177" s="13">
        <v>187000</v>
      </c>
      <c r="J177" s="14">
        <v>0.125</v>
      </c>
      <c r="K177" s="14">
        <v>0.05</v>
      </c>
      <c r="L177" s="17">
        <f t="shared" si="3"/>
        <v>2487100</v>
      </c>
      <c r="M177" s="17">
        <v>0</v>
      </c>
      <c r="N177" s="17">
        <f>SUM(L167:L177)-M177</f>
        <v>26070660</v>
      </c>
    </row>
    <row r="178" spans="1:14" s="2" customFormat="1" ht="12.75" x14ac:dyDescent="0.2">
      <c r="A178" s="11">
        <v>24</v>
      </c>
      <c r="B178" s="12">
        <v>44950</v>
      </c>
      <c r="C178" s="12">
        <v>44946</v>
      </c>
      <c r="D178" s="12" t="s">
        <v>288</v>
      </c>
      <c r="E178" s="8" t="s">
        <v>156</v>
      </c>
      <c r="F178" s="51">
        <v>2</v>
      </c>
      <c r="G178" s="11">
        <v>60</v>
      </c>
      <c r="H178" s="11" t="s">
        <v>139</v>
      </c>
      <c r="I178" s="13">
        <v>104400</v>
      </c>
      <c r="J178" s="14">
        <v>0.125</v>
      </c>
      <c r="K178" s="14">
        <v>0.05</v>
      </c>
      <c r="L178" s="17">
        <f t="shared" si="3"/>
        <v>5206950</v>
      </c>
      <c r="M178" s="17"/>
      <c r="N178" s="17"/>
    </row>
    <row r="179" spans="1:14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8" t="s">
        <v>224</v>
      </c>
      <c r="F179" s="51">
        <v>2</v>
      </c>
      <c r="G179" s="11">
        <v>48</v>
      </c>
      <c r="H179" s="11" t="s">
        <v>120</v>
      </c>
      <c r="I179" s="13">
        <v>162000</v>
      </c>
      <c r="J179" s="14">
        <v>0.125</v>
      </c>
      <c r="K179" s="14">
        <v>0.05</v>
      </c>
      <c r="L179" s="17">
        <f t="shared" si="3"/>
        <v>6463800</v>
      </c>
      <c r="M179" s="17"/>
      <c r="N179" s="17"/>
    </row>
    <row r="180" spans="1:14" s="2" customFormat="1" ht="12.75" x14ac:dyDescent="0.2">
      <c r="A180" s="11"/>
      <c r="B180" s="12" t="s">
        <v>14</v>
      </c>
      <c r="C180" s="12" t="s">
        <v>14</v>
      </c>
      <c r="D180" s="12" t="s">
        <v>14</v>
      </c>
      <c r="E180" s="8" t="s">
        <v>225</v>
      </c>
      <c r="F180" s="51" t="s">
        <v>14</v>
      </c>
      <c r="G180" s="11">
        <v>48</v>
      </c>
      <c r="H180" s="11" t="s">
        <v>120</v>
      </c>
      <c r="I180" s="13"/>
      <c r="J180" s="14"/>
      <c r="K180" s="14"/>
      <c r="L180" s="17"/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 t="s">
        <v>260</v>
      </c>
      <c r="F181" s="51"/>
      <c r="G181" s="11"/>
      <c r="H181" s="11"/>
      <c r="I181" s="13"/>
      <c r="J181" s="14"/>
      <c r="K181" s="14"/>
      <c r="L181" s="17"/>
      <c r="M181" s="17"/>
      <c r="N181" s="17"/>
    </row>
    <row r="182" spans="1:14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289</v>
      </c>
      <c r="F182" s="50">
        <v>2</v>
      </c>
      <c r="G182" s="11">
        <v>96</v>
      </c>
      <c r="H182" s="11" t="s">
        <v>120</v>
      </c>
      <c r="I182" s="13">
        <v>36000</v>
      </c>
      <c r="J182" s="14">
        <v>0.125</v>
      </c>
      <c r="K182" s="14">
        <v>0.05</v>
      </c>
      <c r="L182" s="17">
        <f t="shared" si="3"/>
        <v>2872800</v>
      </c>
      <c r="M182" s="17"/>
      <c r="N182" s="17"/>
    </row>
    <row r="183" spans="1:14" s="2" customFormat="1" ht="12.75" x14ac:dyDescent="0.2">
      <c r="A183" s="11"/>
      <c r="B183" s="12" t="s">
        <v>14</v>
      </c>
      <c r="C183" s="12" t="s">
        <v>14</v>
      </c>
      <c r="D183" s="15" t="s">
        <v>14</v>
      </c>
      <c r="E183" s="5" t="s">
        <v>140</v>
      </c>
      <c r="F183" s="50" t="s">
        <v>14</v>
      </c>
      <c r="G183" s="11">
        <v>24</v>
      </c>
      <c r="H183" s="11" t="s">
        <v>131</v>
      </c>
      <c r="I183" s="13">
        <v>2350</v>
      </c>
      <c r="J183" s="14">
        <v>0.1</v>
      </c>
      <c r="K183" s="14">
        <v>0.05</v>
      </c>
      <c r="L183" s="17">
        <f t="shared" si="3"/>
        <v>48222</v>
      </c>
      <c r="M183" s="17">
        <v>48222</v>
      </c>
      <c r="N183" s="17">
        <f>SUM(L178:L183)-M183</f>
        <v>14543550</v>
      </c>
    </row>
    <row r="184" spans="1:14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5" t="s">
        <v>296</v>
      </c>
      <c r="F184" s="50" t="s">
        <v>14</v>
      </c>
      <c r="G184" s="11" t="s">
        <v>14</v>
      </c>
      <c r="H184" s="11" t="s">
        <v>14</v>
      </c>
      <c r="I184" s="13" t="s">
        <v>14</v>
      </c>
      <c r="J184" s="14" t="s">
        <v>14</v>
      </c>
      <c r="K184" s="14" t="s">
        <v>14</v>
      </c>
      <c r="L184" s="17"/>
      <c r="M184" s="17"/>
      <c r="N184" s="17"/>
    </row>
    <row r="185" spans="1:14" s="2" customFormat="1" ht="12.75" x14ac:dyDescent="0.2">
      <c r="A185" s="11">
        <v>25</v>
      </c>
      <c r="B185" s="12">
        <v>44952</v>
      </c>
      <c r="C185" s="12">
        <v>44947</v>
      </c>
      <c r="D185" s="12" t="s">
        <v>342</v>
      </c>
      <c r="E185" s="5" t="s">
        <v>343</v>
      </c>
      <c r="F185" s="50">
        <v>1</v>
      </c>
      <c r="G185" s="11">
        <v>120</v>
      </c>
      <c r="H185" s="11" t="s">
        <v>131</v>
      </c>
      <c r="I185" s="13">
        <v>12950</v>
      </c>
      <c r="J185" s="14">
        <v>0.125</v>
      </c>
      <c r="K185" s="14">
        <v>0.05</v>
      </c>
      <c r="L185" s="17">
        <f t="shared" si="3"/>
        <v>1291762.5</v>
      </c>
      <c r="M185" s="17"/>
      <c r="N185" s="17"/>
    </row>
    <row r="186" spans="1:14" s="2" customFormat="1" ht="12.75" x14ac:dyDescent="0.2">
      <c r="A186" s="11"/>
      <c r="B186" s="12" t="s">
        <v>14</v>
      </c>
      <c r="C186" s="12" t="s">
        <v>14</v>
      </c>
      <c r="D186" s="12" t="s">
        <v>14</v>
      </c>
      <c r="E186" s="5" t="s">
        <v>168</v>
      </c>
      <c r="F186" s="50">
        <v>2</v>
      </c>
      <c r="G186" s="11">
        <v>40</v>
      </c>
      <c r="H186" s="11" t="s">
        <v>131</v>
      </c>
      <c r="I186" s="13">
        <v>40500</v>
      </c>
      <c r="J186" s="14">
        <v>0.125</v>
      </c>
      <c r="K186" s="14">
        <v>0.05</v>
      </c>
      <c r="L186" s="17">
        <f t="shared" si="3"/>
        <v>1346625</v>
      </c>
      <c r="M186" s="17"/>
      <c r="N186" s="17"/>
    </row>
    <row r="187" spans="1:14" s="2" customFormat="1" ht="12.75" x14ac:dyDescent="0.2">
      <c r="A187" s="11"/>
      <c r="B187" s="12" t="s">
        <v>14</v>
      </c>
      <c r="C187" s="12" t="s">
        <v>14</v>
      </c>
      <c r="D187" s="12" t="s">
        <v>14</v>
      </c>
      <c r="E187" s="5" t="s">
        <v>344</v>
      </c>
      <c r="F187" s="50">
        <v>2</v>
      </c>
      <c r="G187" s="11">
        <v>60</v>
      </c>
      <c r="H187" s="11" t="s">
        <v>139</v>
      </c>
      <c r="I187" s="13">
        <v>96000</v>
      </c>
      <c r="J187" s="14">
        <v>0.125</v>
      </c>
      <c r="K187" s="14">
        <v>0.05</v>
      </c>
      <c r="L187" s="17">
        <f t="shared" si="3"/>
        <v>4788000</v>
      </c>
      <c r="M187" s="17"/>
      <c r="N187" s="17"/>
    </row>
    <row r="188" spans="1:14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289</v>
      </c>
      <c r="F188" s="50">
        <v>3</v>
      </c>
      <c r="G188" s="11">
        <v>144</v>
      </c>
      <c r="H188" s="11" t="s">
        <v>212</v>
      </c>
      <c r="I188" s="13">
        <v>36000</v>
      </c>
      <c r="J188" s="14">
        <v>0.125</v>
      </c>
      <c r="K188" s="14">
        <v>0.05</v>
      </c>
      <c r="L188" s="17">
        <f t="shared" si="3"/>
        <v>4309200</v>
      </c>
      <c r="M188" s="17"/>
      <c r="N188" s="17"/>
    </row>
    <row r="189" spans="1:14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5" t="s">
        <v>140</v>
      </c>
      <c r="F189" s="50" t="s">
        <v>14</v>
      </c>
      <c r="G189" s="11">
        <v>36</v>
      </c>
      <c r="H189" s="11" t="s">
        <v>131</v>
      </c>
      <c r="I189" s="13">
        <v>2350</v>
      </c>
      <c r="J189" s="14">
        <v>0.1</v>
      </c>
      <c r="K189" s="14">
        <v>0.05</v>
      </c>
      <c r="L189" s="17">
        <f t="shared" si="3"/>
        <v>72333</v>
      </c>
      <c r="M189" s="17">
        <v>72333</v>
      </c>
      <c r="N189" s="17">
        <f>SUM(L185:L189)-M189</f>
        <v>11735587.5</v>
      </c>
    </row>
    <row r="190" spans="1:14" s="2" customFormat="1" ht="12.75" x14ac:dyDescent="0.2">
      <c r="A190" s="11"/>
      <c r="B190" s="12"/>
      <c r="C190" s="12"/>
      <c r="D190" s="12"/>
      <c r="E190" s="5" t="s">
        <v>296</v>
      </c>
      <c r="F190" s="50"/>
      <c r="G190" s="11"/>
      <c r="H190" s="11"/>
      <c r="I190" s="13"/>
      <c r="J190" s="14"/>
      <c r="K190" s="14"/>
      <c r="L190" s="17"/>
      <c r="M190" s="17"/>
      <c r="N190" s="17"/>
    </row>
    <row r="191" spans="1:14" s="2" customFormat="1" ht="12.75" x14ac:dyDescent="0.2">
      <c r="A191" s="11">
        <v>26</v>
      </c>
      <c r="B191" s="12">
        <v>44950</v>
      </c>
      <c r="C191" s="12">
        <v>44946</v>
      </c>
      <c r="D191" s="15" t="s">
        <v>290</v>
      </c>
      <c r="E191" s="8" t="s">
        <v>156</v>
      </c>
      <c r="F191" s="51">
        <v>2</v>
      </c>
      <c r="G191" s="11">
        <v>60</v>
      </c>
      <c r="H191" s="11" t="s">
        <v>139</v>
      </c>
      <c r="I191" s="13">
        <v>104400</v>
      </c>
      <c r="J191" s="14">
        <v>0.125</v>
      </c>
      <c r="K191" s="14">
        <v>0.05</v>
      </c>
      <c r="L191" s="17">
        <f t="shared" si="3"/>
        <v>5206950</v>
      </c>
      <c r="M191" s="17"/>
      <c r="N191" s="17"/>
    </row>
    <row r="192" spans="1:14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8" t="s">
        <v>291</v>
      </c>
      <c r="F192" s="51">
        <v>1</v>
      </c>
      <c r="G192" s="11">
        <v>72</v>
      </c>
      <c r="H192" s="11" t="s">
        <v>131</v>
      </c>
      <c r="I192" s="13">
        <v>15800</v>
      </c>
      <c r="J192" s="14">
        <v>0.125</v>
      </c>
      <c r="K192" s="14">
        <v>0.05</v>
      </c>
      <c r="L192" s="17">
        <f t="shared" si="3"/>
        <v>945630</v>
      </c>
      <c r="M192" s="17"/>
      <c r="N192" s="17"/>
    </row>
    <row r="193" spans="1:14" s="2" customFormat="1" ht="12.75" x14ac:dyDescent="0.2">
      <c r="A193" s="11"/>
      <c r="B193" s="12" t="s">
        <v>14</v>
      </c>
      <c r="C193" s="12" t="s">
        <v>14</v>
      </c>
      <c r="D193" s="12" t="s">
        <v>14</v>
      </c>
      <c r="E193" s="5" t="s">
        <v>292</v>
      </c>
      <c r="F193" s="50">
        <v>1</v>
      </c>
      <c r="G193" s="11">
        <v>72</v>
      </c>
      <c r="H193" s="11" t="s">
        <v>131</v>
      </c>
      <c r="I193" s="13">
        <v>15800</v>
      </c>
      <c r="J193" s="14">
        <v>0.125</v>
      </c>
      <c r="K193" s="14">
        <v>0.05</v>
      </c>
      <c r="L193" s="17">
        <f t="shared" si="3"/>
        <v>945630</v>
      </c>
      <c r="M193" s="17"/>
      <c r="N193" s="17"/>
    </row>
    <row r="194" spans="1:14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8" t="s">
        <v>293</v>
      </c>
      <c r="F194" s="51">
        <v>1</v>
      </c>
      <c r="G194" s="11">
        <v>72</v>
      </c>
      <c r="H194" s="11" t="s">
        <v>131</v>
      </c>
      <c r="I194" s="13">
        <v>15800</v>
      </c>
      <c r="J194" s="14">
        <v>0.125</v>
      </c>
      <c r="K194" s="14">
        <v>0.05</v>
      </c>
      <c r="L194" s="17">
        <f t="shared" si="3"/>
        <v>945630</v>
      </c>
      <c r="M194" s="17"/>
      <c r="N194" s="17"/>
    </row>
    <row r="195" spans="1:14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294</v>
      </c>
      <c r="F195" s="50">
        <v>1</v>
      </c>
      <c r="G195" s="11">
        <v>72</v>
      </c>
      <c r="H195" s="11" t="s">
        <v>131</v>
      </c>
      <c r="I195" s="13">
        <v>15800</v>
      </c>
      <c r="J195" s="14">
        <v>0.125</v>
      </c>
      <c r="K195" s="14">
        <v>0.05</v>
      </c>
      <c r="L195" s="17">
        <f t="shared" si="3"/>
        <v>945630</v>
      </c>
      <c r="M195" s="17"/>
      <c r="N195" s="17"/>
    </row>
    <row r="196" spans="1:14" s="2" customFormat="1" ht="12.75" x14ac:dyDescent="0.2">
      <c r="A196" s="11"/>
      <c r="B196" s="12" t="s">
        <v>14</v>
      </c>
      <c r="C196" s="12" t="s">
        <v>14</v>
      </c>
      <c r="D196" s="12" t="s">
        <v>14</v>
      </c>
      <c r="E196" s="5" t="s">
        <v>295</v>
      </c>
      <c r="F196" s="50">
        <v>1</v>
      </c>
      <c r="G196" s="11">
        <v>72</v>
      </c>
      <c r="H196" s="11" t="s">
        <v>131</v>
      </c>
      <c r="I196" s="13">
        <v>15800</v>
      </c>
      <c r="J196" s="14">
        <v>0.125</v>
      </c>
      <c r="K196" s="14">
        <v>0.05</v>
      </c>
      <c r="L196" s="17">
        <f t="shared" si="3"/>
        <v>945630</v>
      </c>
      <c r="M196" s="17">
        <v>0</v>
      </c>
      <c r="N196" s="17">
        <f>SUM(L191:L196)-M196</f>
        <v>9935100</v>
      </c>
    </row>
    <row r="197" spans="1:14" s="2" customFormat="1" ht="12.75" x14ac:dyDescent="0.2">
      <c r="A197" s="11">
        <v>27</v>
      </c>
      <c r="B197" s="12">
        <v>44954</v>
      </c>
      <c r="C197" s="12">
        <v>44951</v>
      </c>
      <c r="D197" s="12" t="s">
        <v>301</v>
      </c>
      <c r="E197" s="8" t="s">
        <v>156</v>
      </c>
      <c r="F197" s="51">
        <v>8</v>
      </c>
      <c r="G197" s="11">
        <v>240</v>
      </c>
      <c r="H197" s="11" t="s">
        <v>139</v>
      </c>
      <c r="I197" s="13">
        <v>104400</v>
      </c>
      <c r="J197" s="14">
        <v>0.125</v>
      </c>
      <c r="K197" s="14">
        <v>0.05</v>
      </c>
      <c r="L197" s="17">
        <f t="shared" si="3"/>
        <v>20827800</v>
      </c>
      <c r="M197" s="17">
        <v>0</v>
      </c>
      <c r="N197" s="17">
        <f>SUM(L197)-M197</f>
        <v>20827800</v>
      </c>
    </row>
    <row r="198" spans="1:14" s="2" customFormat="1" ht="12.75" x14ac:dyDescent="0.2">
      <c r="A198" s="11">
        <v>28</v>
      </c>
      <c r="B198" s="12">
        <v>44956</v>
      </c>
      <c r="C198" s="12">
        <v>44953</v>
      </c>
      <c r="D198" s="12" t="s">
        <v>313</v>
      </c>
      <c r="E198" s="8" t="s">
        <v>314</v>
      </c>
      <c r="F198" s="51">
        <v>4</v>
      </c>
      <c r="G198" s="11">
        <v>96</v>
      </c>
      <c r="H198" s="11" t="s">
        <v>120</v>
      </c>
      <c r="I198" s="13">
        <v>88200</v>
      </c>
      <c r="J198" s="14">
        <v>0.125</v>
      </c>
      <c r="K198" s="14">
        <v>0.05</v>
      </c>
      <c r="L198" s="17">
        <f t="shared" si="3"/>
        <v>7038360</v>
      </c>
      <c r="M198" s="17"/>
      <c r="N198" s="17"/>
    </row>
    <row r="199" spans="1:14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315</v>
      </c>
      <c r="F199" s="11">
        <v>3</v>
      </c>
      <c r="G199" s="11">
        <v>72</v>
      </c>
      <c r="H199" s="11" t="s">
        <v>120</v>
      </c>
      <c r="I199" s="13">
        <v>89400</v>
      </c>
      <c r="J199" s="14">
        <v>0.125</v>
      </c>
      <c r="K199" s="14">
        <v>0.05</v>
      </c>
      <c r="L199" s="17">
        <f t="shared" si="3"/>
        <v>5350590</v>
      </c>
      <c r="M199" s="17"/>
      <c r="N199" s="17"/>
    </row>
    <row r="200" spans="1:14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316</v>
      </c>
      <c r="F200" s="50">
        <v>1</v>
      </c>
      <c r="G200" s="11">
        <v>288</v>
      </c>
      <c r="H200" s="11" t="s">
        <v>115</v>
      </c>
      <c r="I200" s="13">
        <v>12000</v>
      </c>
      <c r="J200" s="14">
        <v>0.125</v>
      </c>
      <c r="K200" s="14">
        <v>0.05</v>
      </c>
      <c r="L200" s="17">
        <f t="shared" si="3"/>
        <v>2872800</v>
      </c>
      <c r="M200" s="17"/>
      <c r="N200" s="17"/>
    </row>
    <row r="201" spans="1:14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8" t="s">
        <v>317</v>
      </c>
      <c r="F201" s="51">
        <v>2</v>
      </c>
      <c r="G201" s="11">
        <v>48</v>
      </c>
      <c r="H201" s="11" t="s">
        <v>131</v>
      </c>
      <c r="I201" s="13">
        <v>11100</v>
      </c>
      <c r="J201" s="14">
        <v>0.125</v>
      </c>
      <c r="K201" s="14">
        <v>0.05</v>
      </c>
      <c r="L201" s="17">
        <f t="shared" si="3"/>
        <v>442890</v>
      </c>
      <c r="M201" s="17"/>
      <c r="N201" s="17"/>
    </row>
    <row r="202" spans="1:14" s="2" customFormat="1" ht="12.75" x14ac:dyDescent="0.2">
      <c r="A202" s="11"/>
      <c r="B202" s="12" t="s">
        <v>14</v>
      </c>
      <c r="C202" s="12" t="s">
        <v>14</v>
      </c>
      <c r="D202" s="12" t="s">
        <v>14</v>
      </c>
      <c r="E202" s="8" t="s">
        <v>142</v>
      </c>
      <c r="F202" s="51">
        <v>1</v>
      </c>
      <c r="G202" s="11">
        <v>144</v>
      </c>
      <c r="H202" s="11" t="s">
        <v>115</v>
      </c>
      <c r="I202" s="13">
        <v>23900</v>
      </c>
      <c r="J202" s="14">
        <v>0.125</v>
      </c>
      <c r="K202" s="14">
        <v>0.05</v>
      </c>
      <c r="L202" s="17">
        <f t="shared" si="3"/>
        <v>2860830</v>
      </c>
      <c r="M202" s="17"/>
      <c r="N202" s="17"/>
    </row>
    <row r="203" spans="1:14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5" t="s">
        <v>144</v>
      </c>
      <c r="F203" s="50">
        <v>1</v>
      </c>
      <c r="G203" s="11">
        <v>1000</v>
      </c>
      <c r="H203" s="11" t="s">
        <v>133</v>
      </c>
      <c r="I203" s="13">
        <v>2050</v>
      </c>
      <c r="J203" s="14">
        <v>0.125</v>
      </c>
      <c r="K203" s="14">
        <v>0.05</v>
      </c>
      <c r="L203" s="17">
        <f t="shared" si="3"/>
        <v>1704062.5</v>
      </c>
      <c r="M203" s="17">
        <v>0</v>
      </c>
      <c r="N203" s="17">
        <f>SUM(L198:L203)-M203</f>
        <v>20269532.5</v>
      </c>
    </row>
    <row r="204" spans="1:14" s="2" customFormat="1" ht="12.75" x14ac:dyDescent="0.2">
      <c r="A204" s="11">
        <v>29</v>
      </c>
      <c r="B204" s="12">
        <v>44959</v>
      </c>
      <c r="C204" s="12">
        <v>44956</v>
      </c>
      <c r="D204" s="12" t="s">
        <v>324</v>
      </c>
      <c r="E204" s="5" t="s">
        <v>325</v>
      </c>
      <c r="F204" s="50">
        <v>3</v>
      </c>
      <c r="G204" s="11">
        <v>360</v>
      </c>
      <c r="H204" s="11" t="s">
        <v>120</v>
      </c>
      <c r="I204" s="13">
        <v>24600</v>
      </c>
      <c r="J204" s="14">
        <v>0.125</v>
      </c>
      <c r="K204" s="14">
        <v>0.05</v>
      </c>
      <c r="L204" s="17">
        <f t="shared" si="3"/>
        <v>7361550</v>
      </c>
      <c r="M204" s="17">
        <v>0</v>
      </c>
      <c r="N204" s="17">
        <f>SUM(L204)-M204</f>
        <v>7361550</v>
      </c>
    </row>
    <row r="205" spans="1:14" s="2" customFormat="1" ht="12.75" x14ac:dyDescent="0.2">
      <c r="A205" s="11">
        <v>30</v>
      </c>
      <c r="B205" s="12">
        <v>44959</v>
      </c>
      <c r="C205" s="12">
        <v>44957</v>
      </c>
      <c r="D205" s="12" t="s">
        <v>326</v>
      </c>
      <c r="E205" s="6" t="s">
        <v>327</v>
      </c>
      <c r="F205" s="11">
        <v>1</v>
      </c>
      <c r="G205" s="11">
        <v>144</v>
      </c>
      <c r="H205" s="11" t="s">
        <v>131</v>
      </c>
      <c r="I205" s="13">
        <v>6100</v>
      </c>
      <c r="J205" s="14">
        <v>0.125</v>
      </c>
      <c r="K205" s="14">
        <v>0.05</v>
      </c>
      <c r="L205" s="17">
        <f t="shared" si="3"/>
        <v>730170</v>
      </c>
      <c r="M205" s="17"/>
      <c r="N205" s="17"/>
    </row>
    <row r="206" spans="1:14" s="2" customFormat="1" ht="12.75" x14ac:dyDescent="0.2">
      <c r="A206" s="11"/>
      <c r="B206" s="12" t="s">
        <v>14</v>
      </c>
      <c r="C206" s="12" t="s">
        <v>14</v>
      </c>
      <c r="D206" s="12" t="s">
        <v>14</v>
      </c>
      <c r="E206" s="5" t="s">
        <v>328</v>
      </c>
      <c r="F206" s="50">
        <v>1</v>
      </c>
      <c r="G206" s="11">
        <v>144</v>
      </c>
      <c r="H206" s="11" t="s">
        <v>131</v>
      </c>
      <c r="I206" s="13">
        <v>7700</v>
      </c>
      <c r="J206" s="14">
        <v>0.125</v>
      </c>
      <c r="K206" s="14">
        <v>0.05</v>
      </c>
      <c r="L206" s="17">
        <f t="shared" si="3"/>
        <v>921690</v>
      </c>
      <c r="M206" s="17"/>
      <c r="N206" s="17"/>
    </row>
    <row r="207" spans="1:14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329</v>
      </c>
      <c r="F207" s="50">
        <v>1</v>
      </c>
      <c r="G207" s="11">
        <v>25</v>
      </c>
      <c r="H207" s="11" t="s">
        <v>120</v>
      </c>
      <c r="I207" s="13">
        <v>70800</v>
      </c>
      <c r="J207" s="14">
        <v>0.125</v>
      </c>
      <c r="K207" s="14">
        <v>0.05</v>
      </c>
      <c r="L207" s="17">
        <f t="shared" si="3"/>
        <v>1471312.5</v>
      </c>
      <c r="M207" s="17"/>
      <c r="N207" s="17"/>
    </row>
    <row r="208" spans="1:14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330</v>
      </c>
      <c r="F208" s="50">
        <v>1</v>
      </c>
      <c r="G208" s="11">
        <v>25</v>
      </c>
      <c r="H208" s="11" t="s">
        <v>120</v>
      </c>
      <c r="I208" s="13">
        <v>66600</v>
      </c>
      <c r="J208" s="14">
        <v>0.125</v>
      </c>
      <c r="K208" s="14">
        <v>0.05</v>
      </c>
      <c r="L208" s="17">
        <f t="shared" si="3"/>
        <v>1384031.25</v>
      </c>
      <c r="M208" s="17"/>
      <c r="N208" s="17"/>
    </row>
    <row r="209" spans="1:14" s="2" customFormat="1" ht="12.75" x14ac:dyDescent="0.2">
      <c r="A209" s="11"/>
      <c r="B209" s="12" t="s">
        <v>14</v>
      </c>
      <c r="C209" s="12" t="s">
        <v>14</v>
      </c>
      <c r="D209" s="12" t="s">
        <v>14</v>
      </c>
      <c r="E209" s="5" t="s">
        <v>331</v>
      </c>
      <c r="F209" s="50">
        <v>1</v>
      </c>
      <c r="G209" s="11">
        <v>36</v>
      </c>
      <c r="H209" s="11" t="s">
        <v>131</v>
      </c>
      <c r="I209" s="13">
        <v>58000</v>
      </c>
      <c r="J209" s="14">
        <v>0.125</v>
      </c>
      <c r="K209" s="14">
        <v>0.05</v>
      </c>
      <c r="L209" s="17">
        <f t="shared" si="3"/>
        <v>1735650</v>
      </c>
      <c r="M209" s="17"/>
      <c r="N209" s="17"/>
    </row>
    <row r="210" spans="1:14" s="2" customFormat="1" ht="12.75" x14ac:dyDescent="0.2">
      <c r="A210" s="11"/>
      <c r="B210" s="12" t="s">
        <v>14</v>
      </c>
      <c r="C210" s="12" t="s">
        <v>14</v>
      </c>
      <c r="D210" s="15" t="s">
        <v>14</v>
      </c>
      <c r="E210" s="5" t="s">
        <v>332</v>
      </c>
      <c r="F210" s="50">
        <v>1</v>
      </c>
      <c r="G210" s="11">
        <v>144</v>
      </c>
      <c r="H210" s="11" t="s">
        <v>120</v>
      </c>
      <c r="I210" s="13">
        <v>6120</v>
      </c>
      <c r="J210" s="14">
        <v>0.125</v>
      </c>
      <c r="K210" s="14">
        <v>0.05</v>
      </c>
      <c r="L210" s="17">
        <f t="shared" si="3"/>
        <v>732564</v>
      </c>
      <c r="M210" s="17"/>
      <c r="N210" s="17"/>
    </row>
    <row r="211" spans="1:14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6" t="s">
        <v>333</v>
      </c>
      <c r="F211" s="11">
        <v>1</v>
      </c>
      <c r="G211" s="11">
        <v>50</v>
      </c>
      <c r="H211" s="11" t="s">
        <v>131</v>
      </c>
      <c r="I211" s="13">
        <v>20500</v>
      </c>
      <c r="J211" s="14">
        <v>0.125</v>
      </c>
      <c r="K211" s="14">
        <v>0.05</v>
      </c>
      <c r="L211" s="17">
        <f t="shared" si="3"/>
        <v>852031.25</v>
      </c>
      <c r="M211" s="17"/>
      <c r="N211" s="17"/>
    </row>
    <row r="212" spans="1:14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334</v>
      </c>
      <c r="F212" s="50">
        <v>1</v>
      </c>
      <c r="G212" s="11">
        <v>60</v>
      </c>
      <c r="H212" s="11" t="s">
        <v>123</v>
      </c>
      <c r="I212" s="13">
        <v>31800</v>
      </c>
      <c r="J212" s="14">
        <v>0.125</v>
      </c>
      <c r="K212" s="14">
        <v>0.05</v>
      </c>
      <c r="L212" s="17">
        <f t="shared" si="3"/>
        <v>1586025</v>
      </c>
      <c r="M212" s="17"/>
      <c r="N212" s="17"/>
    </row>
    <row r="213" spans="1:14" s="2" customFormat="1" ht="12.75" x14ac:dyDescent="0.2">
      <c r="A213" s="11"/>
      <c r="B213" s="12" t="s">
        <v>14</v>
      </c>
      <c r="C213" s="12" t="s">
        <v>14</v>
      </c>
      <c r="D213" s="15" t="s">
        <v>14</v>
      </c>
      <c r="E213" s="6" t="s">
        <v>317</v>
      </c>
      <c r="F213" s="11">
        <v>1</v>
      </c>
      <c r="G213" s="11">
        <v>24</v>
      </c>
      <c r="H213" s="11" t="s">
        <v>131</v>
      </c>
      <c r="I213" s="13">
        <v>11100</v>
      </c>
      <c r="J213" s="14">
        <v>0.125</v>
      </c>
      <c r="K213" s="14">
        <v>0.05</v>
      </c>
      <c r="L213" s="17">
        <f t="shared" si="3"/>
        <v>221445</v>
      </c>
      <c r="M213" s="17"/>
      <c r="N213" s="17"/>
    </row>
    <row r="214" spans="1:14" s="2" customFormat="1" ht="12.75" x14ac:dyDescent="0.2">
      <c r="A214" s="11"/>
      <c r="B214" s="12" t="s">
        <v>14</v>
      </c>
      <c r="C214" s="12" t="s">
        <v>14</v>
      </c>
      <c r="D214" s="12" t="s">
        <v>14</v>
      </c>
      <c r="E214" s="5" t="s">
        <v>244</v>
      </c>
      <c r="F214" s="50">
        <v>1</v>
      </c>
      <c r="G214" s="11">
        <v>768</v>
      </c>
      <c r="H214" s="11" t="s">
        <v>131</v>
      </c>
      <c r="I214" s="13">
        <v>2100</v>
      </c>
      <c r="J214" s="14">
        <v>0.125</v>
      </c>
      <c r="K214" s="14">
        <v>0.05</v>
      </c>
      <c r="L214" s="17">
        <f t="shared" si="3"/>
        <v>1340640</v>
      </c>
      <c r="M214" s="17">
        <v>0</v>
      </c>
      <c r="N214" s="17">
        <f>SUM(L205:L214)-M214</f>
        <v>10975559</v>
      </c>
    </row>
    <row r="215" spans="1:14" s="2" customFormat="1" ht="12.75" x14ac:dyDescent="0.2">
      <c r="A215" s="11">
        <v>31</v>
      </c>
      <c r="B215" s="12">
        <v>44959</v>
      </c>
      <c r="C215" s="12">
        <v>44957</v>
      </c>
      <c r="D215" s="12" t="s">
        <v>335</v>
      </c>
      <c r="E215" s="6" t="s">
        <v>336</v>
      </c>
      <c r="F215" s="11">
        <v>1</v>
      </c>
      <c r="G215" s="11">
        <v>100</v>
      </c>
      <c r="H215" s="11" t="s">
        <v>152</v>
      </c>
      <c r="I215" s="13">
        <v>8400</v>
      </c>
      <c r="J215" s="14">
        <v>0.125</v>
      </c>
      <c r="K215" s="14">
        <v>0.05</v>
      </c>
      <c r="L215" s="17">
        <f t="shared" si="3"/>
        <v>698250</v>
      </c>
      <c r="M215" s="17"/>
      <c r="N215" s="17"/>
    </row>
    <row r="216" spans="1:14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6" t="s">
        <v>337</v>
      </c>
      <c r="F216" s="11">
        <v>1</v>
      </c>
      <c r="G216" s="11">
        <v>100</v>
      </c>
      <c r="H216" s="11" t="s">
        <v>152</v>
      </c>
      <c r="I216" s="13">
        <v>8400</v>
      </c>
      <c r="J216" s="14">
        <v>0.125</v>
      </c>
      <c r="K216" s="14">
        <v>0.05</v>
      </c>
      <c r="L216" s="17">
        <f t="shared" si="3"/>
        <v>698250</v>
      </c>
      <c r="M216" s="17"/>
      <c r="N216" s="17"/>
    </row>
    <row r="217" spans="1:14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6" t="s">
        <v>338</v>
      </c>
      <c r="F217" s="11">
        <v>1</v>
      </c>
      <c r="G217" s="11">
        <v>288</v>
      </c>
      <c r="H217" s="11" t="s">
        <v>339</v>
      </c>
      <c r="I217" s="13">
        <v>3100</v>
      </c>
      <c r="J217" s="14">
        <v>0.125</v>
      </c>
      <c r="K217" s="14">
        <v>0.05</v>
      </c>
      <c r="L217" s="17">
        <f t="shared" si="3"/>
        <v>742140</v>
      </c>
      <c r="M217" s="17"/>
      <c r="N217" s="17"/>
    </row>
    <row r="218" spans="1:14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6" t="s">
        <v>166</v>
      </c>
      <c r="F218" s="11">
        <v>1</v>
      </c>
      <c r="G218" s="11">
        <v>12</v>
      </c>
      <c r="H218" s="11" t="s">
        <v>139</v>
      </c>
      <c r="I218" s="13">
        <v>176400</v>
      </c>
      <c r="J218" s="14">
        <v>0.125</v>
      </c>
      <c r="K218" s="14">
        <v>0.05</v>
      </c>
      <c r="L218" s="17">
        <f t="shared" si="3"/>
        <v>1759590</v>
      </c>
      <c r="M218" s="17"/>
      <c r="N218" s="17"/>
    </row>
    <row r="219" spans="1:14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6" t="s">
        <v>317</v>
      </c>
      <c r="F219" s="11">
        <v>2</v>
      </c>
      <c r="G219" s="11">
        <v>48</v>
      </c>
      <c r="H219" s="11" t="s">
        <v>131</v>
      </c>
      <c r="I219" s="13">
        <v>11100</v>
      </c>
      <c r="J219" s="14">
        <v>0.125</v>
      </c>
      <c r="K219" s="14">
        <v>0.05</v>
      </c>
      <c r="L219" s="17">
        <f t="shared" si="3"/>
        <v>442890</v>
      </c>
      <c r="M219" s="17">
        <v>0</v>
      </c>
      <c r="N219" s="17">
        <f>SUM(L215:L219)-M219</f>
        <v>4341120</v>
      </c>
    </row>
    <row r="220" spans="1:14" s="2" customFormat="1" ht="15.75" x14ac:dyDescent="0.25">
      <c r="A220" s="57" t="s">
        <v>345</v>
      </c>
      <c r="B220" s="12"/>
      <c r="C220" s="12"/>
      <c r="D220" s="12"/>
      <c r="E220" s="5"/>
      <c r="F220" s="50"/>
      <c r="G220" s="11"/>
      <c r="H220" s="11"/>
      <c r="I220" s="13"/>
      <c r="J220" s="14"/>
      <c r="K220" s="14"/>
      <c r="L220" s="17"/>
      <c r="M220" s="17"/>
      <c r="N220" s="17"/>
    </row>
    <row r="221" spans="1:14" s="2" customFormat="1" ht="12.75" x14ac:dyDescent="0.2">
      <c r="A221" s="11">
        <v>1</v>
      </c>
      <c r="B221" s="12">
        <v>44961</v>
      </c>
      <c r="C221" s="12">
        <v>44958</v>
      </c>
      <c r="D221" s="12" t="s">
        <v>371</v>
      </c>
      <c r="E221" s="8" t="s">
        <v>372</v>
      </c>
      <c r="F221" s="51">
        <v>5</v>
      </c>
      <c r="G221" s="11">
        <v>120</v>
      </c>
      <c r="H221" s="11" t="s">
        <v>120</v>
      </c>
      <c r="I221" s="13">
        <v>88200</v>
      </c>
      <c r="J221" s="14">
        <v>0.125</v>
      </c>
      <c r="K221" s="14">
        <v>0.05</v>
      </c>
      <c r="L221" s="17">
        <f t="shared" si="3"/>
        <v>8797950</v>
      </c>
      <c r="M221" s="17" t="s">
        <v>14</v>
      </c>
      <c r="N221" s="17"/>
    </row>
    <row r="222" spans="1:14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314</v>
      </c>
      <c r="F222" s="50">
        <v>3</v>
      </c>
      <c r="G222" s="11">
        <v>72</v>
      </c>
      <c r="H222" s="11" t="s">
        <v>120</v>
      </c>
      <c r="I222" s="13">
        <v>88200</v>
      </c>
      <c r="J222" s="14">
        <v>0.125</v>
      </c>
      <c r="K222" s="14">
        <v>0.05</v>
      </c>
      <c r="L222" s="17">
        <f t="shared" ref="L222:L468" si="4">G222*(I222-(I222*J222)-((I222-(I222*J222))*K222))</f>
        <v>5278770</v>
      </c>
      <c r="M222" s="17" t="s">
        <v>14</v>
      </c>
      <c r="N222" s="17"/>
    </row>
    <row r="223" spans="1:14" s="2" customFormat="1" ht="12.75" x14ac:dyDescent="0.2">
      <c r="A223" s="11"/>
      <c r="B223" s="12" t="s">
        <v>14</v>
      </c>
      <c r="C223" s="12" t="s">
        <v>14</v>
      </c>
      <c r="D223" s="12" t="s">
        <v>14</v>
      </c>
      <c r="E223" s="5" t="s">
        <v>337</v>
      </c>
      <c r="F223" s="50">
        <v>1</v>
      </c>
      <c r="G223" s="11">
        <v>100</v>
      </c>
      <c r="H223" s="11" t="s">
        <v>152</v>
      </c>
      <c r="I223" s="13">
        <v>8400</v>
      </c>
      <c r="J223" s="14">
        <v>0.125</v>
      </c>
      <c r="K223" s="14">
        <v>0.05</v>
      </c>
      <c r="L223" s="17">
        <f t="shared" si="4"/>
        <v>698250</v>
      </c>
      <c r="M223" s="17" t="s">
        <v>14</v>
      </c>
      <c r="N223" s="17"/>
    </row>
    <row r="224" spans="1:14" s="2" customFormat="1" ht="12.75" x14ac:dyDescent="0.2">
      <c r="A224" s="11"/>
      <c r="B224" s="12" t="s">
        <v>14</v>
      </c>
      <c r="C224" s="12" t="s">
        <v>14</v>
      </c>
      <c r="D224" s="12" t="s">
        <v>14</v>
      </c>
      <c r="E224" s="8" t="s">
        <v>336</v>
      </c>
      <c r="F224" s="51">
        <v>1</v>
      </c>
      <c r="G224" s="11">
        <v>100</v>
      </c>
      <c r="H224" s="11" t="s">
        <v>152</v>
      </c>
      <c r="I224" s="13">
        <v>8400</v>
      </c>
      <c r="J224" s="14">
        <v>0.125</v>
      </c>
      <c r="K224" s="14">
        <v>0.05</v>
      </c>
      <c r="L224" s="17">
        <f t="shared" si="4"/>
        <v>698250</v>
      </c>
      <c r="M224" s="17" t="s">
        <v>14</v>
      </c>
      <c r="N224" s="17"/>
    </row>
    <row r="225" spans="1:14" s="2" customFormat="1" ht="12.75" x14ac:dyDescent="0.2">
      <c r="A225" s="11"/>
      <c r="B225" s="12" t="s">
        <v>14</v>
      </c>
      <c r="C225" s="12" t="s">
        <v>14</v>
      </c>
      <c r="D225" s="12" t="s">
        <v>14</v>
      </c>
      <c r="E225" s="5" t="s">
        <v>338</v>
      </c>
      <c r="F225" s="50">
        <v>1</v>
      </c>
      <c r="G225" s="11">
        <v>288</v>
      </c>
      <c r="H225" s="11" t="s">
        <v>339</v>
      </c>
      <c r="I225" s="13">
        <v>3100</v>
      </c>
      <c r="J225" s="14">
        <v>0.125</v>
      </c>
      <c r="K225" s="14">
        <v>0.05</v>
      </c>
      <c r="L225" s="17">
        <f t="shared" si="4"/>
        <v>742140</v>
      </c>
      <c r="M225" s="17" t="s">
        <v>14</v>
      </c>
      <c r="N225" s="17"/>
    </row>
    <row r="226" spans="1:14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317</v>
      </c>
      <c r="F226" s="50">
        <v>1</v>
      </c>
      <c r="G226" s="11">
        <v>24</v>
      </c>
      <c r="H226" s="11" t="s">
        <v>131</v>
      </c>
      <c r="I226" s="13">
        <v>11100</v>
      </c>
      <c r="J226" s="14">
        <v>0.125</v>
      </c>
      <c r="K226" s="14">
        <v>0.05</v>
      </c>
      <c r="L226" s="17">
        <f t="shared" si="4"/>
        <v>221445</v>
      </c>
      <c r="M226" s="17" t="s">
        <v>14</v>
      </c>
      <c r="N226" s="17"/>
    </row>
    <row r="227" spans="1:14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166</v>
      </c>
      <c r="F227" s="50">
        <v>1</v>
      </c>
      <c r="G227" s="11">
        <v>12</v>
      </c>
      <c r="H227" s="11" t="s">
        <v>139</v>
      </c>
      <c r="I227" s="13">
        <v>176400</v>
      </c>
      <c r="J227" s="14">
        <v>0.125</v>
      </c>
      <c r="K227" s="14">
        <v>0.05</v>
      </c>
      <c r="L227" s="17">
        <f t="shared" si="4"/>
        <v>1759590</v>
      </c>
      <c r="M227" s="17" t="s">
        <v>14</v>
      </c>
      <c r="N227" s="17"/>
    </row>
    <row r="228" spans="1:14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373</v>
      </c>
      <c r="F228" s="50">
        <v>2</v>
      </c>
      <c r="G228" s="11">
        <v>20</v>
      </c>
      <c r="H228" s="11" t="s">
        <v>152</v>
      </c>
      <c r="I228" s="13">
        <v>95000</v>
      </c>
      <c r="J228" s="14">
        <v>0.125</v>
      </c>
      <c r="K228" s="14">
        <v>0.05</v>
      </c>
      <c r="L228" s="17">
        <f t="shared" si="4"/>
        <v>1579375</v>
      </c>
      <c r="M228" s="17" t="s">
        <v>14</v>
      </c>
      <c r="N228" s="17"/>
    </row>
    <row r="229" spans="1:14" s="2" customFormat="1" ht="12.75" x14ac:dyDescent="0.2">
      <c r="A229" s="11"/>
      <c r="B229" s="12" t="s">
        <v>14</v>
      </c>
      <c r="C229" s="12" t="s">
        <v>14</v>
      </c>
      <c r="D229" s="12" t="s">
        <v>14</v>
      </c>
      <c r="E229" s="5" t="s">
        <v>144</v>
      </c>
      <c r="F229" s="50">
        <v>2</v>
      </c>
      <c r="G229" s="11">
        <v>2000</v>
      </c>
      <c r="H229" s="11" t="s">
        <v>133</v>
      </c>
      <c r="I229" s="13">
        <v>2050</v>
      </c>
      <c r="J229" s="14">
        <v>0.125</v>
      </c>
      <c r="K229" s="14">
        <v>0.05</v>
      </c>
      <c r="L229" s="17">
        <f t="shared" si="4"/>
        <v>3408125</v>
      </c>
      <c r="M229" s="17">
        <v>0</v>
      </c>
      <c r="N229" s="17">
        <f>SUM(L221:L229)-M229</f>
        <v>23183895</v>
      </c>
    </row>
    <row r="230" spans="1:14" s="2" customFormat="1" ht="12.75" x14ac:dyDescent="0.2">
      <c r="A230" s="11">
        <v>2</v>
      </c>
      <c r="B230" s="12">
        <v>44961</v>
      </c>
      <c r="C230" s="12">
        <v>44958</v>
      </c>
      <c r="D230" s="12" t="s">
        <v>374</v>
      </c>
      <c r="E230" s="5" t="s">
        <v>129</v>
      </c>
      <c r="F230" s="50">
        <v>2</v>
      </c>
      <c r="G230" s="11">
        <v>288</v>
      </c>
      <c r="H230" s="11" t="s">
        <v>115</v>
      </c>
      <c r="I230" s="13">
        <v>18600</v>
      </c>
      <c r="J230" s="14">
        <v>0.125</v>
      </c>
      <c r="K230" s="14">
        <v>0.05</v>
      </c>
      <c r="L230" s="17">
        <f t="shared" si="4"/>
        <v>4452840</v>
      </c>
      <c r="M230" s="17" t="s">
        <v>14</v>
      </c>
      <c r="N230" s="17"/>
    </row>
    <row r="231" spans="1:14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158</v>
      </c>
      <c r="F231" s="50">
        <v>2</v>
      </c>
      <c r="G231" s="11">
        <v>288</v>
      </c>
      <c r="H231" s="11" t="s">
        <v>115</v>
      </c>
      <c r="I231" s="13">
        <v>9000</v>
      </c>
      <c r="J231" s="14">
        <v>0.125</v>
      </c>
      <c r="K231" s="14">
        <v>0.05</v>
      </c>
      <c r="L231" s="17">
        <f t="shared" si="4"/>
        <v>2154600</v>
      </c>
      <c r="M231" s="17" t="s">
        <v>14</v>
      </c>
      <c r="N231" s="17"/>
    </row>
    <row r="232" spans="1:14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140</v>
      </c>
      <c r="F232" s="50" t="s">
        <v>14</v>
      </c>
      <c r="G232" s="11">
        <v>24</v>
      </c>
      <c r="H232" s="11" t="s">
        <v>131</v>
      </c>
      <c r="I232" s="13">
        <v>2350</v>
      </c>
      <c r="J232" s="14">
        <v>0.1</v>
      </c>
      <c r="K232" s="14">
        <v>0.05</v>
      </c>
      <c r="L232" s="17">
        <f t="shared" si="4"/>
        <v>48222</v>
      </c>
      <c r="M232" s="17">
        <v>48222</v>
      </c>
      <c r="N232" s="17">
        <f>SUM(L230:L232)-M232</f>
        <v>6607440</v>
      </c>
    </row>
    <row r="233" spans="1:14" s="2" customFormat="1" ht="12.75" x14ac:dyDescent="0.2">
      <c r="A233" s="11"/>
      <c r="B233" s="12"/>
      <c r="C233" s="12"/>
      <c r="D233" s="12"/>
      <c r="E233" s="5" t="s">
        <v>394</v>
      </c>
      <c r="F233" s="50"/>
      <c r="G233" s="11"/>
      <c r="H233" s="11"/>
      <c r="I233" s="13"/>
      <c r="J233" s="14"/>
      <c r="K233" s="14"/>
      <c r="L233" s="17"/>
      <c r="M233" s="17"/>
      <c r="N233" s="17"/>
    </row>
    <row r="234" spans="1:14" s="2" customFormat="1" ht="12.75" x14ac:dyDescent="0.2">
      <c r="A234" s="11">
        <v>3</v>
      </c>
      <c r="B234" s="12">
        <v>44963</v>
      </c>
      <c r="C234" s="12">
        <v>44959</v>
      </c>
      <c r="D234" s="12" t="s">
        <v>375</v>
      </c>
      <c r="E234" s="5" t="s">
        <v>376</v>
      </c>
      <c r="F234" s="50">
        <v>1</v>
      </c>
      <c r="G234" s="11">
        <v>48</v>
      </c>
      <c r="H234" s="11" t="s">
        <v>120</v>
      </c>
      <c r="I234" s="13">
        <v>36000</v>
      </c>
      <c r="J234" s="14">
        <v>0.125</v>
      </c>
      <c r="K234" s="14">
        <v>0.05</v>
      </c>
      <c r="L234" s="17">
        <f t="shared" si="4"/>
        <v>1436400</v>
      </c>
      <c r="M234" s="17" t="s">
        <v>14</v>
      </c>
      <c r="N234" s="17"/>
    </row>
    <row r="235" spans="1:14" s="2" customFormat="1" ht="12.75" x14ac:dyDescent="0.2">
      <c r="A235" s="11"/>
      <c r="B235" s="12" t="s">
        <v>14</v>
      </c>
      <c r="C235" s="12" t="s">
        <v>14</v>
      </c>
      <c r="D235" s="12" t="s">
        <v>14</v>
      </c>
      <c r="E235" s="8" t="s">
        <v>140</v>
      </c>
      <c r="F235" s="51" t="s">
        <v>14</v>
      </c>
      <c r="G235" s="11">
        <v>12</v>
      </c>
      <c r="H235" s="11" t="s">
        <v>131</v>
      </c>
      <c r="I235" s="13">
        <v>2350</v>
      </c>
      <c r="J235" s="14">
        <v>0.1</v>
      </c>
      <c r="K235" s="14">
        <v>0.05</v>
      </c>
      <c r="L235" s="17">
        <f t="shared" si="4"/>
        <v>24111</v>
      </c>
      <c r="M235" s="17">
        <v>24111</v>
      </c>
      <c r="N235" s="17">
        <f>SUM(L234:L235)-M235</f>
        <v>1436400</v>
      </c>
    </row>
    <row r="236" spans="1:14" s="2" customFormat="1" ht="12.75" x14ac:dyDescent="0.2">
      <c r="A236" s="11"/>
      <c r="B236" s="12"/>
      <c r="C236" s="12"/>
      <c r="D236" s="12"/>
      <c r="E236" s="8" t="s">
        <v>296</v>
      </c>
      <c r="F236" s="51"/>
      <c r="G236" s="11"/>
      <c r="H236" s="11"/>
      <c r="I236" s="13"/>
      <c r="J236" s="14"/>
      <c r="K236" s="14"/>
      <c r="L236" s="17"/>
      <c r="M236" s="17"/>
      <c r="N236" s="17"/>
    </row>
    <row r="237" spans="1:14" s="2" customFormat="1" ht="12.75" x14ac:dyDescent="0.2">
      <c r="A237" s="11">
        <v>4</v>
      </c>
      <c r="B237" s="12">
        <v>44964</v>
      </c>
      <c r="C237" s="12">
        <v>44961</v>
      </c>
      <c r="D237" s="15" t="s">
        <v>377</v>
      </c>
      <c r="E237" s="8" t="s">
        <v>144</v>
      </c>
      <c r="F237" s="51">
        <v>2</v>
      </c>
      <c r="G237" s="11">
        <v>2000</v>
      </c>
      <c r="H237" s="11" t="s">
        <v>133</v>
      </c>
      <c r="I237" s="13">
        <v>2050</v>
      </c>
      <c r="J237" s="14">
        <v>0.125</v>
      </c>
      <c r="K237" s="14">
        <v>0.05</v>
      </c>
      <c r="L237" s="17">
        <f t="shared" si="4"/>
        <v>3408125</v>
      </c>
      <c r="M237" s="17">
        <v>0</v>
      </c>
      <c r="N237" s="17">
        <f>SUM(L237)-M237</f>
        <v>3408125</v>
      </c>
    </row>
    <row r="238" spans="1:14" s="2" customFormat="1" ht="12.75" x14ac:dyDescent="0.2">
      <c r="A238" s="11">
        <v>5</v>
      </c>
      <c r="B238" s="12">
        <v>44966</v>
      </c>
      <c r="C238" s="12">
        <v>44963</v>
      </c>
      <c r="D238" s="15" t="s">
        <v>392</v>
      </c>
      <c r="E238" s="5" t="s">
        <v>393</v>
      </c>
      <c r="F238" s="50">
        <v>2</v>
      </c>
      <c r="G238" s="11">
        <v>2000</v>
      </c>
      <c r="H238" s="11" t="s">
        <v>133</v>
      </c>
      <c r="I238" s="13">
        <v>3000</v>
      </c>
      <c r="J238" s="14">
        <v>0.125</v>
      </c>
      <c r="K238" s="14">
        <v>0.05</v>
      </c>
      <c r="L238" s="17">
        <f t="shared" si="4"/>
        <v>4987500</v>
      </c>
      <c r="M238" s="17"/>
      <c r="N238" s="17"/>
    </row>
    <row r="239" spans="1:14" s="2" customFormat="1" ht="12.75" x14ac:dyDescent="0.2">
      <c r="A239" s="11"/>
      <c r="B239" s="12" t="s">
        <v>14</v>
      </c>
      <c r="C239" s="12" t="s">
        <v>14</v>
      </c>
      <c r="D239" s="12" t="s">
        <v>14</v>
      </c>
      <c r="E239" s="5" t="s">
        <v>157</v>
      </c>
      <c r="F239" s="50">
        <v>5</v>
      </c>
      <c r="G239" s="11">
        <v>720</v>
      </c>
      <c r="H239" s="11" t="s">
        <v>115</v>
      </c>
      <c r="I239" s="13">
        <v>11900</v>
      </c>
      <c r="J239" s="14">
        <v>0.125</v>
      </c>
      <c r="K239" s="14">
        <v>0.05</v>
      </c>
      <c r="L239" s="17">
        <f t="shared" si="4"/>
        <v>7122150</v>
      </c>
      <c r="M239" s="17"/>
      <c r="N239" s="17"/>
    </row>
    <row r="240" spans="1:14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153</v>
      </c>
      <c r="F240" s="50">
        <v>5</v>
      </c>
      <c r="G240" s="11">
        <v>360</v>
      </c>
      <c r="H240" s="11" t="s">
        <v>115</v>
      </c>
      <c r="I240" s="13">
        <v>23000</v>
      </c>
      <c r="J240" s="14">
        <v>0.125</v>
      </c>
      <c r="K240" s="14">
        <v>0.05</v>
      </c>
      <c r="L240" s="17">
        <f t="shared" si="4"/>
        <v>6882750</v>
      </c>
      <c r="M240" s="17"/>
      <c r="N240" s="17"/>
    </row>
    <row r="241" spans="1:14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259</v>
      </c>
      <c r="F241" s="50">
        <v>5</v>
      </c>
      <c r="G241" s="11">
        <v>240</v>
      </c>
      <c r="H241" s="11" t="s">
        <v>115</v>
      </c>
      <c r="I241" s="13">
        <v>29600</v>
      </c>
      <c r="J241" s="14">
        <v>0.125</v>
      </c>
      <c r="K241" s="14">
        <v>0.05</v>
      </c>
      <c r="L241" s="17">
        <f t="shared" si="4"/>
        <v>5905200</v>
      </c>
      <c r="M241" s="17"/>
      <c r="N241" s="17"/>
    </row>
    <row r="242" spans="1:14" s="2" customFormat="1" ht="12.75" x14ac:dyDescent="0.2">
      <c r="A242" s="11"/>
      <c r="B242" s="12" t="s">
        <v>14</v>
      </c>
      <c r="C242" s="12" t="s">
        <v>14</v>
      </c>
      <c r="D242" s="15" t="s">
        <v>14</v>
      </c>
      <c r="E242" s="5" t="s">
        <v>140</v>
      </c>
      <c r="F242" s="50" t="s">
        <v>14</v>
      </c>
      <c r="G242" s="11">
        <v>180</v>
      </c>
      <c r="H242" s="11" t="s">
        <v>131</v>
      </c>
      <c r="I242" s="13">
        <v>2350</v>
      </c>
      <c r="J242" s="14">
        <v>0.1</v>
      </c>
      <c r="K242" s="14">
        <v>0.05</v>
      </c>
      <c r="L242" s="17">
        <f t="shared" si="4"/>
        <v>361665</v>
      </c>
      <c r="M242" s="17">
        <v>361665</v>
      </c>
      <c r="N242" s="17">
        <f>SUM(L238:L242)-M242</f>
        <v>24897600</v>
      </c>
    </row>
    <row r="243" spans="1:14" s="2" customFormat="1" ht="12.75" x14ac:dyDescent="0.2">
      <c r="A243" s="11"/>
      <c r="B243" s="12"/>
      <c r="C243" s="12"/>
      <c r="D243" s="12"/>
      <c r="E243" s="5" t="s">
        <v>394</v>
      </c>
      <c r="F243" s="50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>
        <v>6</v>
      </c>
      <c r="B244" s="12">
        <v>44968</v>
      </c>
      <c r="C244" s="12">
        <v>44965</v>
      </c>
      <c r="D244" s="12" t="s">
        <v>473</v>
      </c>
      <c r="E244" s="5" t="s">
        <v>135</v>
      </c>
      <c r="F244" s="50">
        <v>2</v>
      </c>
      <c r="G244" s="11">
        <v>288</v>
      </c>
      <c r="H244" s="11" t="s">
        <v>131</v>
      </c>
      <c r="I244" s="13">
        <v>4350</v>
      </c>
      <c r="J244" s="14">
        <v>0.125</v>
      </c>
      <c r="K244" s="14">
        <v>0.05</v>
      </c>
      <c r="L244" s="17">
        <f t="shared" si="4"/>
        <v>1041390</v>
      </c>
      <c r="M244" s="17"/>
      <c r="N244" s="17"/>
    </row>
    <row r="245" spans="1:14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327</v>
      </c>
      <c r="F245" s="50">
        <v>2</v>
      </c>
      <c r="G245" s="11">
        <v>288</v>
      </c>
      <c r="H245" s="11" t="s">
        <v>131</v>
      </c>
      <c r="I245" s="13">
        <v>6100</v>
      </c>
      <c r="J245" s="14">
        <v>0.125</v>
      </c>
      <c r="K245" s="14">
        <v>0.05</v>
      </c>
      <c r="L245" s="17">
        <f t="shared" si="4"/>
        <v>1460340</v>
      </c>
      <c r="M245" s="17"/>
      <c r="N245" s="17"/>
    </row>
    <row r="246" spans="1:14" s="2" customFormat="1" ht="12.75" x14ac:dyDescent="0.2">
      <c r="A246" s="11"/>
      <c r="B246" s="12" t="s">
        <v>14</v>
      </c>
      <c r="C246" s="12" t="s">
        <v>14</v>
      </c>
      <c r="D246" s="12" t="s">
        <v>14</v>
      </c>
      <c r="E246" s="5" t="s">
        <v>136</v>
      </c>
      <c r="F246" s="50">
        <v>2</v>
      </c>
      <c r="G246" s="11">
        <v>288</v>
      </c>
      <c r="H246" s="11" t="s">
        <v>131</v>
      </c>
      <c r="I246" s="13">
        <v>6500</v>
      </c>
      <c r="J246" s="14">
        <v>0.125</v>
      </c>
      <c r="K246" s="14">
        <v>0.05</v>
      </c>
      <c r="L246" s="17">
        <f t="shared" si="4"/>
        <v>1556100</v>
      </c>
      <c r="M246" s="17"/>
      <c r="N246" s="17"/>
    </row>
    <row r="247" spans="1:14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5" t="s">
        <v>328</v>
      </c>
      <c r="F247" s="50">
        <v>2</v>
      </c>
      <c r="G247" s="11">
        <v>288</v>
      </c>
      <c r="H247" s="11" t="s">
        <v>131</v>
      </c>
      <c r="I247" s="13">
        <v>7700</v>
      </c>
      <c r="J247" s="14">
        <v>0.125</v>
      </c>
      <c r="K247" s="14">
        <v>0.05</v>
      </c>
      <c r="L247" s="17">
        <f t="shared" si="4"/>
        <v>1843380</v>
      </c>
      <c r="M247" s="17"/>
      <c r="N247" s="17"/>
    </row>
    <row r="248" spans="1:14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137</v>
      </c>
      <c r="F248" s="50">
        <v>2</v>
      </c>
      <c r="G248" s="11">
        <v>288</v>
      </c>
      <c r="H248" s="11" t="s">
        <v>131</v>
      </c>
      <c r="I248" s="13">
        <v>9750</v>
      </c>
      <c r="J248" s="14">
        <v>0.125</v>
      </c>
      <c r="K248" s="14">
        <v>0.05</v>
      </c>
      <c r="L248" s="17">
        <f t="shared" si="4"/>
        <v>2334150</v>
      </c>
      <c r="M248" s="17"/>
      <c r="N248" s="17"/>
    </row>
    <row r="249" spans="1:14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162</v>
      </c>
      <c r="F249" s="50">
        <v>2</v>
      </c>
      <c r="G249" s="11">
        <v>40</v>
      </c>
      <c r="H249" s="11" t="s">
        <v>120</v>
      </c>
      <c r="I249" s="13">
        <v>85200</v>
      </c>
      <c r="J249" s="14">
        <v>0.125</v>
      </c>
      <c r="K249" s="14">
        <v>0.05</v>
      </c>
      <c r="L249" s="17">
        <f t="shared" si="4"/>
        <v>2832900</v>
      </c>
      <c r="M249" s="17"/>
      <c r="N249" s="17"/>
    </row>
    <row r="250" spans="1:14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5" t="s">
        <v>329</v>
      </c>
      <c r="F250" s="50">
        <v>2</v>
      </c>
      <c r="G250" s="11">
        <v>50</v>
      </c>
      <c r="H250" s="11" t="s">
        <v>120</v>
      </c>
      <c r="I250" s="13">
        <v>70800</v>
      </c>
      <c r="J250" s="14">
        <v>0.125</v>
      </c>
      <c r="K250" s="14">
        <v>0.05</v>
      </c>
      <c r="L250" s="17">
        <f t="shared" si="4"/>
        <v>2942625</v>
      </c>
      <c r="M250" s="17"/>
      <c r="N250" s="17"/>
    </row>
    <row r="251" spans="1:14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5" t="s">
        <v>330</v>
      </c>
      <c r="F251" s="50">
        <v>2</v>
      </c>
      <c r="G251" s="11">
        <v>50</v>
      </c>
      <c r="H251" s="11" t="s">
        <v>120</v>
      </c>
      <c r="I251" s="13">
        <v>66600</v>
      </c>
      <c r="J251" s="14">
        <v>0.125</v>
      </c>
      <c r="K251" s="14">
        <v>0.05</v>
      </c>
      <c r="L251" s="17">
        <f t="shared" si="4"/>
        <v>2768062.5</v>
      </c>
      <c r="M251" s="17"/>
      <c r="N251" s="17"/>
    </row>
    <row r="252" spans="1:14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5" t="s">
        <v>474</v>
      </c>
      <c r="F252" s="50">
        <v>2</v>
      </c>
      <c r="G252" s="11">
        <v>480</v>
      </c>
      <c r="H252" s="11" t="s">
        <v>131</v>
      </c>
      <c r="I252" s="13">
        <v>7000</v>
      </c>
      <c r="J252" s="14">
        <v>0.125</v>
      </c>
      <c r="K252" s="14">
        <v>0.05</v>
      </c>
      <c r="L252" s="17">
        <f t="shared" si="4"/>
        <v>2793000</v>
      </c>
      <c r="M252" s="17"/>
      <c r="N252" s="17"/>
    </row>
    <row r="253" spans="1:14" s="2" customFormat="1" ht="12.75" x14ac:dyDescent="0.2">
      <c r="A253" s="11"/>
      <c r="B253" s="12" t="s">
        <v>14</v>
      </c>
      <c r="C253" s="12" t="s">
        <v>14</v>
      </c>
      <c r="D253" s="12" t="s">
        <v>14</v>
      </c>
      <c r="E253" s="5" t="s">
        <v>244</v>
      </c>
      <c r="F253" s="50">
        <v>2</v>
      </c>
      <c r="G253" s="11">
        <v>1536</v>
      </c>
      <c r="H253" s="11" t="s">
        <v>131</v>
      </c>
      <c r="I253" s="13">
        <v>2100</v>
      </c>
      <c r="J253" s="14">
        <v>0.125</v>
      </c>
      <c r="K253" s="14">
        <v>0.05</v>
      </c>
      <c r="L253" s="17">
        <f t="shared" si="4"/>
        <v>2681280</v>
      </c>
      <c r="M253" s="17"/>
      <c r="N253" s="17"/>
    </row>
    <row r="254" spans="1:14" s="2" customFormat="1" ht="12.75" x14ac:dyDescent="0.2">
      <c r="A254" s="11"/>
      <c r="B254" s="12" t="s">
        <v>14</v>
      </c>
      <c r="C254" s="12" t="s">
        <v>14</v>
      </c>
      <c r="D254" s="12" t="s">
        <v>14</v>
      </c>
      <c r="E254" s="5" t="s">
        <v>281</v>
      </c>
      <c r="F254" s="50">
        <v>2</v>
      </c>
      <c r="G254" s="11">
        <v>1728</v>
      </c>
      <c r="H254" s="11" t="s">
        <v>131</v>
      </c>
      <c r="I254" s="13">
        <v>2450</v>
      </c>
      <c r="J254" s="14">
        <v>0.125</v>
      </c>
      <c r="K254" s="14">
        <v>0.05</v>
      </c>
      <c r="L254" s="17">
        <f t="shared" si="4"/>
        <v>3519180</v>
      </c>
      <c r="M254" s="17">
        <v>0</v>
      </c>
      <c r="N254" s="17">
        <f>SUM(L244:L254)-M254</f>
        <v>25772407.5</v>
      </c>
    </row>
    <row r="255" spans="1:14" s="2" customFormat="1" ht="12.75" x14ac:dyDescent="0.2">
      <c r="A255" s="11">
        <v>7</v>
      </c>
      <c r="B255" s="12">
        <v>44968</v>
      </c>
      <c r="C255" s="12">
        <v>44965</v>
      </c>
      <c r="D255" s="12" t="s">
        <v>475</v>
      </c>
      <c r="E255" s="5" t="s">
        <v>476</v>
      </c>
      <c r="F255" s="50">
        <v>2</v>
      </c>
      <c r="G255" s="11">
        <v>100</v>
      </c>
      <c r="H255" s="11" t="s">
        <v>123</v>
      </c>
      <c r="I255" s="13">
        <v>32000</v>
      </c>
      <c r="J255" s="14">
        <v>0.125</v>
      </c>
      <c r="K255" s="14">
        <v>0.05</v>
      </c>
      <c r="L255" s="17">
        <f t="shared" si="4"/>
        <v>2660000</v>
      </c>
      <c r="M255" s="17"/>
      <c r="N255" s="17"/>
    </row>
    <row r="256" spans="1:14" s="2" customFormat="1" ht="12.75" x14ac:dyDescent="0.2">
      <c r="A256" s="11"/>
      <c r="B256" s="12" t="s">
        <v>14</v>
      </c>
      <c r="C256" s="12" t="s">
        <v>14</v>
      </c>
      <c r="D256" s="12" t="s">
        <v>14</v>
      </c>
      <c r="E256" s="5" t="s">
        <v>228</v>
      </c>
      <c r="F256" s="50">
        <v>2</v>
      </c>
      <c r="G256" s="11">
        <v>100</v>
      </c>
      <c r="H256" s="11" t="s">
        <v>123</v>
      </c>
      <c r="I256" s="13">
        <v>32000</v>
      </c>
      <c r="J256" s="14">
        <v>0.125</v>
      </c>
      <c r="K256" s="14">
        <v>0.05</v>
      </c>
      <c r="L256" s="17">
        <f t="shared" si="4"/>
        <v>2660000</v>
      </c>
      <c r="M256" s="17"/>
      <c r="N256" s="17"/>
    </row>
    <row r="257" spans="1:14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5" t="s">
        <v>477</v>
      </c>
      <c r="F257" s="50">
        <v>1</v>
      </c>
      <c r="G257" s="11">
        <v>480</v>
      </c>
      <c r="H257" s="11" t="s">
        <v>131</v>
      </c>
      <c r="I257" s="13">
        <v>6600</v>
      </c>
      <c r="J257" s="14">
        <v>0.125</v>
      </c>
      <c r="K257" s="14">
        <v>0.05</v>
      </c>
      <c r="L257" s="17">
        <f t="shared" si="4"/>
        <v>2633400</v>
      </c>
      <c r="M257" s="17"/>
      <c r="N257" s="17"/>
    </row>
    <row r="258" spans="1:14" s="2" customFormat="1" ht="12.75" x14ac:dyDescent="0.2">
      <c r="A258" s="11"/>
      <c r="B258" s="12" t="s">
        <v>14</v>
      </c>
      <c r="C258" s="12" t="s">
        <v>14</v>
      </c>
      <c r="D258" s="12" t="s">
        <v>14</v>
      </c>
      <c r="E258" s="5" t="s">
        <v>170</v>
      </c>
      <c r="F258" s="50">
        <v>1</v>
      </c>
      <c r="G258" s="11">
        <v>240</v>
      </c>
      <c r="H258" s="11" t="s">
        <v>131</v>
      </c>
      <c r="I258" s="13">
        <v>8600</v>
      </c>
      <c r="J258" s="14">
        <v>0.125</v>
      </c>
      <c r="K258" s="14">
        <v>0.05</v>
      </c>
      <c r="L258" s="17">
        <f t="shared" si="4"/>
        <v>1715700</v>
      </c>
      <c r="M258" s="17"/>
      <c r="N258" s="17"/>
    </row>
    <row r="259" spans="1:14" s="2" customFormat="1" ht="12.75" x14ac:dyDescent="0.2">
      <c r="A259" s="11"/>
      <c r="B259" s="12" t="s">
        <v>14</v>
      </c>
      <c r="C259" s="12" t="s">
        <v>14</v>
      </c>
      <c r="D259" s="12" t="s">
        <v>14</v>
      </c>
      <c r="E259" s="5" t="s">
        <v>408</v>
      </c>
      <c r="F259" s="50">
        <v>1</v>
      </c>
      <c r="G259" s="11">
        <v>216</v>
      </c>
      <c r="H259" s="11" t="s">
        <v>131</v>
      </c>
      <c r="I259" s="13">
        <v>4900</v>
      </c>
      <c r="J259" s="14">
        <v>0.125</v>
      </c>
      <c r="K259" s="14">
        <v>0.05</v>
      </c>
      <c r="L259" s="17">
        <f t="shared" si="4"/>
        <v>879795</v>
      </c>
      <c r="M259" s="17"/>
      <c r="N259" s="17"/>
    </row>
    <row r="260" spans="1:14" s="2" customFormat="1" ht="12.75" x14ac:dyDescent="0.2">
      <c r="A260" s="11"/>
      <c r="B260" s="12" t="s">
        <v>14</v>
      </c>
      <c r="C260" s="12" t="s">
        <v>14</v>
      </c>
      <c r="D260" s="12" t="s">
        <v>14</v>
      </c>
      <c r="E260" s="5" t="s">
        <v>478</v>
      </c>
      <c r="F260" s="50">
        <v>1</v>
      </c>
      <c r="G260" s="11">
        <v>240</v>
      </c>
      <c r="H260" s="11" t="s">
        <v>131</v>
      </c>
      <c r="I260" s="13">
        <v>9750</v>
      </c>
      <c r="J260" s="14">
        <v>0.125</v>
      </c>
      <c r="K260" s="14">
        <v>0.05</v>
      </c>
      <c r="L260" s="17">
        <f t="shared" si="4"/>
        <v>1945125</v>
      </c>
      <c r="M260" s="17"/>
      <c r="N260" s="17"/>
    </row>
    <row r="261" spans="1:14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5" t="s">
        <v>257</v>
      </c>
      <c r="F261" s="50">
        <v>1</v>
      </c>
      <c r="G261" s="11">
        <v>60</v>
      </c>
      <c r="H261" s="11" t="s">
        <v>123</v>
      </c>
      <c r="I261" s="13">
        <v>22200</v>
      </c>
      <c r="J261" s="14">
        <v>0.125</v>
      </c>
      <c r="K261" s="14">
        <v>0.05</v>
      </c>
      <c r="L261" s="17">
        <f t="shared" si="4"/>
        <v>1107225</v>
      </c>
      <c r="M261" s="17"/>
      <c r="N261" s="17"/>
    </row>
    <row r="262" spans="1:14" s="2" customFormat="1" ht="12.75" x14ac:dyDescent="0.2">
      <c r="A262" s="11"/>
      <c r="B262" s="12" t="s">
        <v>14</v>
      </c>
      <c r="C262" s="12" t="s">
        <v>14</v>
      </c>
      <c r="D262" s="12" t="s">
        <v>14</v>
      </c>
      <c r="E262" s="5" t="s">
        <v>249</v>
      </c>
      <c r="F262" s="50">
        <v>1</v>
      </c>
      <c r="G262" s="11">
        <v>144</v>
      </c>
      <c r="H262" s="11" t="s">
        <v>120</v>
      </c>
      <c r="I262" s="13">
        <v>14100</v>
      </c>
      <c r="J262" s="14">
        <v>0.125</v>
      </c>
      <c r="K262" s="14">
        <v>0.05</v>
      </c>
      <c r="L262" s="17">
        <f t="shared" si="4"/>
        <v>1687770</v>
      </c>
      <c r="M262" s="17"/>
      <c r="N262" s="17"/>
    </row>
    <row r="263" spans="1:14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5" t="s">
        <v>479</v>
      </c>
      <c r="F263" s="50">
        <v>1</v>
      </c>
      <c r="G263" s="11">
        <v>144</v>
      </c>
      <c r="H263" s="11" t="s">
        <v>120</v>
      </c>
      <c r="I263" s="13">
        <v>7200</v>
      </c>
      <c r="J263" s="14">
        <v>0.125</v>
      </c>
      <c r="K263" s="14">
        <v>0.05</v>
      </c>
      <c r="L263" s="17">
        <f t="shared" si="4"/>
        <v>861840</v>
      </c>
      <c r="M263" s="17"/>
      <c r="N263" s="17"/>
    </row>
    <row r="264" spans="1:14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117</v>
      </c>
      <c r="F264" s="50">
        <v>5</v>
      </c>
      <c r="G264" s="11">
        <v>120</v>
      </c>
      <c r="H264" s="11" t="s">
        <v>115</v>
      </c>
      <c r="I264" s="13">
        <v>66900</v>
      </c>
      <c r="J264" s="14">
        <v>0.125</v>
      </c>
      <c r="K264" s="14">
        <v>0.05</v>
      </c>
      <c r="L264" s="17">
        <f t="shared" si="4"/>
        <v>6673275</v>
      </c>
      <c r="M264" s="17"/>
      <c r="N264" s="17"/>
    </row>
    <row r="265" spans="1:14" s="2" customFormat="1" x14ac:dyDescent="0.25">
      <c r="A265" s="11"/>
      <c r="B265" s="12" t="s">
        <v>14</v>
      </c>
      <c r="C265" s="12" t="s">
        <v>14</v>
      </c>
      <c r="D265" s="12" t="s">
        <v>14</v>
      </c>
      <c r="E265" s="5" t="s">
        <v>140</v>
      </c>
      <c r="F265" s="50" t="s">
        <v>14</v>
      </c>
      <c r="G265" s="11">
        <v>60</v>
      </c>
      <c r="H265" s="11" t="s">
        <v>131</v>
      </c>
      <c r="I265" s="13">
        <v>2350</v>
      </c>
      <c r="J265" s="14">
        <v>0.1</v>
      </c>
      <c r="K265" s="14">
        <v>0.05</v>
      </c>
      <c r="L265" s="17">
        <f t="shared" si="4"/>
        <v>120555</v>
      </c>
      <c r="M265" s="59">
        <v>120555</v>
      </c>
      <c r="N265" s="17">
        <f>SUM(L255:L265)-M265</f>
        <v>22824130</v>
      </c>
    </row>
    <row r="266" spans="1:14" s="2" customFormat="1" ht="12.75" x14ac:dyDescent="0.2">
      <c r="A266" s="11"/>
      <c r="B266" s="12"/>
      <c r="C266" s="12"/>
      <c r="D266" s="12"/>
      <c r="E266" s="5" t="s">
        <v>394</v>
      </c>
      <c r="F266" s="50"/>
      <c r="G266" s="11"/>
      <c r="H266" s="11"/>
      <c r="I266" s="13"/>
      <c r="J266" s="14"/>
      <c r="K266" s="14"/>
      <c r="L266" s="17"/>
      <c r="M266" s="17"/>
      <c r="N266" s="17"/>
    </row>
    <row r="267" spans="1:14" s="2" customFormat="1" ht="12.75" x14ac:dyDescent="0.2">
      <c r="A267" s="11">
        <v>8</v>
      </c>
      <c r="B267" s="12">
        <v>44970</v>
      </c>
      <c r="C267" s="12">
        <v>44966</v>
      </c>
      <c r="D267" s="15" t="s">
        <v>403</v>
      </c>
      <c r="E267" s="5" t="s">
        <v>174</v>
      </c>
      <c r="F267" s="50">
        <v>2</v>
      </c>
      <c r="G267" s="11">
        <v>576</v>
      </c>
      <c r="H267" s="11" t="s">
        <v>131</v>
      </c>
      <c r="I267" s="13">
        <v>4800</v>
      </c>
      <c r="J267" s="14">
        <v>0.125</v>
      </c>
      <c r="K267" s="14">
        <v>0.05</v>
      </c>
      <c r="L267" s="17">
        <f t="shared" si="4"/>
        <v>2298240</v>
      </c>
      <c r="M267" s="17"/>
      <c r="N267" s="17"/>
    </row>
    <row r="268" spans="1:14" s="2" customFormat="1" ht="12.75" x14ac:dyDescent="0.2">
      <c r="A268" s="11"/>
      <c r="B268" s="12" t="s">
        <v>14</v>
      </c>
      <c r="C268" s="12" t="s">
        <v>14</v>
      </c>
      <c r="D268" s="12" t="s">
        <v>14</v>
      </c>
      <c r="E268" s="5" t="s">
        <v>173</v>
      </c>
      <c r="F268" s="50">
        <v>3</v>
      </c>
      <c r="G268" s="11">
        <v>864</v>
      </c>
      <c r="H268" s="11" t="s">
        <v>131</v>
      </c>
      <c r="I268" s="13">
        <v>4800</v>
      </c>
      <c r="J268" s="14">
        <v>0.125</v>
      </c>
      <c r="K268" s="14">
        <v>0.05</v>
      </c>
      <c r="L268" s="17">
        <f t="shared" si="4"/>
        <v>3447360</v>
      </c>
      <c r="M268" s="17"/>
      <c r="N268" s="17"/>
    </row>
    <row r="269" spans="1:14" s="2" customFormat="1" ht="12.75" x14ac:dyDescent="0.2">
      <c r="A269" s="11"/>
      <c r="B269" s="12" t="s">
        <v>14</v>
      </c>
      <c r="C269" s="12" t="s">
        <v>14</v>
      </c>
      <c r="D269" s="12" t="s">
        <v>14</v>
      </c>
      <c r="E269" s="5" t="s">
        <v>404</v>
      </c>
      <c r="F269" s="50">
        <v>3</v>
      </c>
      <c r="G269" s="11">
        <v>864</v>
      </c>
      <c r="H269" s="11" t="s">
        <v>131</v>
      </c>
      <c r="I269" s="13">
        <v>4800</v>
      </c>
      <c r="J269" s="14">
        <v>0.125</v>
      </c>
      <c r="K269" s="14">
        <v>0.05</v>
      </c>
      <c r="L269" s="17">
        <f t="shared" si="4"/>
        <v>3447360</v>
      </c>
      <c r="M269" s="17"/>
      <c r="N269" s="17"/>
    </row>
    <row r="270" spans="1:14" s="2" customFormat="1" ht="12.75" x14ac:dyDescent="0.2">
      <c r="A270" s="11"/>
      <c r="B270" s="12" t="s">
        <v>14</v>
      </c>
      <c r="C270" s="12" t="s">
        <v>14</v>
      </c>
      <c r="D270" s="12" t="s">
        <v>14</v>
      </c>
      <c r="E270" s="8" t="s">
        <v>175</v>
      </c>
      <c r="F270" s="51" t="s">
        <v>14</v>
      </c>
      <c r="G270" s="11">
        <v>144</v>
      </c>
      <c r="H270" s="11" t="s">
        <v>131</v>
      </c>
      <c r="I270" s="13">
        <v>4800</v>
      </c>
      <c r="J270" s="14">
        <v>0.125</v>
      </c>
      <c r="K270" s="14">
        <v>0.05</v>
      </c>
      <c r="L270" s="17">
        <f t="shared" si="4"/>
        <v>574560</v>
      </c>
      <c r="M270" s="17"/>
      <c r="N270" s="17"/>
    </row>
    <row r="271" spans="1:14" s="2" customFormat="1" ht="12.75" x14ac:dyDescent="0.2">
      <c r="A271" s="11"/>
      <c r="B271" s="12" t="s">
        <v>14</v>
      </c>
      <c r="C271" s="12" t="s">
        <v>14</v>
      </c>
      <c r="D271" s="12" t="s">
        <v>14</v>
      </c>
      <c r="E271" s="5" t="s">
        <v>176</v>
      </c>
      <c r="F271" s="50" t="s">
        <v>14</v>
      </c>
      <c r="G271" s="11">
        <v>144</v>
      </c>
      <c r="H271" s="11" t="s">
        <v>131</v>
      </c>
      <c r="I271" s="13">
        <v>4800</v>
      </c>
      <c r="J271" s="14">
        <v>0.125</v>
      </c>
      <c r="K271" s="14">
        <v>0.05</v>
      </c>
      <c r="L271" s="17">
        <f t="shared" si="4"/>
        <v>574560</v>
      </c>
      <c r="M271" s="17"/>
      <c r="N271" s="17"/>
    </row>
    <row r="272" spans="1:14" s="2" customFormat="1" ht="12.75" x14ac:dyDescent="0.2">
      <c r="A272" s="11"/>
      <c r="B272" s="12" t="s">
        <v>14</v>
      </c>
      <c r="C272" s="12" t="s">
        <v>14</v>
      </c>
      <c r="D272" s="12" t="s">
        <v>14</v>
      </c>
      <c r="E272" s="5" t="s">
        <v>177</v>
      </c>
      <c r="F272" s="50" t="s">
        <v>14</v>
      </c>
      <c r="G272" s="11">
        <v>144</v>
      </c>
      <c r="H272" s="11" t="s">
        <v>131</v>
      </c>
      <c r="I272" s="13">
        <v>4800</v>
      </c>
      <c r="J272" s="14">
        <v>0.125</v>
      </c>
      <c r="K272" s="14">
        <v>0.05</v>
      </c>
      <c r="L272" s="17">
        <f t="shared" si="4"/>
        <v>574560</v>
      </c>
      <c r="M272" s="17"/>
      <c r="N272" s="17"/>
    </row>
    <row r="273" spans="1:14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5" t="s">
        <v>178</v>
      </c>
      <c r="F273" s="50" t="s">
        <v>14</v>
      </c>
      <c r="G273" s="11">
        <v>144</v>
      </c>
      <c r="H273" s="11" t="s">
        <v>131</v>
      </c>
      <c r="I273" s="13">
        <v>4800</v>
      </c>
      <c r="J273" s="14">
        <v>0.125</v>
      </c>
      <c r="K273" s="14">
        <v>0.05</v>
      </c>
      <c r="L273" s="17">
        <f t="shared" si="4"/>
        <v>574560</v>
      </c>
      <c r="M273" s="17"/>
      <c r="N273" s="17"/>
    </row>
    <row r="274" spans="1:14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5" t="s">
        <v>405</v>
      </c>
      <c r="F274" s="50">
        <v>5</v>
      </c>
      <c r="G274" s="11">
        <v>720</v>
      </c>
      <c r="H274" s="11" t="s">
        <v>115</v>
      </c>
      <c r="I274" s="13">
        <v>9600</v>
      </c>
      <c r="J274" s="14">
        <v>0.125</v>
      </c>
      <c r="K274" s="14">
        <v>0.05</v>
      </c>
      <c r="L274" s="17">
        <f t="shared" si="4"/>
        <v>5745600</v>
      </c>
      <c r="M274" s="17"/>
      <c r="N274" s="17"/>
    </row>
    <row r="275" spans="1:14" s="2" customFormat="1" ht="12.75" x14ac:dyDescent="0.2">
      <c r="A275" s="11"/>
      <c r="B275" s="12" t="s">
        <v>14</v>
      </c>
      <c r="C275" s="12" t="s">
        <v>14</v>
      </c>
      <c r="D275" s="12" t="s">
        <v>14</v>
      </c>
      <c r="E275" s="6" t="s">
        <v>406</v>
      </c>
      <c r="F275" s="11">
        <v>2</v>
      </c>
      <c r="G275" s="11">
        <v>576</v>
      </c>
      <c r="H275" s="11" t="s">
        <v>115</v>
      </c>
      <c r="I275" s="13">
        <v>6700</v>
      </c>
      <c r="J275" s="14">
        <v>0.125</v>
      </c>
      <c r="K275" s="14">
        <v>0.05</v>
      </c>
      <c r="L275" s="17">
        <f t="shared" si="4"/>
        <v>3207960</v>
      </c>
      <c r="M275" s="17"/>
      <c r="N275" s="17"/>
    </row>
    <row r="276" spans="1:14" s="2" customFormat="1" ht="12.75" x14ac:dyDescent="0.2">
      <c r="A276" s="11"/>
      <c r="B276" s="12" t="s">
        <v>14</v>
      </c>
      <c r="C276" s="12" t="s">
        <v>14</v>
      </c>
      <c r="D276" s="12" t="s">
        <v>14</v>
      </c>
      <c r="E276" s="5" t="s">
        <v>234</v>
      </c>
      <c r="F276" s="50">
        <v>12</v>
      </c>
      <c r="G276" s="11">
        <v>1728</v>
      </c>
      <c r="H276" s="11" t="s">
        <v>115</v>
      </c>
      <c r="I276" s="13">
        <v>10600</v>
      </c>
      <c r="J276" s="14">
        <v>0.125</v>
      </c>
      <c r="K276" s="14">
        <v>0.05</v>
      </c>
      <c r="L276" s="17">
        <f t="shared" si="4"/>
        <v>15225840</v>
      </c>
      <c r="M276" s="17"/>
      <c r="N276" s="17"/>
    </row>
    <row r="277" spans="1:14" s="2" customFormat="1" ht="12.75" x14ac:dyDescent="0.2">
      <c r="A277" s="11"/>
      <c r="B277" s="12" t="s">
        <v>14</v>
      </c>
      <c r="C277" s="12" t="s">
        <v>14</v>
      </c>
      <c r="D277" s="15" t="s">
        <v>14</v>
      </c>
      <c r="E277" s="5" t="s">
        <v>233</v>
      </c>
      <c r="F277" s="50">
        <v>5</v>
      </c>
      <c r="G277" s="11">
        <v>360</v>
      </c>
      <c r="H277" s="11" t="s">
        <v>115</v>
      </c>
      <c r="I277" s="13">
        <v>21200</v>
      </c>
      <c r="J277" s="14">
        <v>0.125</v>
      </c>
      <c r="K277" s="14">
        <v>0.05</v>
      </c>
      <c r="L277" s="17">
        <f t="shared" si="4"/>
        <v>6344100</v>
      </c>
      <c r="M277" s="17">
        <v>0</v>
      </c>
      <c r="N277" s="17">
        <f>SUM(L267:L277)-M277</f>
        <v>42014700</v>
      </c>
    </row>
    <row r="278" spans="1:14" s="2" customFormat="1" ht="12.75" x14ac:dyDescent="0.2">
      <c r="A278" s="11">
        <v>9</v>
      </c>
      <c r="B278" s="12">
        <v>44970</v>
      </c>
      <c r="C278" s="12">
        <v>44966</v>
      </c>
      <c r="D278" s="12" t="s">
        <v>407</v>
      </c>
      <c r="E278" s="5" t="s">
        <v>168</v>
      </c>
      <c r="F278" s="50">
        <v>3</v>
      </c>
      <c r="G278" s="11">
        <v>60</v>
      </c>
      <c r="H278" s="11" t="s">
        <v>131</v>
      </c>
      <c r="I278" s="13">
        <v>40500</v>
      </c>
      <c r="J278" s="14">
        <v>0.125</v>
      </c>
      <c r="K278" s="14">
        <v>0.05</v>
      </c>
      <c r="L278" s="17">
        <f t="shared" si="4"/>
        <v>2019937.5</v>
      </c>
      <c r="M278" s="17"/>
      <c r="N278" s="17"/>
    </row>
    <row r="279" spans="1:14" s="2" customFormat="1" ht="12.75" x14ac:dyDescent="0.2">
      <c r="A279" s="11"/>
      <c r="B279" s="12" t="s">
        <v>14</v>
      </c>
      <c r="C279" s="12" t="s">
        <v>14</v>
      </c>
      <c r="D279" s="12" t="s">
        <v>14</v>
      </c>
      <c r="E279" s="5" t="s">
        <v>408</v>
      </c>
      <c r="F279" s="50">
        <v>1</v>
      </c>
      <c r="G279" s="11">
        <v>216</v>
      </c>
      <c r="H279" s="11" t="s">
        <v>131</v>
      </c>
      <c r="I279" s="13">
        <v>4900</v>
      </c>
      <c r="J279" s="14">
        <v>0.125</v>
      </c>
      <c r="K279" s="14">
        <v>0.05</v>
      </c>
      <c r="L279" s="17">
        <f t="shared" si="4"/>
        <v>879795</v>
      </c>
      <c r="M279" s="17"/>
      <c r="N279" s="17"/>
    </row>
    <row r="280" spans="1:14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227</v>
      </c>
      <c r="F280" s="50">
        <v>2</v>
      </c>
      <c r="G280" s="11">
        <v>432</v>
      </c>
      <c r="H280" s="11" t="s">
        <v>131</v>
      </c>
      <c r="I280" s="13">
        <v>5800</v>
      </c>
      <c r="J280" s="14">
        <v>0.125</v>
      </c>
      <c r="K280" s="14">
        <v>0.05</v>
      </c>
      <c r="L280" s="17">
        <f t="shared" si="4"/>
        <v>2082780</v>
      </c>
      <c r="M280" s="17"/>
      <c r="N280" s="17"/>
    </row>
    <row r="281" spans="1:14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316</v>
      </c>
      <c r="F281" s="50">
        <v>1</v>
      </c>
      <c r="G281" s="11">
        <v>288</v>
      </c>
      <c r="H281" s="11" t="s">
        <v>115</v>
      </c>
      <c r="I281" s="13">
        <v>12000</v>
      </c>
      <c r="J281" s="14">
        <v>0.125</v>
      </c>
      <c r="K281" s="14">
        <v>0.05</v>
      </c>
      <c r="L281" s="17">
        <f t="shared" si="4"/>
        <v>2872800</v>
      </c>
      <c r="M281" s="17"/>
      <c r="N281" s="17"/>
    </row>
    <row r="282" spans="1:14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5" t="s">
        <v>315</v>
      </c>
      <c r="F282" s="50">
        <v>1</v>
      </c>
      <c r="G282" s="11">
        <v>24</v>
      </c>
      <c r="H282" s="11" t="s">
        <v>120</v>
      </c>
      <c r="I282" s="13">
        <v>89400</v>
      </c>
      <c r="J282" s="14">
        <v>0.125</v>
      </c>
      <c r="K282" s="14">
        <v>0.05</v>
      </c>
      <c r="L282" s="17">
        <f t="shared" si="4"/>
        <v>1783530</v>
      </c>
      <c r="M282" s="17"/>
      <c r="N282" s="17"/>
    </row>
    <row r="283" spans="1:14" s="2" customFormat="1" ht="12.75" x14ac:dyDescent="0.2">
      <c r="A283" s="11"/>
      <c r="B283" s="12" t="s">
        <v>14</v>
      </c>
      <c r="C283" s="12" t="s">
        <v>14</v>
      </c>
      <c r="D283" s="15" t="s">
        <v>14</v>
      </c>
      <c r="E283" s="5" t="s">
        <v>281</v>
      </c>
      <c r="F283" s="50">
        <v>5</v>
      </c>
      <c r="G283" s="11">
        <v>4320</v>
      </c>
      <c r="H283" s="11" t="s">
        <v>131</v>
      </c>
      <c r="I283" s="13">
        <v>2450</v>
      </c>
      <c r="J283" s="14">
        <v>0.125</v>
      </c>
      <c r="K283" s="14">
        <v>0.05</v>
      </c>
      <c r="L283" s="17">
        <f t="shared" si="4"/>
        <v>8797950</v>
      </c>
      <c r="M283" s="17"/>
      <c r="N283" s="17"/>
    </row>
    <row r="284" spans="1:14" s="2" customFormat="1" ht="12.75" x14ac:dyDescent="0.2">
      <c r="A284" s="11"/>
      <c r="B284" s="12" t="s">
        <v>14</v>
      </c>
      <c r="C284" s="12" t="s">
        <v>14</v>
      </c>
      <c r="D284" s="12" t="s">
        <v>14</v>
      </c>
      <c r="E284" s="5" t="s">
        <v>244</v>
      </c>
      <c r="F284" s="50">
        <v>1</v>
      </c>
      <c r="G284" s="11">
        <v>768</v>
      </c>
      <c r="H284" s="11" t="s">
        <v>131</v>
      </c>
      <c r="I284" s="13">
        <v>2100</v>
      </c>
      <c r="J284" s="14">
        <v>0.125</v>
      </c>
      <c r="K284" s="14">
        <v>0.05</v>
      </c>
      <c r="L284" s="17">
        <f t="shared" si="4"/>
        <v>1340640</v>
      </c>
      <c r="M284" s="17"/>
      <c r="N284" s="17"/>
    </row>
    <row r="285" spans="1:14" s="2" customFormat="1" ht="12.75" x14ac:dyDescent="0.2">
      <c r="A285" s="11"/>
      <c r="B285" s="12" t="s">
        <v>14</v>
      </c>
      <c r="C285" s="12" t="s">
        <v>14</v>
      </c>
      <c r="D285" s="15" t="s">
        <v>14</v>
      </c>
      <c r="E285" s="5" t="s">
        <v>166</v>
      </c>
      <c r="F285" s="50">
        <v>4</v>
      </c>
      <c r="G285" s="11">
        <v>48</v>
      </c>
      <c r="H285" s="11" t="s">
        <v>139</v>
      </c>
      <c r="I285" s="13">
        <v>176400</v>
      </c>
      <c r="J285" s="14">
        <v>0.125</v>
      </c>
      <c r="K285" s="14">
        <v>0.05</v>
      </c>
      <c r="L285" s="17">
        <f t="shared" si="4"/>
        <v>7038360</v>
      </c>
      <c r="M285" s="17"/>
      <c r="N285" s="17"/>
    </row>
    <row r="286" spans="1:14" s="2" customFormat="1" ht="12.75" x14ac:dyDescent="0.2">
      <c r="A286" s="11"/>
      <c r="B286" s="12" t="s">
        <v>14</v>
      </c>
      <c r="C286" s="12" t="s">
        <v>14</v>
      </c>
      <c r="D286" s="12" t="s">
        <v>14</v>
      </c>
      <c r="E286" s="5" t="s">
        <v>167</v>
      </c>
      <c r="F286" s="50">
        <v>2</v>
      </c>
      <c r="G286" s="11">
        <v>288</v>
      </c>
      <c r="H286" s="11" t="s">
        <v>120</v>
      </c>
      <c r="I286" s="13">
        <v>19800</v>
      </c>
      <c r="J286" s="14">
        <v>0.125</v>
      </c>
      <c r="K286" s="14">
        <v>0.05</v>
      </c>
      <c r="L286" s="17">
        <f t="shared" si="4"/>
        <v>4740120</v>
      </c>
      <c r="M286" s="17"/>
      <c r="N286" s="17"/>
    </row>
    <row r="287" spans="1:14" s="2" customFormat="1" ht="12.75" x14ac:dyDescent="0.2">
      <c r="A287" s="11"/>
      <c r="B287" s="12" t="s">
        <v>14</v>
      </c>
      <c r="C287" s="12" t="s">
        <v>14</v>
      </c>
      <c r="D287" s="12" t="s">
        <v>14</v>
      </c>
      <c r="E287" s="5" t="s">
        <v>155</v>
      </c>
      <c r="F287" s="50">
        <v>2</v>
      </c>
      <c r="G287" s="11">
        <v>144</v>
      </c>
      <c r="H287" s="11" t="s">
        <v>120</v>
      </c>
      <c r="I287" s="13">
        <v>37200</v>
      </c>
      <c r="J287" s="14">
        <v>0.125</v>
      </c>
      <c r="K287" s="14">
        <v>0.05</v>
      </c>
      <c r="L287" s="17">
        <f t="shared" si="4"/>
        <v>4452840</v>
      </c>
      <c r="M287" s="17"/>
      <c r="N287" s="17"/>
    </row>
    <row r="288" spans="1:14" s="2" customFormat="1" ht="12.75" x14ac:dyDescent="0.2">
      <c r="A288" s="11"/>
      <c r="B288" s="12" t="s">
        <v>14</v>
      </c>
      <c r="C288" s="12" t="s">
        <v>14</v>
      </c>
      <c r="D288" s="12" t="s">
        <v>14</v>
      </c>
      <c r="E288" s="5" t="s">
        <v>409</v>
      </c>
      <c r="F288" s="50">
        <v>1</v>
      </c>
      <c r="G288" s="11">
        <v>24</v>
      </c>
      <c r="H288" s="11" t="s">
        <v>131</v>
      </c>
      <c r="I288" s="13">
        <v>97000</v>
      </c>
      <c r="J288" s="14">
        <v>0.125</v>
      </c>
      <c r="K288" s="14">
        <v>0.05</v>
      </c>
      <c r="L288" s="17">
        <f t="shared" si="4"/>
        <v>1935150</v>
      </c>
      <c r="M288" s="17">
        <v>0</v>
      </c>
      <c r="N288" s="17">
        <f>SUM(L278:L288)-M288</f>
        <v>37943902.5</v>
      </c>
    </row>
    <row r="289" spans="1:14" s="2" customFormat="1" ht="12.75" x14ac:dyDescent="0.2">
      <c r="A289" s="11">
        <v>10</v>
      </c>
      <c r="B289" s="12">
        <v>44970</v>
      </c>
      <c r="C289" s="12">
        <v>44966</v>
      </c>
      <c r="D289" s="12" t="s">
        <v>410</v>
      </c>
      <c r="E289" s="6" t="s">
        <v>411</v>
      </c>
      <c r="F289" s="11">
        <v>2</v>
      </c>
      <c r="G289" s="11">
        <v>480</v>
      </c>
      <c r="H289" s="11" t="s">
        <v>115</v>
      </c>
      <c r="I289" s="13">
        <v>8800</v>
      </c>
      <c r="J289" s="14">
        <v>0.125</v>
      </c>
      <c r="K289" s="14">
        <v>0.05</v>
      </c>
      <c r="L289" s="17">
        <f t="shared" si="4"/>
        <v>3511200</v>
      </c>
      <c r="M289" s="17"/>
      <c r="N289" s="17"/>
    </row>
    <row r="290" spans="1:14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6" t="s">
        <v>181</v>
      </c>
      <c r="F290" s="11">
        <v>2</v>
      </c>
      <c r="G290" s="11">
        <v>72</v>
      </c>
      <c r="H290" s="11" t="s">
        <v>120</v>
      </c>
      <c r="I290" s="13">
        <v>34200</v>
      </c>
      <c r="J290" s="14">
        <v>0.125</v>
      </c>
      <c r="K290" s="14">
        <v>0.05</v>
      </c>
      <c r="L290" s="17">
        <f t="shared" si="4"/>
        <v>2046870</v>
      </c>
      <c r="M290" s="17"/>
      <c r="N290" s="17"/>
    </row>
    <row r="291" spans="1:14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8" t="s">
        <v>179</v>
      </c>
      <c r="F291" s="51">
        <v>5</v>
      </c>
      <c r="G291" s="11">
        <v>120</v>
      </c>
      <c r="H291" s="11" t="s">
        <v>123</v>
      </c>
      <c r="I291" s="13">
        <v>70800</v>
      </c>
      <c r="J291" s="14">
        <v>0.125</v>
      </c>
      <c r="K291" s="14">
        <v>0.05</v>
      </c>
      <c r="L291" s="17">
        <f t="shared" si="4"/>
        <v>7062300</v>
      </c>
      <c r="M291" s="17"/>
      <c r="N291" s="17"/>
    </row>
    <row r="292" spans="1:14" s="2" customFormat="1" ht="12.75" x14ac:dyDescent="0.2">
      <c r="A292" s="11"/>
      <c r="B292" s="12" t="s">
        <v>14</v>
      </c>
      <c r="C292" s="12" t="s">
        <v>14</v>
      </c>
      <c r="D292" s="12" t="s">
        <v>14</v>
      </c>
      <c r="E292" s="5" t="s">
        <v>180</v>
      </c>
      <c r="F292" s="50">
        <v>5</v>
      </c>
      <c r="G292" s="11">
        <v>120</v>
      </c>
      <c r="H292" s="11" t="s">
        <v>123</v>
      </c>
      <c r="I292" s="13">
        <v>70800</v>
      </c>
      <c r="J292" s="14">
        <v>0.125</v>
      </c>
      <c r="K292" s="14">
        <v>0.05</v>
      </c>
      <c r="L292" s="17">
        <f t="shared" si="4"/>
        <v>7062300</v>
      </c>
      <c r="M292" s="17"/>
      <c r="N292" s="17"/>
    </row>
    <row r="293" spans="1:14" s="2" customFormat="1" ht="12.75" x14ac:dyDescent="0.2">
      <c r="A293" s="11"/>
      <c r="B293" s="12" t="s">
        <v>14</v>
      </c>
      <c r="C293" s="12" t="s">
        <v>14</v>
      </c>
      <c r="D293" s="15" t="s">
        <v>14</v>
      </c>
      <c r="E293" s="5" t="s">
        <v>156</v>
      </c>
      <c r="F293" s="50">
        <v>13</v>
      </c>
      <c r="G293" s="11">
        <v>390</v>
      </c>
      <c r="H293" s="11" t="s">
        <v>139</v>
      </c>
      <c r="I293" s="13">
        <v>104400</v>
      </c>
      <c r="J293" s="14">
        <v>0.125</v>
      </c>
      <c r="K293" s="14">
        <v>0.05</v>
      </c>
      <c r="L293" s="17">
        <f t="shared" si="4"/>
        <v>33845175</v>
      </c>
      <c r="M293" s="17"/>
      <c r="N293" s="17"/>
    </row>
    <row r="294" spans="1:14" s="2" customFormat="1" ht="12.75" x14ac:dyDescent="0.2">
      <c r="A294" s="11"/>
      <c r="B294" s="12" t="s">
        <v>14</v>
      </c>
      <c r="C294" s="12" t="s">
        <v>14</v>
      </c>
      <c r="D294" s="15" t="s">
        <v>14</v>
      </c>
      <c r="E294" s="5" t="s">
        <v>162</v>
      </c>
      <c r="F294" s="50">
        <v>2</v>
      </c>
      <c r="G294" s="11">
        <v>40</v>
      </c>
      <c r="H294" s="11" t="s">
        <v>120</v>
      </c>
      <c r="I294" s="13">
        <v>85200</v>
      </c>
      <c r="J294" s="14">
        <v>0.125</v>
      </c>
      <c r="K294" s="14">
        <v>0.05</v>
      </c>
      <c r="L294" s="17">
        <f t="shared" si="4"/>
        <v>2832900</v>
      </c>
      <c r="M294" s="17"/>
      <c r="N294" s="17"/>
    </row>
    <row r="295" spans="1:14" s="2" customFormat="1" ht="12.75" x14ac:dyDescent="0.2">
      <c r="A295" s="11"/>
      <c r="B295" s="12" t="s">
        <v>14</v>
      </c>
      <c r="C295" s="12" t="s">
        <v>14</v>
      </c>
      <c r="D295" s="15" t="s">
        <v>14</v>
      </c>
      <c r="E295" s="5" t="s">
        <v>130</v>
      </c>
      <c r="F295" s="50">
        <v>2</v>
      </c>
      <c r="G295" s="11">
        <v>720</v>
      </c>
      <c r="H295" s="11" t="s">
        <v>131</v>
      </c>
      <c r="I295" s="13">
        <v>11000</v>
      </c>
      <c r="J295" s="14">
        <v>0.125</v>
      </c>
      <c r="K295" s="14">
        <v>0.05</v>
      </c>
      <c r="L295" s="17">
        <f t="shared" si="4"/>
        <v>6583500</v>
      </c>
      <c r="M295" s="17"/>
      <c r="N295" s="17"/>
    </row>
    <row r="296" spans="1:14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6" t="s">
        <v>228</v>
      </c>
      <c r="F296" s="11">
        <v>1</v>
      </c>
      <c r="G296" s="11">
        <v>50</v>
      </c>
      <c r="H296" s="11" t="s">
        <v>123</v>
      </c>
      <c r="I296" s="13">
        <v>32000</v>
      </c>
      <c r="J296" s="14">
        <v>0.125</v>
      </c>
      <c r="K296" s="14">
        <v>0.05</v>
      </c>
      <c r="L296" s="17">
        <f t="shared" si="4"/>
        <v>1330000</v>
      </c>
      <c r="M296" s="17"/>
      <c r="N296" s="17"/>
    </row>
    <row r="297" spans="1:14" s="2" customFormat="1" ht="12.75" x14ac:dyDescent="0.2">
      <c r="A297" s="11"/>
      <c r="B297" s="12" t="s">
        <v>14</v>
      </c>
      <c r="C297" s="12" t="s">
        <v>14</v>
      </c>
      <c r="D297" s="12" t="s">
        <v>14</v>
      </c>
      <c r="E297" s="5" t="s">
        <v>125</v>
      </c>
      <c r="F297" s="50">
        <v>1</v>
      </c>
      <c r="G297" s="11">
        <v>50</v>
      </c>
      <c r="H297" s="11" t="s">
        <v>123</v>
      </c>
      <c r="I297" s="13">
        <v>34100</v>
      </c>
      <c r="J297" s="14">
        <v>0.125</v>
      </c>
      <c r="K297" s="14">
        <v>0.05</v>
      </c>
      <c r="L297" s="17">
        <f t="shared" si="4"/>
        <v>1417281.25</v>
      </c>
      <c r="M297" s="17"/>
      <c r="N297" s="17"/>
    </row>
    <row r="298" spans="1:14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412</v>
      </c>
      <c r="F298" s="50">
        <v>3</v>
      </c>
      <c r="G298" s="11">
        <v>576</v>
      </c>
      <c r="H298" s="11" t="s">
        <v>115</v>
      </c>
      <c r="I298" s="13">
        <v>16800</v>
      </c>
      <c r="J298" s="14">
        <v>0.125</v>
      </c>
      <c r="K298" s="14">
        <v>0.05</v>
      </c>
      <c r="L298" s="17">
        <f t="shared" si="4"/>
        <v>8043840</v>
      </c>
      <c r="M298" s="17"/>
      <c r="N298" s="17"/>
    </row>
    <row r="299" spans="1:14" s="2" customFormat="1" ht="12.75" x14ac:dyDescent="0.2">
      <c r="A299" s="11"/>
      <c r="B299" s="12" t="s">
        <v>14</v>
      </c>
      <c r="C299" s="12" t="s">
        <v>14</v>
      </c>
      <c r="D299" s="15" t="s">
        <v>14</v>
      </c>
      <c r="E299" s="5" t="s">
        <v>413</v>
      </c>
      <c r="F299" s="50">
        <v>1</v>
      </c>
      <c r="G299" s="11">
        <v>96</v>
      </c>
      <c r="H299" s="11" t="s">
        <v>115</v>
      </c>
      <c r="I299" s="13">
        <v>26800</v>
      </c>
      <c r="J299" s="14">
        <v>0.125</v>
      </c>
      <c r="K299" s="14">
        <v>0.05</v>
      </c>
      <c r="L299" s="17">
        <f t="shared" si="4"/>
        <v>2138640</v>
      </c>
      <c r="M299" s="17">
        <v>0</v>
      </c>
      <c r="N299" s="17">
        <f>SUM(L289:L299)-M299</f>
        <v>75874006.25</v>
      </c>
    </row>
    <row r="300" spans="1:14" s="2" customFormat="1" ht="12.75" x14ac:dyDescent="0.2">
      <c r="A300" s="11">
        <v>11</v>
      </c>
      <c r="B300" s="12">
        <v>44970</v>
      </c>
      <c r="C300" s="12">
        <v>44966</v>
      </c>
      <c r="D300" s="12" t="s">
        <v>414</v>
      </c>
      <c r="E300" s="9" t="s">
        <v>415</v>
      </c>
      <c r="F300" s="50">
        <v>2</v>
      </c>
      <c r="G300" s="11">
        <v>192</v>
      </c>
      <c r="H300" s="11" t="s">
        <v>237</v>
      </c>
      <c r="I300" s="13">
        <v>16500</v>
      </c>
      <c r="J300" s="14">
        <v>0.125</v>
      </c>
      <c r="K300" s="14">
        <v>0.05</v>
      </c>
      <c r="L300" s="17">
        <f t="shared" si="4"/>
        <v>2633400</v>
      </c>
      <c r="M300" s="17"/>
      <c r="N300" s="17"/>
    </row>
    <row r="301" spans="1:14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5" t="s">
        <v>292</v>
      </c>
      <c r="F301" s="50" t="s">
        <v>14</v>
      </c>
      <c r="G301" s="11">
        <v>36</v>
      </c>
      <c r="H301" s="11" t="s">
        <v>131</v>
      </c>
      <c r="I301" s="13">
        <v>15800</v>
      </c>
      <c r="J301" s="14">
        <v>0.125</v>
      </c>
      <c r="K301" s="14">
        <v>0.05</v>
      </c>
      <c r="L301" s="17">
        <f t="shared" si="4"/>
        <v>472815</v>
      </c>
      <c r="M301" s="17"/>
      <c r="N301" s="17"/>
    </row>
    <row r="302" spans="1:14" s="2" customFormat="1" ht="12.75" x14ac:dyDescent="0.2">
      <c r="A302" s="11"/>
      <c r="B302" s="12" t="s">
        <v>14</v>
      </c>
      <c r="C302" s="12" t="s">
        <v>14</v>
      </c>
      <c r="D302" s="12" t="s">
        <v>14</v>
      </c>
      <c r="E302" s="6" t="s">
        <v>293</v>
      </c>
      <c r="F302" s="11" t="s">
        <v>14</v>
      </c>
      <c r="G302" s="11">
        <v>36</v>
      </c>
      <c r="H302" s="11" t="s">
        <v>131</v>
      </c>
      <c r="I302" s="13">
        <v>15800</v>
      </c>
      <c r="J302" s="14">
        <v>0.125</v>
      </c>
      <c r="K302" s="14">
        <v>0.05</v>
      </c>
      <c r="L302" s="17">
        <f t="shared" si="4"/>
        <v>472815</v>
      </c>
      <c r="M302" s="17"/>
      <c r="N302" s="17"/>
    </row>
    <row r="303" spans="1:14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5" t="s">
        <v>291</v>
      </c>
      <c r="F303" s="50">
        <v>1</v>
      </c>
      <c r="G303" s="11">
        <v>72</v>
      </c>
      <c r="H303" s="11" t="s">
        <v>131</v>
      </c>
      <c r="I303" s="13">
        <v>15800</v>
      </c>
      <c r="J303" s="14">
        <v>0.125</v>
      </c>
      <c r="K303" s="14">
        <v>0.05</v>
      </c>
      <c r="L303" s="17">
        <f t="shared" si="4"/>
        <v>945630</v>
      </c>
      <c r="M303" s="17"/>
      <c r="N303" s="17"/>
    </row>
    <row r="304" spans="1:14" s="2" customFormat="1" ht="12.75" x14ac:dyDescent="0.2">
      <c r="A304" s="11"/>
      <c r="B304" s="12" t="s">
        <v>14</v>
      </c>
      <c r="C304" s="12" t="s">
        <v>14</v>
      </c>
      <c r="D304" s="12" t="s">
        <v>14</v>
      </c>
      <c r="E304" s="5" t="s">
        <v>416</v>
      </c>
      <c r="F304" s="50">
        <v>2</v>
      </c>
      <c r="G304" s="11">
        <v>144</v>
      </c>
      <c r="H304" s="11" t="s">
        <v>131</v>
      </c>
      <c r="I304" s="13">
        <v>15800</v>
      </c>
      <c r="J304" s="14">
        <v>0.125</v>
      </c>
      <c r="K304" s="14">
        <v>0.05</v>
      </c>
      <c r="L304" s="17">
        <f t="shared" si="4"/>
        <v>1891260</v>
      </c>
      <c r="M304" s="17"/>
      <c r="N304" s="17"/>
    </row>
    <row r="305" spans="1:14" s="2" customFormat="1" ht="12.75" x14ac:dyDescent="0.2">
      <c r="A305" s="11"/>
      <c r="B305" s="12" t="s">
        <v>14</v>
      </c>
      <c r="C305" s="12" t="s">
        <v>14</v>
      </c>
      <c r="D305" s="12" t="s">
        <v>14</v>
      </c>
      <c r="E305" s="6" t="s">
        <v>417</v>
      </c>
      <c r="F305" s="11">
        <v>2</v>
      </c>
      <c r="G305" s="11">
        <v>144</v>
      </c>
      <c r="H305" s="11" t="s">
        <v>131</v>
      </c>
      <c r="I305" s="13">
        <v>15800</v>
      </c>
      <c r="J305" s="14">
        <v>0.125</v>
      </c>
      <c r="K305" s="14">
        <v>0.05</v>
      </c>
      <c r="L305" s="17">
        <f t="shared" si="4"/>
        <v>1891260</v>
      </c>
      <c r="M305" s="17"/>
      <c r="N305" s="17"/>
    </row>
    <row r="306" spans="1:14" s="2" customFormat="1" ht="12.75" x14ac:dyDescent="0.2">
      <c r="A306" s="11"/>
      <c r="B306" s="12" t="s">
        <v>14</v>
      </c>
      <c r="C306" s="12" t="s">
        <v>14</v>
      </c>
      <c r="D306" s="15" t="s">
        <v>14</v>
      </c>
      <c r="E306" s="5" t="s">
        <v>418</v>
      </c>
      <c r="F306" s="50" t="s">
        <v>14</v>
      </c>
      <c r="G306" s="11">
        <v>36</v>
      </c>
      <c r="H306" s="11" t="s">
        <v>131</v>
      </c>
      <c r="I306" s="13">
        <v>15800</v>
      </c>
      <c r="J306" s="14">
        <v>0.125</v>
      </c>
      <c r="K306" s="14">
        <v>0.05</v>
      </c>
      <c r="L306" s="17">
        <f t="shared" si="4"/>
        <v>472815</v>
      </c>
      <c r="M306" s="17"/>
      <c r="N306" s="17"/>
    </row>
    <row r="307" spans="1:14" s="2" customFormat="1" ht="12.75" x14ac:dyDescent="0.2">
      <c r="A307" s="11"/>
      <c r="B307" s="12" t="s">
        <v>14</v>
      </c>
      <c r="C307" s="12" t="s">
        <v>14</v>
      </c>
      <c r="D307" s="12" t="s">
        <v>14</v>
      </c>
      <c r="E307" s="5" t="s">
        <v>419</v>
      </c>
      <c r="F307" s="50" t="s">
        <v>14</v>
      </c>
      <c r="G307" s="11">
        <v>36</v>
      </c>
      <c r="H307" s="11" t="s">
        <v>131</v>
      </c>
      <c r="I307" s="13">
        <v>15800</v>
      </c>
      <c r="J307" s="14">
        <v>0.125</v>
      </c>
      <c r="K307" s="14">
        <v>0.05</v>
      </c>
      <c r="L307" s="17">
        <f t="shared" si="4"/>
        <v>472815</v>
      </c>
      <c r="M307" s="17"/>
      <c r="N307" s="17"/>
    </row>
    <row r="308" spans="1:14" s="2" customFormat="1" ht="12.75" x14ac:dyDescent="0.2">
      <c r="A308" s="11"/>
      <c r="B308" s="12" t="s">
        <v>14</v>
      </c>
      <c r="C308" s="12" t="s">
        <v>14</v>
      </c>
      <c r="D308" s="12" t="s">
        <v>14</v>
      </c>
      <c r="E308" s="5" t="s">
        <v>420</v>
      </c>
      <c r="F308" s="50" t="s">
        <v>14</v>
      </c>
      <c r="G308" s="11">
        <v>36</v>
      </c>
      <c r="H308" s="11" t="s">
        <v>131</v>
      </c>
      <c r="I308" s="13">
        <v>15800</v>
      </c>
      <c r="J308" s="14">
        <v>0.125</v>
      </c>
      <c r="K308" s="14">
        <v>0.05</v>
      </c>
      <c r="L308" s="17">
        <f t="shared" si="4"/>
        <v>472815</v>
      </c>
      <c r="M308" s="17"/>
      <c r="N308" s="17"/>
    </row>
    <row r="309" spans="1:14" s="2" customFormat="1" ht="12.75" x14ac:dyDescent="0.2">
      <c r="A309" s="11"/>
      <c r="B309" s="12" t="s">
        <v>14</v>
      </c>
      <c r="C309" s="12" t="s">
        <v>14</v>
      </c>
      <c r="D309" s="15" t="s">
        <v>14</v>
      </c>
      <c r="E309" s="6" t="s">
        <v>421</v>
      </c>
      <c r="F309" s="11" t="s">
        <v>14</v>
      </c>
      <c r="G309" s="11">
        <v>36</v>
      </c>
      <c r="H309" s="11" t="s">
        <v>131</v>
      </c>
      <c r="I309" s="13">
        <v>15800</v>
      </c>
      <c r="J309" s="14">
        <v>0.125</v>
      </c>
      <c r="K309" s="14">
        <v>0.05</v>
      </c>
      <c r="L309" s="17">
        <f t="shared" si="4"/>
        <v>472815</v>
      </c>
      <c r="M309" s="17">
        <v>0</v>
      </c>
      <c r="N309" s="17">
        <f>SUM(L300:L309)-M309</f>
        <v>10198440</v>
      </c>
    </row>
    <row r="310" spans="1:14" s="2" customFormat="1" ht="12.75" x14ac:dyDescent="0.2">
      <c r="A310" s="11">
        <v>12</v>
      </c>
      <c r="B310" s="12">
        <v>44970</v>
      </c>
      <c r="C310" s="12">
        <v>44966</v>
      </c>
      <c r="D310" s="12" t="s">
        <v>422</v>
      </c>
      <c r="E310" s="5" t="s">
        <v>376</v>
      </c>
      <c r="F310" s="50">
        <v>7</v>
      </c>
      <c r="G310" s="11">
        <v>336</v>
      </c>
      <c r="H310" s="11" t="s">
        <v>120</v>
      </c>
      <c r="I310" s="13">
        <v>36000</v>
      </c>
      <c r="J310" s="14">
        <v>0.125</v>
      </c>
      <c r="K310" s="14">
        <v>0.05</v>
      </c>
      <c r="L310" s="17">
        <f t="shared" si="4"/>
        <v>10054800</v>
      </c>
      <c r="M310" s="17"/>
      <c r="N310" s="17"/>
    </row>
    <row r="311" spans="1:14" s="2" customFormat="1" ht="12.75" x14ac:dyDescent="0.2">
      <c r="A311" s="11"/>
      <c r="B311" s="12" t="s">
        <v>14</v>
      </c>
      <c r="C311" s="12" t="s">
        <v>14</v>
      </c>
      <c r="D311" s="12" t="s">
        <v>14</v>
      </c>
      <c r="E311" s="5" t="s">
        <v>140</v>
      </c>
      <c r="F311" s="50" t="s">
        <v>14</v>
      </c>
      <c r="G311" s="11">
        <v>84</v>
      </c>
      <c r="H311" s="11" t="s">
        <v>131</v>
      </c>
      <c r="I311" s="13">
        <v>2350</v>
      </c>
      <c r="J311" s="14">
        <v>0.1</v>
      </c>
      <c r="K311" s="14">
        <v>0.05</v>
      </c>
      <c r="L311" s="17">
        <f t="shared" si="4"/>
        <v>168777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 t="s">
        <v>423</v>
      </c>
      <c r="F312" s="50"/>
      <c r="G312" s="11"/>
      <c r="H312" s="11"/>
      <c r="I312" s="13"/>
      <c r="J312" s="14"/>
      <c r="K312" s="14"/>
      <c r="L312" s="17"/>
      <c r="M312" s="17"/>
      <c r="N312" s="17"/>
    </row>
    <row r="313" spans="1:14" s="2" customFormat="1" ht="12.75" x14ac:dyDescent="0.2">
      <c r="A313" s="11"/>
      <c r="B313" s="12" t="s">
        <v>14</v>
      </c>
      <c r="C313" s="12" t="s">
        <v>14</v>
      </c>
      <c r="D313" s="12" t="s">
        <v>14</v>
      </c>
      <c r="E313" s="6" t="s">
        <v>157</v>
      </c>
      <c r="F313" s="11">
        <v>6</v>
      </c>
      <c r="G313" s="11">
        <v>864</v>
      </c>
      <c r="H313" s="11" t="s">
        <v>115</v>
      </c>
      <c r="I313" s="13">
        <v>11900</v>
      </c>
      <c r="J313" s="14">
        <v>0.125</v>
      </c>
      <c r="K313" s="14">
        <v>0.05</v>
      </c>
      <c r="L313" s="17">
        <f t="shared" si="4"/>
        <v>8546580</v>
      </c>
      <c r="M313" s="17"/>
      <c r="N313" s="17"/>
    </row>
    <row r="314" spans="1:14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118</v>
      </c>
      <c r="F314" s="11">
        <v>1</v>
      </c>
      <c r="G314" s="11">
        <v>24</v>
      </c>
      <c r="H314" s="11" t="s">
        <v>115</v>
      </c>
      <c r="I314" s="13">
        <v>96000</v>
      </c>
      <c r="J314" s="14">
        <v>0.125</v>
      </c>
      <c r="K314" s="14">
        <v>0.05</v>
      </c>
      <c r="L314" s="17">
        <f t="shared" si="4"/>
        <v>1915200</v>
      </c>
      <c r="M314" s="17"/>
      <c r="N314" s="17"/>
    </row>
    <row r="315" spans="1:14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140</v>
      </c>
      <c r="F315" s="50" t="s">
        <v>14</v>
      </c>
      <c r="G315" s="11">
        <v>84</v>
      </c>
      <c r="H315" s="11" t="s">
        <v>131</v>
      </c>
      <c r="I315" s="13">
        <v>2350</v>
      </c>
      <c r="J315" s="14">
        <v>0.1</v>
      </c>
      <c r="K315" s="14">
        <v>0.05</v>
      </c>
      <c r="L315" s="17">
        <f t="shared" si="4"/>
        <v>168777</v>
      </c>
      <c r="M315" s="17">
        <v>337554</v>
      </c>
      <c r="N315" s="17">
        <f>SUM(L310:L315)-M315</f>
        <v>20516580</v>
      </c>
    </row>
    <row r="316" spans="1:14" s="2" customFormat="1" ht="12.75" x14ac:dyDescent="0.2">
      <c r="A316" s="11"/>
      <c r="B316" s="12"/>
      <c r="C316" s="12"/>
      <c r="D316" s="12"/>
      <c r="E316" s="5" t="s">
        <v>394</v>
      </c>
      <c r="F316" s="50"/>
      <c r="G316" s="11"/>
      <c r="H316" s="11"/>
      <c r="I316" s="13"/>
      <c r="J316" s="14"/>
      <c r="K316" s="14"/>
      <c r="L316" s="17"/>
      <c r="M316" s="17"/>
      <c r="N316" s="17"/>
    </row>
    <row r="317" spans="1:14" s="2" customFormat="1" ht="12.75" x14ac:dyDescent="0.2">
      <c r="A317" s="11">
        <v>13</v>
      </c>
      <c r="B317" s="12">
        <v>44972</v>
      </c>
      <c r="C317" s="12">
        <v>44967</v>
      </c>
      <c r="D317" s="12" t="s">
        <v>424</v>
      </c>
      <c r="E317" s="5" t="s">
        <v>425</v>
      </c>
      <c r="F317" s="50">
        <v>1</v>
      </c>
      <c r="G317" s="11">
        <v>144</v>
      </c>
      <c r="H317" s="11" t="s">
        <v>115</v>
      </c>
      <c r="I317" s="13">
        <v>31500</v>
      </c>
      <c r="J317" s="14">
        <v>0.125</v>
      </c>
      <c r="K317" s="14">
        <v>0.05</v>
      </c>
      <c r="L317" s="17">
        <f t="shared" si="4"/>
        <v>3770550</v>
      </c>
      <c r="M317" s="17"/>
      <c r="N317" s="17"/>
    </row>
    <row r="318" spans="1:14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5" t="s">
        <v>165</v>
      </c>
      <c r="F318" s="50">
        <v>1</v>
      </c>
      <c r="G318" s="11">
        <v>72</v>
      </c>
      <c r="H318" s="11" t="s">
        <v>131</v>
      </c>
      <c r="I318" s="13">
        <v>34500</v>
      </c>
      <c r="J318" s="14">
        <v>0.125</v>
      </c>
      <c r="K318" s="14">
        <v>0.05</v>
      </c>
      <c r="L318" s="17">
        <f t="shared" si="4"/>
        <v>2064825</v>
      </c>
      <c r="M318" s="17"/>
      <c r="N318" s="17"/>
    </row>
    <row r="319" spans="1:14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426</v>
      </c>
      <c r="F319" s="50">
        <v>1</v>
      </c>
      <c r="G319" s="11">
        <v>120</v>
      </c>
      <c r="H319" s="11" t="s">
        <v>131</v>
      </c>
      <c r="I319" s="13">
        <v>11300</v>
      </c>
      <c r="J319" s="14">
        <v>0.125</v>
      </c>
      <c r="K319" s="14">
        <v>0.05</v>
      </c>
      <c r="L319" s="17">
        <f t="shared" si="4"/>
        <v>1127175</v>
      </c>
      <c r="M319" s="17"/>
      <c r="N319" s="17"/>
    </row>
    <row r="320" spans="1:14" s="2" customFormat="1" ht="12.75" x14ac:dyDescent="0.2">
      <c r="A320" s="11"/>
      <c r="B320" s="12" t="s">
        <v>14</v>
      </c>
      <c r="C320" s="12" t="s">
        <v>14</v>
      </c>
      <c r="D320" s="12" t="s">
        <v>14</v>
      </c>
      <c r="E320" s="5" t="s">
        <v>244</v>
      </c>
      <c r="F320" s="50">
        <v>2</v>
      </c>
      <c r="G320" s="11">
        <v>1536</v>
      </c>
      <c r="H320" s="11" t="s">
        <v>131</v>
      </c>
      <c r="I320" s="13">
        <v>2100</v>
      </c>
      <c r="J320" s="14">
        <v>0.125</v>
      </c>
      <c r="K320" s="14">
        <v>0.05</v>
      </c>
      <c r="L320" s="17">
        <f t="shared" si="4"/>
        <v>2681280</v>
      </c>
      <c r="M320" s="17"/>
      <c r="N320" s="17"/>
    </row>
    <row r="321" spans="1:14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249</v>
      </c>
      <c r="F321" s="50">
        <v>1</v>
      </c>
      <c r="G321" s="11">
        <v>144</v>
      </c>
      <c r="H321" s="11" t="s">
        <v>120</v>
      </c>
      <c r="I321" s="13">
        <v>14100</v>
      </c>
      <c r="J321" s="14">
        <v>0.125</v>
      </c>
      <c r="K321" s="14">
        <v>0.05</v>
      </c>
      <c r="L321" s="17">
        <f t="shared" si="4"/>
        <v>1687770</v>
      </c>
      <c r="M321" s="17"/>
      <c r="N321" s="17"/>
    </row>
    <row r="322" spans="1:14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8" t="s">
        <v>427</v>
      </c>
      <c r="F322" s="51">
        <v>1</v>
      </c>
      <c r="G322" s="11">
        <v>288</v>
      </c>
      <c r="H322" s="11" t="s">
        <v>339</v>
      </c>
      <c r="I322" s="13">
        <v>9300</v>
      </c>
      <c r="J322" s="14">
        <v>0.125</v>
      </c>
      <c r="K322" s="14">
        <v>0.05</v>
      </c>
      <c r="L322" s="17">
        <f t="shared" si="4"/>
        <v>2226420</v>
      </c>
      <c r="M322" s="17"/>
      <c r="N322" s="17"/>
    </row>
    <row r="323" spans="1:14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5" t="s">
        <v>209</v>
      </c>
      <c r="F323" s="50">
        <v>3</v>
      </c>
      <c r="G323" s="11">
        <v>2160</v>
      </c>
      <c r="H323" s="11" t="s">
        <v>131</v>
      </c>
      <c r="I323" s="13">
        <v>4800</v>
      </c>
      <c r="J323" s="14">
        <v>0.125</v>
      </c>
      <c r="K323" s="14">
        <v>0.05</v>
      </c>
      <c r="L323" s="17">
        <f t="shared" si="4"/>
        <v>8618400</v>
      </c>
      <c r="M323" s="17"/>
      <c r="N323" s="17"/>
    </row>
    <row r="324" spans="1:14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6" t="s">
        <v>156</v>
      </c>
      <c r="F324" s="11">
        <v>2</v>
      </c>
      <c r="G324" s="11">
        <v>60</v>
      </c>
      <c r="H324" s="11" t="s">
        <v>139</v>
      </c>
      <c r="I324" s="13">
        <v>104400</v>
      </c>
      <c r="J324" s="14">
        <v>0.125</v>
      </c>
      <c r="K324" s="14">
        <v>0.05</v>
      </c>
      <c r="L324" s="17">
        <f t="shared" si="4"/>
        <v>5206950</v>
      </c>
      <c r="M324" s="17"/>
      <c r="N324" s="17"/>
    </row>
    <row r="325" spans="1:14" s="2" customFormat="1" ht="12.75" x14ac:dyDescent="0.2">
      <c r="A325" s="11"/>
      <c r="B325" s="12" t="s">
        <v>14</v>
      </c>
      <c r="C325" s="12" t="s">
        <v>14</v>
      </c>
      <c r="D325" s="15" t="s">
        <v>14</v>
      </c>
      <c r="E325" s="5" t="s">
        <v>234</v>
      </c>
      <c r="F325" s="50">
        <v>3</v>
      </c>
      <c r="G325" s="11">
        <v>432</v>
      </c>
      <c r="H325" s="11" t="s">
        <v>115</v>
      </c>
      <c r="I325" s="13">
        <v>10600</v>
      </c>
      <c r="J325" s="14">
        <v>0.125</v>
      </c>
      <c r="K325" s="14">
        <v>0.05</v>
      </c>
      <c r="L325" s="17">
        <f t="shared" si="4"/>
        <v>3806460</v>
      </c>
      <c r="M325" s="17"/>
      <c r="N325" s="17"/>
    </row>
    <row r="326" spans="1:14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406</v>
      </c>
      <c r="F326" s="50">
        <v>1</v>
      </c>
      <c r="G326" s="11">
        <v>288</v>
      </c>
      <c r="H326" s="11" t="s">
        <v>115</v>
      </c>
      <c r="I326" s="13">
        <v>6700</v>
      </c>
      <c r="J326" s="14">
        <v>0.125</v>
      </c>
      <c r="K326" s="14">
        <v>0.05</v>
      </c>
      <c r="L326" s="17">
        <f t="shared" si="4"/>
        <v>1603980</v>
      </c>
      <c r="M326" s="17"/>
      <c r="N326" s="17"/>
    </row>
    <row r="327" spans="1:14" s="2" customFormat="1" ht="12.75" x14ac:dyDescent="0.2">
      <c r="A327" s="11"/>
      <c r="B327" s="12" t="s">
        <v>14</v>
      </c>
      <c r="C327" s="12" t="s">
        <v>14</v>
      </c>
      <c r="D327" s="12" t="s">
        <v>14</v>
      </c>
      <c r="E327" s="5" t="s">
        <v>155</v>
      </c>
      <c r="F327" s="50">
        <v>1</v>
      </c>
      <c r="G327" s="11">
        <v>72</v>
      </c>
      <c r="H327" s="11" t="s">
        <v>120</v>
      </c>
      <c r="I327" s="13">
        <v>37200</v>
      </c>
      <c r="J327" s="14">
        <v>0.125</v>
      </c>
      <c r="K327" s="14">
        <v>0.05</v>
      </c>
      <c r="L327" s="17">
        <f t="shared" si="4"/>
        <v>2226420</v>
      </c>
      <c r="M327" s="17">
        <v>0</v>
      </c>
      <c r="N327" s="17">
        <f>SUM(L317:L327)-M327</f>
        <v>35020230</v>
      </c>
    </row>
    <row r="328" spans="1:14" s="2" customFormat="1" ht="12.75" x14ac:dyDescent="0.2">
      <c r="A328" s="11">
        <v>14</v>
      </c>
      <c r="B328" s="12">
        <v>44972</v>
      </c>
      <c r="C328" s="12">
        <v>44967</v>
      </c>
      <c r="D328" s="12" t="s">
        <v>428</v>
      </c>
      <c r="E328" s="5" t="s">
        <v>125</v>
      </c>
      <c r="F328" s="50">
        <v>1</v>
      </c>
      <c r="G328" s="11">
        <v>50</v>
      </c>
      <c r="H328" s="11" t="s">
        <v>123</v>
      </c>
      <c r="I328" s="13">
        <v>34100</v>
      </c>
      <c r="J328" s="14">
        <v>0.125</v>
      </c>
      <c r="K328" s="14">
        <v>0.05</v>
      </c>
      <c r="L328" s="17">
        <f t="shared" si="4"/>
        <v>1417281.25</v>
      </c>
      <c r="M328" s="17"/>
      <c r="N328" s="17"/>
    </row>
    <row r="329" spans="1:14" s="2" customFormat="1" ht="12.75" x14ac:dyDescent="0.2">
      <c r="A329" s="11"/>
      <c r="B329" s="12" t="s">
        <v>14</v>
      </c>
      <c r="C329" s="12" t="s">
        <v>14</v>
      </c>
      <c r="D329" s="12" t="s">
        <v>14</v>
      </c>
      <c r="E329" s="5" t="s">
        <v>228</v>
      </c>
      <c r="F329" s="50">
        <v>1</v>
      </c>
      <c r="G329" s="11">
        <v>50</v>
      </c>
      <c r="H329" s="11" t="s">
        <v>123</v>
      </c>
      <c r="I329" s="13">
        <v>32000</v>
      </c>
      <c r="J329" s="14">
        <v>0.125</v>
      </c>
      <c r="K329" s="14">
        <v>0.05</v>
      </c>
      <c r="L329" s="17">
        <f t="shared" si="4"/>
        <v>1330000</v>
      </c>
      <c r="M329" s="17"/>
      <c r="N329" s="17"/>
    </row>
    <row r="330" spans="1:14" s="2" customFormat="1" ht="12.75" x14ac:dyDescent="0.2">
      <c r="A330" s="11"/>
      <c r="B330" s="12" t="s">
        <v>14</v>
      </c>
      <c r="C330" s="12" t="s">
        <v>14</v>
      </c>
      <c r="D330" s="12" t="s">
        <v>14</v>
      </c>
      <c r="E330" s="5" t="s">
        <v>122</v>
      </c>
      <c r="F330" s="50">
        <v>2</v>
      </c>
      <c r="G330" s="11">
        <v>100</v>
      </c>
      <c r="H330" s="11" t="s">
        <v>123</v>
      </c>
      <c r="I330" s="13">
        <v>28300</v>
      </c>
      <c r="J330" s="14">
        <v>0.125</v>
      </c>
      <c r="K330" s="14">
        <v>0.05</v>
      </c>
      <c r="L330" s="17">
        <f t="shared" si="4"/>
        <v>2352437.5</v>
      </c>
      <c r="M330" s="17"/>
      <c r="N330" s="17"/>
    </row>
    <row r="331" spans="1:14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5" t="s">
        <v>429</v>
      </c>
      <c r="F331" s="50">
        <v>3</v>
      </c>
      <c r="G331" s="11">
        <v>288</v>
      </c>
      <c r="H331" s="11" t="s">
        <v>152</v>
      </c>
      <c r="I331" s="13">
        <v>7000</v>
      </c>
      <c r="J331" s="14">
        <v>0.125</v>
      </c>
      <c r="K331" s="14">
        <v>0.05</v>
      </c>
      <c r="L331" s="17">
        <f t="shared" si="4"/>
        <v>1675800</v>
      </c>
      <c r="M331" s="17"/>
      <c r="N331" s="17"/>
    </row>
    <row r="332" spans="1:14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5" t="s">
        <v>173</v>
      </c>
      <c r="F332" s="50">
        <v>1</v>
      </c>
      <c r="G332" s="11">
        <v>288</v>
      </c>
      <c r="H332" s="11" t="s">
        <v>131</v>
      </c>
      <c r="I332" s="13">
        <v>4800</v>
      </c>
      <c r="J332" s="14">
        <v>0.125</v>
      </c>
      <c r="K332" s="14">
        <v>0.05</v>
      </c>
      <c r="L332" s="17">
        <f t="shared" si="4"/>
        <v>1149120</v>
      </c>
      <c r="M332" s="17"/>
      <c r="N332" s="17"/>
    </row>
    <row r="333" spans="1:14" s="2" customFormat="1" ht="12.75" x14ac:dyDescent="0.2">
      <c r="A333" s="11"/>
      <c r="B333" s="12" t="s">
        <v>14</v>
      </c>
      <c r="C333" s="12" t="s">
        <v>14</v>
      </c>
      <c r="D333" s="12" t="s">
        <v>14</v>
      </c>
      <c r="E333" s="5" t="s">
        <v>404</v>
      </c>
      <c r="F333" s="50">
        <v>1</v>
      </c>
      <c r="G333" s="11">
        <v>288</v>
      </c>
      <c r="H333" s="11" t="s">
        <v>131</v>
      </c>
      <c r="I333" s="13">
        <v>4800</v>
      </c>
      <c r="J333" s="14">
        <v>0.125</v>
      </c>
      <c r="K333" s="14">
        <v>0.05</v>
      </c>
      <c r="L333" s="17">
        <f t="shared" si="4"/>
        <v>1149120</v>
      </c>
      <c r="M333" s="17"/>
      <c r="N333" s="17"/>
    </row>
    <row r="334" spans="1:14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8" t="s">
        <v>174</v>
      </c>
      <c r="F334" s="51">
        <v>1</v>
      </c>
      <c r="G334" s="11">
        <v>288</v>
      </c>
      <c r="H334" s="11" t="s">
        <v>131</v>
      </c>
      <c r="I334" s="13">
        <v>4800</v>
      </c>
      <c r="J334" s="14">
        <v>0.125</v>
      </c>
      <c r="K334" s="14">
        <v>0.05</v>
      </c>
      <c r="L334" s="17">
        <f t="shared" si="4"/>
        <v>1149120</v>
      </c>
      <c r="M334" s="17"/>
      <c r="N334" s="17"/>
    </row>
    <row r="335" spans="1:14" s="2" customFormat="1" ht="12.75" x14ac:dyDescent="0.2">
      <c r="A335" s="11"/>
      <c r="B335" s="12" t="s">
        <v>14</v>
      </c>
      <c r="C335" s="12" t="s">
        <v>14</v>
      </c>
      <c r="D335" s="12" t="s">
        <v>14</v>
      </c>
      <c r="E335" s="5" t="s">
        <v>175</v>
      </c>
      <c r="F335" s="50" t="s">
        <v>14</v>
      </c>
      <c r="G335" s="11">
        <v>144</v>
      </c>
      <c r="H335" s="11" t="s">
        <v>131</v>
      </c>
      <c r="I335" s="13">
        <v>4800</v>
      </c>
      <c r="J335" s="14">
        <v>0.125</v>
      </c>
      <c r="K335" s="14">
        <v>0.05</v>
      </c>
      <c r="L335" s="17">
        <f t="shared" si="4"/>
        <v>574560</v>
      </c>
      <c r="M335" s="17"/>
      <c r="N335" s="17"/>
    </row>
    <row r="336" spans="1:14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6" t="s">
        <v>176</v>
      </c>
      <c r="F336" s="11" t="s">
        <v>14</v>
      </c>
      <c r="G336" s="11">
        <v>144</v>
      </c>
      <c r="H336" s="11" t="s">
        <v>131</v>
      </c>
      <c r="I336" s="13">
        <v>4800</v>
      </c>
      <c r="J336" s="14">
        <v>0.125</v>
      </c>
      <c r="K336" s="14">
        <v>0.05</v>
      </c>
      <c r="L336" s="17">
        <f t="shared" si="4"/>
        <v>574560</v>
      </c>
      <c r="M336" s="17"/>
      <c r="N336" s="17"/>
    </row>
    <row r="337" spans="1:14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6" t="s">
        <v>177</v>
      </c>
      <c r="F337" s="11" t="s">
        <v>14</v>
      </c>
      <c r="G337" s="11">
        <v>144</v>
      </c>
      <c r="H337" s="11" t="s">
        <v>131</v>
      </c>
      <c r="I337" s="13">
        <v>4800</v>
      </c>
      <c r="J337" s="14">
        <v>0.125</v>
      </c>
      <c r="K337" s="14">
        <v>0.05</v>
      </c>
      <c r="L337" s="17">
        <f t="shared" si="4"/>
        <v>574560</v>
      </c>
      <c r="M337" s="17"/>
      <c r="N337" s="17"/>
    </row>
    <row r="338" spans="1:14" s="2" customFormat="1" ht="12.75" x14ac:dyDescent="0.2">
      <c r="A338" s="11"/>
      <c r="B338" s="12" t="s">
        <v>14</v>
      </c>
      <c r="C338" s="12" t="s">
        <v>14</v>
      </c>
      <c r="D338" s="12" t="s">
        <v>14</v>
      </c>
      <c r="E338" s="6" t="s">
        <v>178</v>
      </c>
      <c r="F338" s="11" t="s">
        <v>14</v>
      </c>
      <c r="G338" s="11">
        <v>144</v>
      </c>
      <c r="H338" s="11" t="s">
        <v>131</v>
      </c>
      <c r="I338" s="13">
        <v>4800</v>
      </c>
      <c r="J338" s="14">
        <v>0.125</v>
      </c>
      <c r="K338" s="14">
        <v>0.05</v>
      </c>
      <c r="L338" s="17">
        <f t="shared" si="4"/>
        <v>574560</v>
      </c>
      <c r="M338" s="17">
        <v>0</v>
      </c>
      <c r="N338" s="17">
        <f t="shared" ref="N338" si="5">SUM(L328:L338)-M338</f>
        <v>12521118.75</v>
      </c>
    </row>
    <row r="339" spans="1:14" s="2" customFormat="1" ht="12.75" x14ac:dyDescent="0.2">
      <c r="A339" s="11">
        <v>15</v>
      </c>
      <c r="B339" s="12">
        <v>44972</v>
      </c>
      <c r="C339" s="12">
        <v>44967</v>
      </c>
      <c r="D339" s="12" t="s">
        <v>430</v>
      </c>
      <c r="E339" s="6" t="s">
        <v>331</v>
      </c>
      <c r="F339" s="11">
        <v>1</v>
      </c>
      <c r="G339" s="11">
        <v>36</v>
      </c>
      <c r="H339" s="11" t="s">
        <v>131</v>
      </c>
      <c r="I339" s="13">
        <v>58000</v>
      </c>
      <c r="J339" s="14">
        <v>0.125</v>
      </c>
      <c r="K339" s="14">
        <v>0.05</v>
      </c>
      <c r="L339" s="17">
        <f t="shared" si="4"/>
        <v>1735650</v>
      </c>
      <c r="M339" s="17"/>
      <c r="N339" s="17"/>
    </row>
    <row r="340" spans="1:14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6" t="s">
        <v>157</v>
      </c>
      <c r="F340" s="11">
        <v>1</v>
      </c>
      <c r="G340" s="11">
        <v>144</v>
      </c>
      <c r="H340" s="11" t="s">
        <v>115</v>
      </c>
      <c r="I340" s="13">
        <v>11900</v>
      </c>
      <c r="J340" s="14">
        <v>0.125</v>
      </c>
      <c r="K340" s="14">
        <v>0.05</v>
      </c>
      <c r="L340" s="17">
        <f t="shared" si="4"/>
        <v>1424430</v>
      </c>
      <c r="M340" s="17"/>
      <c r="N340" s="17"/>
    </row>
    <row r="341" spans="1:14" s="2" customFormat="1" ht="12.75" x14ac:dyDescent="0.2">
      <c r="A341" s="11"/>
      <c r="B341" s="12" t="s">
        <v>14</v>
      </c>
      <c r="C341" s="12" t="s">
        <v>14</v>
      </c>
      <c r="D341" s="12" t="s">
        <v>14</v>
      </c>
      <c r="E341" s="6" t="s">
        <v>153</v>
      </c>
      <c r="F341" s="11">
        <v>1</v>
      </c>
      <c r="G341" s="11">
        <v>72</v>
      </c>
      <c r="H341" s="11" t="s">
        <v>115</v>
      </c>
      <c r="I341" s="13">
        <v>23000</v>
      </c>
      <c r="J341" s="14">
        <v>0.125</v>
      </c>
      <c r="K341" s="14">
        <v>0.05</v>
      </c>
      <c r="L341" s="17">
        <f t="shared" si="4"/>
        <v>1376550</v>
      </c>
      <c r="M341" s="17"/>
      <c r="N341" s="17"/>
    </row>
    <row r="342" spans="1:14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5" t="s">
        <v>259</v>
      </c>
      <c r="F342" s="50">
        <v>1</v>
      </c>
      <c r="G342" s="11">
        <v>48</v>
      </c>
      <c r="H342" s="11" t="s">
        <v>115</v>
      </c>
      <c r="I342" s="13">
        <v>29600</v>
      </c>
      <c r="J342" s="14">
        <v>0.125</v>
      </c>
      <c r="K342" s="14">
        <v>0.05</v>
      </c>
      <c r="L342" s="17">
        <f t="shared" si="4"/>
        <v>1181040</v>
      </c>
      <c r="M342" s="17"/>
      <c r="N342" s="17"/>
    </row>
    <row r="343" spans="1:14" s="2" customFormat="1" ht="12.75" x14ac:dyDescent="0.2">
      <c r="A343" s="11"/>
      <c r="B343" s="12" t="s">
        <v>14</v>
      </c>
      <c r="C343" s="12" t="s">
        <v>14</v>
      </c>
      <c r="D343" s="12" t="s">
        <v>14</v>
      </c>
      <c r="E343" s="6" t="s">
        <v>114</v>
      </c>
      <c r="F343" s="11">
        <v>2</v>
      </c>
      <c r="G343" s="11">
        <v>72</v>
      </c>
      <c r="H343" s="11" t="s">
        <v>115</v>
      </c>
      <c r="I343" s="13">
        <v>41500</v>
      </c>
      <c r="J343" s="14">
        <v>0.125</v>
      </c>
      <c r="K343" s="14">
        <v>0.05</v>
      </c>
      <c r="L343" s="17">
        <f t="shared" si="4"/>
        <v>2483775</v>
      </c>
      <c r="M343" s="17"/>
      <c r="N343" s="17"/>
    </row>
    <row r="344" spans="1:14" s="2" customFormat="1" ht="12.75" x14ac:dyDescent="0.2">
      <c r="A344" s="11"/>
      <c r="B344" s="12" t="s">
        <v>14</v>
      </c>
      <c r="C344" s="12" t="s">
        <v>14</v>
      </c>
      <c r="D344" s="12" t="s">
        <v>14</v>
      </c>
      <c r="E344" s="5" t="s">
        <v>117</v>
      </c>
      <c r="F344" s="50">
        <v>1</v>
      </c>
      <c r="G344" s="11">
        <v>24</v>
      </c>
      <c r="H344" s="11" t="s">
        <v>115</v>
      </c>
      <c r="I344" s="13">
        <v>66900</v>
      </c>
      <c r="J344" s="14">
        <v>0.125</v>
      </c>
      <c r="K344" s="14">
        <v>0.05</v>
      </c>
      <c r="L344" s="17">
        <f t="shared" si="4"/>
        <v>1334655</v>
      </c>
      <c r="M344" s="17"/>
      <c r="N344" s="17"/>
    </row>
    <row r="345" spans="1:14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6" t="s">
        <v>140</v>
      </c>
      <c r="F345" s="11" t="s">
        <v>14</v>
      </c>
      <c r="G345" s="11">
        <v>72</v>
      </c>
      <c r="H345" s="11" t="s">
        <v>131</v>
      </c>
      <c r="I345" s="13">
        <v>2350</v>
      </c>
      <c r="J345" s="14">
        <v>0.1</v>
      </c>
      <c r="K345" s="14">
        <v>0.05</v>
      </c>
      <c r="L345" s="17">
        <f t="shared" si="4"/>
        <v>144666</v>
      </c>
      <c r="M345" s="17">
        <v>144666</v>
      </c>
      <c r="N345" s="17">
        <f>SUM(L339:L345)-M345</f>
        <v>9536100</v>
      </c>
    </row>
    <row r="346" spans="1:14" s="2" customFormat="1" ht="12.75" x14ac:dyDescent="0.2">
      <c r="A346" s="11"/>
      <c r="B346" s="12" t="s">
        <v>14</v>
      </c>
      <c r="C346" s="12" t="s">
        <v>14</v>
      </c>
      <c r="D346" s="12" t="s">
        <v>14</v>
      </c>
      <c r="E346" s="5" t="s">
        <v>394</v>
      </c>
      <c r="F346" s="50" t="s">
        <v>14</v>
      </c>
      <c r="G346" s="11" t="s">
        <v>14</v>
      </c>
      <c r="H346" s="11" t="s">
        <v>14</v>
      </c>
      <c r="I346" s="13" t="s">
        <v>14</v>
      </c>
      <c r="J346" s="14" t="s">
        <v>14</v>
      </c>
      <c r="K346" s="14" t="s">
        <v>14</v>
      </c>
      <c r="L346" s="17"/>
      <c r="M346" s="17"/>
      <c r="N346" s="17"/>
    </row>
    <row r="347" spans="1:14" s="2" customFormat="1" ht="12.75" x14ac:dyDescent="0.2">
      <c r="A347" s="11">
        <v>16</v>
      </c>
      <c r="B347" s="12">
        <v>44972</v>
      </c>
      <c r="C347" s="12">
        <v>44968</v>
      </c>
      <c r="D347" s="15" t="s">
        <v>431</v>
      </c>
      <c r="E347" s="6" t="s">
        <v>234</v>
      </c>
      <c r="F347" s="11">
        <v>13</v>
      </c>
      <c r="G347" s="11">
        <v>1872</v>
      </c>
      <c r="H347" s="11" t="s">
        <v>115</v>
      </c>
      <c r="I347" s="13">
        <v>10600</v>
      </c>
      <c r="J347" s="14">
        <v>0.125</v>
      </c>
      <c r="K347" s="14">
        <v>0.05</v>
      </c>
      <c r="L347" s="17">
        <f t="shared" si="4"/>
        <v>16494660</v>
      </c>
      <c r="M347" s="17"/>
      <c r="N347" s="17"/>
    </row>
    <row r="348" spans="1:14" s="2" customFormat="1" ht="12.75" x14ac:dyDescent="0.2">
      <c r="A348" s="11"/>
      <c r="B348" s="12" t="s">
        <v>14</v>
      </c>
      <c r="C348" s="12" t="s">
        <v>14</v>
      </c>
      <c r="D348" s="12" t="s">
        <v>14</v>
      </c>
      <c r="E348" s="5" t="s">
        <v>162</v>
      </c>
      <c r="F348" s="50">
        <v>6</v>
      </c>
      <c r="G348" s="11">
        <v>120</v>
      </c>
      <c r="H348" s="11" t="s">
        <v>120</v>
      </c>
      <c r="I348" s="13">
        <v>85200</v>
      </c>
      <c r="J348" s="14">
        <v>0.125</v>
      </c>
      <c r="K348" s="14">
        <v>0.05</v>
      </c>
      <c r="L348" s="17">
        <f t="shared" si="4"/>
        <v>8498700</v>
      </c>
      <c r="M348" s="17"/>
      <c r="N348" s="17"/>
    </row>
    <row r="349" spans="1:14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6" t="s">
        <v>164</v>
      </c>
      <c r="F349" s="11">
        <v>1</v>
      </c>
      <c r="G349" s="11">
        <v>500</v>
      </c>
      <c r="H349" s="11" t="s">
        <v>123</v>
      </c>
      <c r="I349" s="13">
        <v>1850</v>
      </c>
      <c r="J349" s="14">
        <v>0.125</v>
      </c>
      <c r="K349" s="14">
        <v>0.05</v>
      </c>
      <c r="L349" s="17">
        <f t="shared" si="4"/>
        <v>768906.25</v>
      </c>
      <c r="M349" s="17"/>
      <c r="N349" s="17"/>
    </row>
    <row r="350" spans="1:14" s="2" customFormat="1" ht="12.75" x14ac:dyDescent="0.2">
      <c r="A350" s="11"/>
      <c r="B350" s="12" t="s">
        <v>14</v>
      </c>
      <c r="C350" s="12" t="s">
        <v>14</v>
      </c>
      <c r="D350" s="12" t="s">
        <v>14</v>
      </c>
      <c r="E350" s="6" t="s">
        <v>146</v>
      </c>
      <c r="F350" s="11">
        <v>3</v>
      </c>
      <c r="G350" s="11">
        <v>1500</v>
      </c>
      <c r="H350" s="11" t="s">
        <v>123</v>
      </c>
      <c r="I350" s="13">
        <v>1625</v>
      </c>
      <c r="J350" s="14">
        <v>0.125</v>
      </c>
      <c r="K350" s="14">
        <v>0.05</v>
      </c>
      <c r="L350" s="17">
        <f t="shared" si="4"/>
        <v>2026171.875</v>
      </c>
      <c r="M350" s="17"/>
      <c r="N350" s="17"/>
    </row>
    <row r="351" spans="1:14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8" t="s">
        <v>432</v>
      </c>
      <c r="F351" s="51">
        <v>1</v>
      </c>
      <c r="G351" s="11">
        <v>200</v>
      </c>
      <c r="H351" s="11" t="s">
        <v>123</v>
      </c>
      <c r="I351" s="13">
        <v>4400</v>
      </c>
      <c r="J351" s="14">
        <v>0.125</v>
      </c>
      <c r="K351" s="14">
        <v>0.05</v>
      </c>
      <c r="L351" s="17">
        <f t="shared" si="4"/>
        <v>731500</v>
      </c>
      <c r="M351" s="17"/>
      <c r="N351" s="17"/>
    </row>
    <row r="352" spans="1:14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5" t="s">
        <v>122</v>
      </c>
      <c r="F352" s="50">
        <v>6</v>
      </c>
      <c r="G352" s="11">
        <v>300</v>
      </c>
      <c r="H352" s="11" t="s">
        <v>123</v>
      </c>
      <c r="I352" s="13">
        <v>28300</v>
      </c>
      <c r="J352" s="14">
        <v>0.125</v>
      </c>
      <c r="K352" s="14">
        <v>0.05</v>
      </c>
      <c r="L352" s="17">
        <f t="shared" si="4"/>
        <v>7057312.5</v>
      </c>
      <c r="M352" s="17"/>
      <c r="N352" s="17"/>
    </row>
    <row r="353" spans="1:14" s="2" customFormat="1" ht="12.75" x14ac:dyDescent="0.2">
      <c r="A353" s="11"/>
      <c r="B353" s="12" t="s">
        <v>14</v>
      </c>
      <c r="C353" s="12" t="s">
        <v>14</v>
      </c>
      <c r="D353" s="12" t="s">
        <v>14</v>
      </c>
      <c r="E353" s="5" t="s">
        <v>125</v>
      </c>
      <c r="F353" s="50">
        <v>6</v>
      </c>
      <c r="G353" s="11">
        <v>300</v>
      </c>
      <c r="H353" s="11" t="s">
        <v>123</v>
      </c>
      <c r="I353" s="13">
        <v>34100</v>
      </c>
      <c r="J353" s="14">
        <v>0.125</v>
      </c>
      <c r="K353" s="14">
        <v>0.05</v>
      </c>
      <c r="L353" s="17">
        <f t="shared" si="4"/>
        <v>8503687.5</v>
      </c>
      <c r="M353" s="17"/>
      <c r="N353" s="17"/>
    </row>
    <row r="354" spans="1:14" s="2" customFormat="1" ht="12.75" x14ac:dyDescent="0.2">
      <c r="A354" s="11"/>
      <c r="B354" s="12" t="s">
        <v>14</v>
      </c>
      <c r="C354" s="12" t="s">
        <v>14</v>
      </c>
      <c r="D354" s="12" t="s">
        <v>14</v>
      </c>
      <c r="E354" s="6" t="s">
        <v>156</v>
      </c>
      <c r="F354" s="11">
        <v>1</v>
      </c>
      <c r="G354" s="11">
        <v>30</v>
      </c>
      <c r="H354" s="11" t="s">
        <v>139</v>
      </c>
      <c r="I354" s="13">
        <v>104400</v>
      </c>
      <c r="J354" s="14">
        <v>0.125</v>
      </c>
      <c r="K354" s="14">
        <v>0.05</v>
      </c>
      <c r="L354" s="17">
        <f t="shared" si="4"/>
        <v>2603475</v>
      </c>
      <c r="M354" s="17"/>
      <c r="N354" s="17"/>
    </row>
    <row r="355" spans="1:14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6" t="s">
        <v>137</v>
      </c>
      <c r="F355" s="11">
        <v>1</v>
      </c>
      <c r="G355" s="11">
        <v>144</v>
      </c>
      <c r="H355" s="11" t="s">
        <v>131</v>
      </c>
      <c r="I355" s="13">
        <v>9750</v>
      </c>
      <c r="J355" s="14">
        <v>0.125</v>
      </c>
      <c r="K355" s="14">
        <v>0.05</v>
      </c>
      <c r="L355" s="17">
        <f t="shared" si="4"/>
        <v>1167075</v>
      </c>
      <c r="M355" s="17"/>
      <c r="N355" s="17"/>
    </row>
    <row r="356" spans="1:14" s="2" customFormat="1" ht="12.75" x14ac:dyDescent="0.2">
      <c r="A356" s="11"/>
      <c r="B356" s="12" t="s">
        <v>14</v>
      </c>
      <c r="C356" s="12" t="s">
        <v>14</v>
      </c>
      <c r="D356" s="12" t="s">
        <v>14</v>
      </c>
      <c r="E356" s="5" t="s">
        <v>171</v>
      </c>
      <c r="F356" s="50">
        <v>1</v>
      </c>
      <c r="G356" s="11">
        <v>720</v>
      </c>
      <c r="H356" s="11" t="s">
        <v>131</v>
      </c>
      <c r="I356" s="13">
        <v>4600</v>
      </c>
      <c r="J356" s="14">
        <v>0.125</v>
      </c>
      <c r="K356" s="14">
        <v>0.05</v>
      </c>
      <c r="L356" s="17">
        <f t="shared" si="4"/>
        <v>2753100</v>
      </c>
      <c r="M356" s="17"/>
      <c r="N356" s="17"/>
    </row>
    <row r="357" spans="1:14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433</v>
      </c>
      <c r="F357" s="11">
        <v>3</v>
      </c>
      <c r="G357" s="11">
        <v>432</v>
      </c>
      <c r="H357" s="11" t="s">
        <v>120</v>
      </c>
      <c r="I357" s="13">
        <v>20400</v>
      </c>
      <c r="J357" s="14">
        <v>0.125</v>
      </c>
      <c r="K357" s="14">
        <v>0.05</v>
      </c>
      <c r="L357" s="17">
        <f t="shared" si="4"/>
        <v>7325640</v>
      </c>
      <c r="M357" s="17">
        <v>0</v>
      </c>
      <c r="N357" s="17">
        <f>SUM(L347:L357)-M357</f>
        <v>57930228.125</v>
      </c>
    </row>
    <row r="358" spans="1:14" s="2" customFormat="1" ht="12.75" x14ac:dyDescent="0.2">
      <c r="A358" s="11">
        <v>17</v>
      </c>
      <c r="B358" s="12">
        <v>44972</v>
      </c>
      <c r="C358" s="12">
        <v>44968</v>
      </c>
      <c r="D358" s="12" t="s">
        <v>434</v>
      </c>
      <c r="E358" s="5" t="s">
        <v>435</v>
      </c>
      <c r="F358" s="50">
        <v>1</v>
      </c>
      <c r="G358" s="11">
        <v>48</v>
      </c>
      <c r="H358" s="11" t="s">
        <v>120</v>
      </c>
      <c r="I358" s="13">
        <v>55800</v>
      </c>
      <c r="J358" s="14">
        <v>0.125</v>
      </c>
      <c r="K358" s="14">
        <v>0.05</v>
      </c>
      <c r="L358" s="17">
        <f t="shared" si="4"/>
        <v>2226420</v>
      </c>
      <c r="M358" s="17"/>
      <c r="N358" s="17"/>
    </row>
    <row r="359" spans="1:14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209</v>
      </c>
      <c r="F359" s="50">
        <v>1</v>
      </c>
      <c r="G359" s="11">
        <v>720</v>
      </c>
      <c r="H359" s="11" t="s">
        <v>131</v>
      </c>
      <c r="I359" s="13">
        <v>4800</v>
      </c>
      <c r="J359" s="14">
        <v>0.125</v>
      </c>
      <c r="K359" s="14">
        <v>0.05</v>
      </c>
      <c r="L359" s="17">
        <f t="shared" si="4"/>
        <v>2872800</v>
      </c>
      <c r="M359" s="17"/>
      <c r="N359" s="17"/>
    </row>
    <row r="360" spans="1:14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233</v>
      </c>
      <c r="F360" s="50">
        <v>2</v>
      </c>
      <c r="G360" s="11">
        <v>144</v>
      </c>
      <c r="H360" s="11" t="s">
        <v>115</v>
      </c>
      <c r="I360" s="13">
        <v>21200</v>
      </c>
      <c r="J360" s="14">
        <v>0.125</v>
      </c>
      <c r="K360" s="14">
        <v>0.05</v>
      </c>
      <c r="L360" s="17">
        <f t="shared" si="4"/>
        <v>2537640</v>
      </c>
      <c r="M360" s="17"/>
      <c r="N360" s="17"/>
    </row>
    <row r="361" spans="1:14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244</v>
      </c>
      <c r="F361" s="50">
        <v>5</v>
      </c>
      <c r="G361" s="11">
        <v>3840</v>
      </c>
      <c r="H361" s="11" t="s">
        <v>131</v>
      </c>
      <c r="I361" s="13">
        <v>2100</v>
      </c>
      <c r="J361" s="14">
        <v>0.125</v>
      </c>
      <c r="K361" s="14">
        <v>0.05</v>
      </c>
      <c r="L361" s="17">
        <f t="shared" si="4"/>
        <v>6703200</v>
      </c>
      <c r="M361" s="17"/>
      <c r="N361" s="17"/>
    </row>
    <row r="362" spans="1:14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173</v>
      </c>
      <c r="F362" s="11" t="s">
        <v>14</v>
      </c>
      <c r="G362" s="11">
        <v>144</v>
      </c>
      <c r="H362" s="11" t="s">
        <v>131</v>
      </c>
      <c r="I362" s="13">
        <v>4800</v>
      </c>
      <c r="J362" s="14">
        <v>0.125</v>
      </c>
      <c r="K362" s="14">
        <v>0.05</v>
      </c>
      <c r="L362" s="17">
        <f t="shared" si="4"/>
        <v>574560</v>
      </c>
      <c r="M362" s="17"/>
      <c r="N362" s="17"/>
    </row>
    <row r="363" spans="1:14" s="2" customFormat="1" ht="12.75" x14ac:dyDescent="0.2">
      <c r="A363" s="11"/>
      <c r="B363" s="12" t="s">
        <v>14</v>
      </c>
      <c r="C363" s="12" t="s">
        <v>14</v>
      </c>
      <c r="D363" s="12" t="s">
        <v>14</v>
      </c>
      <c r="E363" s="5" t="s">
        <v>404</v>
      </c>
      <c r="F363" s="50" t="s">
        <v>14</v>
      </c>
      <c r="G363" s="11">
        <v>144</v>
      </c>
      <c r="H363" s="11" t="s">
        <v>131</v>
      </c>
      <c r="I363" s="13">
        <v>4800</v>
      </c>
      <c r="J363" s="14">
        <v>0.125</v>
      </c>
      <c r="K363" s="14">
        <v>0.05</v>
      </c>
      <c r="L363" s="17">
        <f t="shared" si="4"/>
        <v>574560</v>
      </c>
      <c r="M363" s="17">
        <v>0</v>
      </c>
      <c r="N363" s="17">
        <f>SUM(L358:L363)-M363</f>
        <v>15489180</v>
      </c>
    </row>
    <row r="364" spans="1:14" s="2" customFormat="1" ht="12.75" x14ac:dyDescent="0.2">
      <c r="A364" s="11">
        <v>18</v>
      </c>
      <c r="B364" s="12">
        <v>44972</v>
      </c>
      <c r="C364" s="12">
        <v>44968</v>
      </c>
      <c r="D364" s="12" t="s">
        <v>436</v>
      </c>
      <c r="E364" s="5" t="s">
        <v>157</v>
      </c>
      <c r="F364" s="50">
        <v>1</v>
      </c>
      <c r="G364" s="11">
        <v>144</v>
      </c>
      <c r="H364" s="11" t="s">
        <v>115</v>
      </c>
      <c r="I364" s="13">
        <v>11900</v>
      </c>
      <c r="J364" s="14">
        <v>0.125</v>
      </c>
      <c r="K364" s="14">
        <v>0.05</v>
      </c>
      <c r="L364" s="17">
        <f t="shared" si="4"/>
        <v>1424430</v>
      </c>
      <c r="M364" s="17"/>
      <c r="N364" s="17"/>
    </row>
    <row r="365" spans="1:14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153</v>
      </c>
      <c r="F365" s="50">
        <v>1</v>
      </c>
      <c r="G365" s="11">
        <v>72</v>
      </c>
      <c r="H365" s="11" t="s">
        <v>115</v>
      </c>
      <c r="I365" s="13">
        <v>23000</v>
      </c>
      <c r="J365" s="14">
        <v>0.125</v>
      </c>
      <c r="K365" s="14">
        <v>0.05</v>
      </c>
      <c r="L365" s="17">
        <f t="shared" si="4"/>
        <v>1376550</v>
      </c>
      <c r="M365" s="17"/>
      <c r="N365" s="17"/>
    </row>
    <row r="366" spans="1:14" s="2" customFormat="1" ht="12.75" x14ac:dyDescent="0.2">
      <c r="A366" s="11"/>
      <c r="B366" s="12" t="s">
        <v>14</v>
      </c>
      <c r="C366" s="12" t="s">
        <v>14</v>
      </c>
      <c r="D366" s="12" t="s">
        <v>14</v>
      </c>
      <c r="E366" s="5" t="s">
        <v>140</v>
      </c>
      <c r="F366" s="50" t="s">
        <v>14</v>
      </c>
      <c r="G366" s="11">
        <v>24</v>
      </c>
      <c r="H366" s="11" t="s">
        <v>131</v>
      </c>
      <c r="I366" s="13">
        <v>2350</v>
      </c>
      <c r="J366" s="14">
        <v>0.1</v>
      </c>
      <c r="K366" s="14">
        <v>0.05</v>
      </c>
      <c r="L366" s="17">
        <f t="shared" si="4"/>
        <v>48222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 t="s">
        <v>394</v>
      </c>
      <c r="F367" s="50"/>
      <c r="G367" s="11"/>
      <c r="H367" s="11"/>
      <c r="I367" s="13"/>
      <c r="J367" s="14"/>
      <c r="K367" s="14"/>
      <c r="L367" s="17"/>
      <c r="M367" s="17"/>
      <c r="N367" s="17"/>
    </row>
    <row r="368" spans="1:14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5" t="s">
        <v>289</v>
      </c>
      <c r="F368" s="50">
        <v>5</v>
      </c>
      <c r="G368" s="11">
        <v>240</v>
      </c>
      <c r="H368" s="11" t="s">
        <v>120</v>
      </c>
      <c r="I368" s="13">
        <v>36000</v>
      </c>
      <c r="J368" s="14">
        <v>0.125</v>
      </c>
      <c r="K368" s="14">
        <v>0.05</v>
      </c>
      <c r="L368" s="17">
        <f t="shared" si="4"/>
        <v>7182000</v>
      </c>
      <c r="M368" s="17"/>
      <c r="N368" s="17"/>
    </row>
    <row r="369" spans="1:14" s="2" customFormat="1" x14ac:dyDescent="0.25">
      <c r="A369" s="11"/>
      <c r="B369" s="12" t="s">
        <v>14</v>
      </c>
      <c r="C369" s="12" t="s">
        <v>14</v>
      </c>
      <c r="D369" s="12" t="s">
        <v>14</v>
      </c>
      <c r="E369" s="5" t="s">
        <v>140</v>
      </c>
      <c r="F369" s="50" t="s">
        <v>14</v>
      </c>
      <c r="G369" s="11">
        <v>60</v>
      </c>
      <c r="H369" s="11" t="s">
        <v>131</v>
      </c>
      <c r="I369" s="13">
        <v>2350</v>
      </c>
      <c r="J369" s="14">
        <v>0.1</v>
      </c>
      <c r="K369" s="14">
        <v>0.05</v>
      </c>
      <c r="L369" s="17">
        <f t="shared" si="4"/>
        <v>120555</v>
      </c>
      <c r="M369" s="59">
        <v>168777</v>
      </c>
      <c r="N369" s="17">
        <f>SUM(L364:L369)-M369</f>
        <v>9982980</v>
      </c>
    </row>
    <row r="370" spans="1:14" s="2" customFormat="1" ht="12.75" x14ac:dyDescent="0.2">
      <c r="A370" s="11"/>
      <c r="B370" s="12"/>
      <c r="C370" s="12"/>
      <c r="D370" s="12"/>
      <c r="E370" s="6" t="s">
        <v>296</v>
      </c>
      <c r="F370" s="11"/>
      <c r="G370" s="11"/>
      <c r="H370" s="11"/>
      <c r="I370" s="13"/>
      <c r="J370" s="14"/>
      <c r="K370" s="14"/>
      <c r="L370" s="17"/>
      <c r="M370" s="17"/>
      <c r="N370" s="17"/>
    </row>
    <row r="371" spans="1:14" s="2" customFormat="1" ht="12.75" x14ac:dyDescent="0.2">
      <c r="A371" s="11">
        <v>19</v>
      </c>
      <c r="B371" s="12">
        <v>44978</v>
      </c>
      <c r="C371" s="12">
        <v>44972</v>
      </c>
      <c r="D371" s="12" t="s">
        <v>442</v>
      </c>
      <c r="E371" s="5" t="s">
        <v>144</v>
      </c>
      <c r="F371" s="50">
        <v>2</v>
      </c>
      <c r="G371" s="11">
        <v>2000</v>
      </c>
      <c r="H371" s="11" t="s">
        <v>133</v>
      </c>
      <c r="I371" s="13">
        <v>2050</v>
      </c>
      <c r="J371" s="14">
        <v>0.125</v>
      </c>
      <c r="K371" s="14">
        <v>0.05</v>
      </c>
      <c r="L371" s="17">
        <f t="shared" si="4"/>
        <v>3408125</v>
      </c>
      <c r="M371" s="17"/>
      <c r="N371" s="17"/>
    </row>
    <row r="372" spans="1:14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429</v>
      </c>
      <c r="F372" s="50">
        <v>3</v>
      </c>
      <c r="G372" s="11">
        <v>288</v>
      </c>
      <c r="H372" s="11" t="s">
        <v>152</v>
      </c>
      <c r="I372" s="13">
        <v>7000</v>
      </c>
      <c r="J372" s="14">
        <v>0.125</v>
      </c>
      <c r="K372" s="14">
        <v>0.05</v>
      </c>
      <c r="L372" s="17">
        <f t="shared" si="4"/>
        <v>1675800</v>
      </c>
      <c r="M372" s="17"/>
      <c r="N372" s="17"/>
    </row>
    <row r="373" spans="1:14" s="2" customFormat="1" ht="12.75" x14ac:dyDescent="0.2">
      <c r="A373" s="11"/>
      <c r="B373" s="12" t="s">
        <v>14</v>
      </c>
      <c r="C373" s="12" t="s">
        <v>14</v>
      </c>
      <c r="D373" s="15" t="s">
        <v>14</v>
      </c>
      <c r="E373" s="5" t="s">
        <v>443</v>
      </c>
      <c r="F373" s="50">
        <v>1</v>
      </c>
      <c r="G373" s="11">
        <v>144</v>
      </c>
      <c r="H373" s="11" t="s">
        <v>120</v>
      </c>
      <c r="I373" s="13">
        <v>27600</v>
      </c>
      <c r="J373" s="14">
        <v>0.125</v>
      </c>
      <c r="K373" s="14">
        <v>0.05</v>
      </c>
      <c r="L373" s="17">
        <f t="shared" si="4"/>
        <v>3303720</v>
      </c>
      <c r="M373" s="17"/>
      <c r="N373" s="17"/>
    </row>
    <row r="374" spans="1:14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5" t="s">
        <v>153</v>
      </c>
      <c r="F374" s="50">
        <v>5</v>
      </c>
      <c r="G374" s="11">
        <v>360</v>
      </c>
      <c r="H374" s="11" t="s">
        <v>115</v>
      </c>
      <c r="I374" s="13">
        <v>23000</v>
      </c>
      <c r="J374" s="14">
        <v>0.125</v>
      </c>
      <c r="K374" s="14">
        <v>0.05</v>
      </c>
      <c r="L374" s="17">
        <f t="shared" si="4"/>
        <v>6882750</v>
      </c>
      <c r="M374" s="17"/>
      <c r="N374" s="17"/>
    </row>
    <row r="375" spans="1:14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6" t="s">
        <v>140</v>
      </c>
      <c r="F375" s="11" t="s">
        <v>14</v>
      </c>
      <c r="G375" s="11">
        <v>60</v>
      </c>
      <c r="H375" s="11" t="s">
        <v>131</v>
      </c>
      <c r="I375" s="13">
        <v>2350</v>
      </c>
      <c r="J375" s="14">
        <v>0.1</v>
      </c>
      <c r="K375" s="14">
        <v>0.05</v>
      </c>
      <c r="L375" s="17">
        <f t="shared" si="4"/>
        <v>120555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 t="s">
        <v>394</v>
      </c>
      <c r="F376" s="11"/>
      <c r="G376" s="11"/>
      <c r="H376" s="11"/>
      <c r="I376" s="13"/>
      <c r="J376" s="14"/>
      <c r="K376" s="14"/>
      <c r="L376" s="17"/>
      <c r="M376" s="17"/>
      <c r="N376" s="17"/>
    </row>
    <row r="377" spans="1:14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138</v>
      </c>
      <c r="F377" s="11">
        <v>1</v>
      </c>
      <c r="G377" s="11">
        <v>20</v>
      </c>
      <c r="H377" s="11" t="s">
        <v>139</v>
      </c>
      <c r="I377" s="13">
        <v>67800</v>
      </c>
      <c r="J377" s="14">
        <v>0.125</v>
      </c>
      <c r="K377" s="14">
        <v>0.05</v>
      </c>
      <c r="L377" s="17">
        <f t="shared" si="4"/>
        <v>1127175</v>
      </c>
      <c r="M377" s="17"/>
      <c r="N377" s="17"/>
    </row>
    <row r="378" spans="1:14" s="2" customFormat="1" ht="12.75" x14ac:dyDescent="0.2">
      <c r="A378" s="11"/>
      <c r="B378" s="12" t="s">
        <v>14</v>
      </c>
      <c r="C378" s="12" t="s">
        <v>14</v>
      </c>
      <c r="D378" s="12" t="s">
        <v>14</v>
      </c>
      <c r="E378" s="5" t="s">
        <v>444</v>
      </c>
      <c r="F378" s="50">
        <v>1</v>
      </c>
      <c r="G378" s="11">
        <v>3</v>
      </c>
      <c r="H378" s="11" t="s">
        <v>139</v>
      </c>
      <c r="I378" s="13">
        <v>507600</v>
      </c>
      <c r="J378" s="14">
        <v>0.125</v>
      </c>
      <c r="K378" s="14">
        <v>0.05</v>
      </c>
      <c r="L378" s="17">
        <f t="shared" si="4"/>
        <v>1265827.5</v>
      </c>
      <c r="M378" s="17"/>
      <c r="N378" s="17"/>
    </row>
    <row r="379" spans="1:14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140</v>
      </c>
      <c r="F379" s="50" t="s">
        <v>14</v>
      </c>
      <c r="G379" s="11">
        <v>48</v>
      </c>
      <c r="H379" s="11" t="s">
        <v>131</v>
      </c>
      <c r="I379" s="13">
        <v>2350</v>
      </c>
      <c r="J379" s="14">
        <v>0.1</v>
      </c>
      <c r="K379" s="14">
        <v>0.05</v>
      </c>
      <c r="L379" s="17">
        <f t="shared" si="4"/>
        <v>96444</v>
      </c>
      <c r="M379" s="17">
        <v>216999</v>
      </c>
      <c r="N379" s="17">
        <f>SUM(L371:L379)-M379</f>
        <v>17663397.5</v>
      </c>
    </row>
    <row r="380" spans="1:14" s="2" customFormat="1" ht="12.75" x14ac:dyDescent="0.2">
      <c r="A380" s="11"/>
      <c r="B380" s="12"/>
      <c r="C380" s="12"/>
      <c r="D380" s="12"/>
      <c r="E380" s="5" t="s">
        <v>445</v>
      </c>
      <c r="F380" s="50"/>
      <c r="G380" s="11"/>
      <c r="H380" s="11"/>
      <c r="I380" s="13"/>
      <c r="J380" s="14"/>
      <c r="K380" s="14"/>
      <c r="L380" s="17"/>
      <c r="M380" s="17"/>
      <c r="N380" s="17"/>
    </row>
    <row r="381" spans="1:14" s="2" customFormat="1" ht="12.75" x14ac:dyDescent="0.2">
      <c r="A381" s="11">
        <v>20</v>
      </c>
      <c r="B381" s="12">
        <v>44979</v>
      </c>
      <c r="C381" s="12">
        <v>44974</v>
      </c>
      <c r="D381" s="12" t="s">
        <v>480</v>
      </c>
      <c r="E381" s="5" t="s">
        <v>427</v>
      </c>
      <c r="F381" s="50">
        <v>5</v>
      </c>
      <c r="G381" s="11">
        <v>1440</v>
      </c>
      <c r="H381" s="11" t="s">
        <v>339</v>
      </c>
      <c r="I381" s="13">
        <v>9300</v>
      </c>
      <c r="J381" s="14">
        <v>0.125</v>
      </c>
      <c r="K381" s="14">
        <v>0.05</v>
      </c>
      <c r="L381" s="17">
        <f t="shared" si="4"/>
        <v>11132100</v>
      </c>
      <c r="M381" s="17"/>
      <c r="N381" s="17"/>
    </row>
    <row r="382" spans="1:14" s="2" customFormat="1" ht="12.75" x14ac:dyDescent="0.2">
      <c r="A382" s="11"/>
      <c r="B382" s="12" t="s">
        <v>14</v>
      </c>
      <c r="C382" s="12" t="s">
        <v>14</v>
      </c>
      <c r="D382" s="12" t="s">
        <v>14</v>
      </c>
      <c r="E382" s="5" t="s">
        <v>171</v>
      </c>
      <c r="F382" s="50">
        <v>3</v>
      </c>
      <c r="G382" s="11">
        <v>2160</v>
      </c>
      <c r="H382" s="11" t="s">
        <v>131</v>
      </c>
      <c r="I382" s="13">
        <v>4600</v>
      </c>
      <c r="J382" s="14">
        <v>0.125</v>
      </c>
      <c r="K382" s="14">
        <v>0.05</v>
      </c>
      <c r="L382" s="17">
        <f t="shared" si="4"/>
        <v>8259300</v>
      </c>
      <c r="M382" s="17"/>
      <c r="N382" s="17"/>
    </row>
    <row r="383" spans="1:14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156</v>
      </c>
      <c r="F383" s="50">
        <v>5</v>
      </c>
      <c r="G383" s="11">
        <v>150</v>
      </c>
      <c r="H383" s="11" t="s">
        <v>139</v>
      </c>
      <c r="I383" s="13">
        <v>104400</v>
      </c>
      <c r="J383" s="14">
        <v>0.125</v>
      </c>
      <c r="K383" s="14">
        <v>0.05</v>
      </c>
      <c r="L383" s="17">
        <f t="shared" si="4"/>
        <v>13017375</v>
      </c>
      <c r="M383" s="17"/>
      <c r="N383" s="17"/>
    </row>
    <row r="384" spans="1:14" s="2" customFormat="1" ht="12.75" x14ac:dyDescent="0.2">
      <c r="A384" s="11"/>
      <c r="B384" s="12" t="s">
        <v>14</v>
      </c>
      <c r="C384" s="12" t="s">
        <v>14</v>
      </c>
      <c r="D384" s="12" t="s">
        <v>14</v>
      </c>
      <c r="E384" s="5" t="s">
        <v>162</v>
      </c>
      <c r="F384" s="50">
        <v>1</v>
      </c>
      <c r="G384" s="11">
        <v>20</v>
      </c>
      <c r="H384" s="11" t="s">
        <v>120</v>
      </c>
      <c r="I384" s="13">
        <v>85200</v>
      </c>
      <c r="J384" s="14">
        <v>0.125</v>
      </c>
      <c r="K384" s="14">
        <v>0.05</v>
      </c>
      <c r="L384" s="17">
        <f t="shared" si="4"/>
        <v>1416450</v>
      </c>
      <c r="M384" s="17"/>
      <c r="N384" s="17"/>
    </row>
    <row r="385" spans="1:14" s="2" customFormat="1" ht="12.75" x14ac:dyDescent="0.2">
      <c r="A385" s="11"/>
      <c r="B385" s="12" t="s">
        <v>14</v>
      </c>
      <c r="C385" s="12" t="s">
        <v>14</v>
      </c>
      <c r="D385" s="12" t="s">
        <v>14</v>
      </c>
      <c r="E385" s="5" t="s">
        <v>281</v>
      </c>
      <c r="F385" s="50">
        <v>1</v>
      </c>
      <c r="G385" s="11">
        <v>864</v>
      </c>
      <c r="H385" s="11" t="s">
        <v>131</v>
      </c>
      <c r="I385" s="13">
        <v>2450</v>
      </c>
      <c r="J385" s="14">
        <v>0.125</v>
      </c>
      <c r="K385" s="14">
        <v>0.05</v>
      </c>
      <c r="L385" s="17">
        <f t="shared" si="4"/>
        <v>1759590</v>
      </c>
      <c r="M385" s="17"/>
      <c r="N385" s="17"/>
    </row>
    <row r="386" spans="1:14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157</v>
      </c>
      <c r="F386" s="50">
        <v>2</v>
      </c>
      <c r="G386" s="11">
        <v>288</v>
      </c>
      <c r="H386" s="11" t="s">
        <v>115</v>
      </c>
      <c r="I386" s="13">
        <v>11900</v>
      </c>
      <c r="J386" s="14">
        <v>0.125</v>
      </c>
      <c r="K386" s="14">
        <v>0.05</v>
      </c>
      <c r="L386" s="17">
        <f t="shared" si="4"/>
        <v>2848860</v>
      </c>
      <c r="M386" s="17"/>
      <c r="N386" s="17"/>
    </row>
    <row r="387" spans="1:14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114</v>
      </c>
      <c r="F387" s="50">
        <v>2</v>
      </c>
      <c r="G387" s="11">
        <v>72</v>
      </c>
      <c r="H387" s="11" t="s">
        <v>115</v>
      </c>
      <c r="I387" s="13">
        <v>41500</v>
      </c>
      <c r="J387" s="14">
        <v>0.125</v>
      </c>
      <c r="K387" s="14">
        <v>0.05</v>
      </c>
      <c r="L387" s="17">
        <f t="shared" si="4"/>
        <v>2483775</v>
      </c>
      <c r="M387" s="17"/>
      <c r="N387" s="17"/>
    </row>
    <row r="388" spans="1:14" s="2" customFormat="1" ht="12.75" x14ac:dyDescent="0.2">
      <c r="A388" s="11"/>
      <c r="B388" s="12" t="s">
        <v>14</v>
      </c>
      <c r="C388" s="12" t="s">
        <v>14</v>
      </c>
      <c r="D388" s="12" t="s">
        <v>14</v>
      </c>
      <c r="E388" s="5" t="s">
        <v>140</v>
      </c>
      <c r="F388" s="50" t="s">
        <v>14</v>
      </c>
      <c r="G388" s="11">
        <v>48</v>
      </c>
      <c r="H388" s="11" t="s">
        <v>481</v>
      </c>
      <c r="I388" s="13">
        <v>2350</v>
      </c>
      <c r="J388" s="14">
        <v>0.1</v>
      </c>
      <c r="K388" s="14">
        <v>0.05</v>
      </c>
      <c r="L388" s="17">
        <f t="shared" si="4"/>
        <v>96444</v>
      </c>
      <c r="M388" s="17">
        <v>96444</v>
      </c>
      <c r="N388" s="17">
        <f>SUM(L381:L388)-M388</f>
        <v>40917450</v>
      </c>
    </row>
    <row r="389" spans="1:14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5" t="s">
        <v>394</v>
      </c>
      <c r="F389" s="50" t="s">
        <v>14</v>
      </c>
      <c r="G389" s="11" t="s">
        <v>14</v>
      </c>
      <c r="H389" s="11" t="s">
        <v>14</v>
      </c>
      <c r="I389" s="13" t="s">
        <v>14</v>
      </c>
      <c r="J389" s="14" t="s">
        <v>14</v>
      </c>
      <c r="K389" s="14" t="s">
        <v>14</v>
      </c>
      <c r="L389" s="17"/>
      <c r="M389" s="17"/>
      <c r="N389" s="17"/>
    </row>
    <row r="390" spans="1:14" s="2" customFormat="1" ht="12.75" x14ac:dyDescent="0.2">
      <c r="A390" s="11">
        <v>21</v>
      </c>
      <c r="B390" s="12">
        <v>44979</v>
      </c>
      <c r="C390" s="12">
        <v>44974</v>
      </c>
      <c r="D390" s="12" t="s">
        <v>482</v>
      </c>
      <c r="E390" s="5" t="s">
        <v>228</v>
      </c>
      <c r="F390" s="50">
        <v>6</v>
      </c>
      <c r="G390" s="11">
        <v>300</v>
      </c>
      <c r="H390" s="11" t="s">
        <v>123</v>
      </c>
      <c r="I390" s="13">
        <v>32000</v>
      </c>
      <c r="J390" s="14">
        <v>0.125</v>
      </c>
      <c r="K390" s="14">
        <v>0.05</v>
      </c>
      <c r="L390" s="17">
        <f t="shared" si="4"/>
        <v>7980000</v>
      </c>
      <c r="M390" s="17">
        <v>0</v>
      </c>
      <c r="N390" s="17">
        <f>SUM(L390)-M390</f>
        <v>7980000</v>
      </c>
    </row>
    <row r="391" spans="1:14" s="2" customFormat="1" ht="12.75" x14ac:dyDescent="0.2">
      <c r="A391" s="11">
        <v>22</v>
      </c>
      <c r="B391" s="12">
        <v>44981</v>
      </c>
      <c r="C391" s="12">
        <v>44977</v>
      </c>
      <c r="D391" s="12" t="s">
        <v>449</v>
      </c>
      <c r="E391" s="6" t="s">
        <v>450</v>
      </c>
      <c r="F391" s="11">
        <v>6</v>
      </c>
      <c r="G391" s="11">
        <v>2160</v>
      </c>
      <c r="H391" s="11" t="s">
        <v>131</v>
      </c>
      <c r="I391" s="13">
        <v>5400</v>
      </c>
      <c r="J391" s="14">
        <v>0.125</v>
      </c>
      <c r="K391" s="14">
        <v>0.05</v>
      </c>
      <c r="L391" s="17">
        <f t="shared" si="4"/>
        <v>9695700</v>
      </c>
      <c r="M391" s="17"/>
      <c r="N391" s="17"/>
    </row>
    <row r="392" spans="1:14" s="2" customFormat="1" ht="12.75" x14ac:dyDescent="0.2">
      <c r="A392" s="11"/>
      <c r="B392" s="12" t="s">
        <v>14</v>
      </c>
      <c r="C392" s="12" t="s">
        <v>14</v>
      </c>
      <c r="D392" s="15" t="s">
        <v>14</v>
      </c>
      <c r="E392" s="6" t="s">
        <v>227</v>
      </c>
      <c r="F392" s="11">
        <v>2</v>
      </c>
      <c r="G392" s="11">
        <v>432</v>
      </c>
      <c r="H392" s="11" t="s">
        <v>131</v>
      </c>
      <c r="I392" s="13">
        <v>5800</v>
      </c>
      <c r="J392" s="14">
        <v>0.125</v>
      </c>
      <c r="K392" s="14">
        <v>0.05</v>
      </c>
      <c r="L392" s="17">
        <f t="shared" si="4"/>
        <v>2082780</v>
      </c>
      <c r="M392" s="17"/>
      <c r="N392" s="17"/>
    </row>
    <row r="393" spans="1:14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432</v>
      </c>
      <c r="F393" s="50">
        <v>2</v>
      </c>
      <c r="G393" s="11">
        <v>400</v>
      </c>
      <c r="H393" s="11" t="s">
        <v>123</v>
      </c>
      <c r="I393" s="13">
        <v>4400</v>
      </c>
      <c r="J393" s="14">
        <v>0.125</v>
      </c>
      <c r="K393" s="14">
        <v>0.05</v>
      </c>
      <c r="L393" s="17">
        <f t="shared" si="4"/>
        <v>1463000</v>
      </c>
      <c r="M393" s="17"/>
      <c r="N393" s="17"/>
    </row>
    <row r="394" spans="1:14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451</v>
      </c>
      <c r="F394" s="11">
        <v>5</v>
      </c>
      <c r="G394" s="11">
        <v>25</v>
      </c>
      <c r="H394" s="11" t="s">
        <v>139</v>
      </c>
      <c r="I394" s="13">
        <v>177000</v>
      </c>
      <c r="J394" s="14">
        <v>0.125</v>
      </c>
      <c r="K394" s="14">
        <v>0.05</v>
      </c>
      <c r="L394" s="17">
        <f t="shared" si="4"/>
        <v>3678281.25</v>
      </c>
      <c r="M394" s="17"/>
      <c r="N394" s="17"/>
    </row>
    <row r="395" spans="1:14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8" t="s">
        <v>140</v>
      </c>
      <c r="F395" s="51" t="s">
        <v>14</v>
      </c>
      <c r="G395" s="11">
        <v>120</v>
      </c>
      <c r="H395" s="11" t="s">
        <v>131</v>
      </c>
      <c r="I395" s="13">
        <v>2350</v>
      </c>
      <c r="J395" s="14">
        <v>0.1</v>
      </c>
      <c r="K395" s="14">
        <v>0.05</v>
      </c>
      <c r="L395" s="17">
        <f t="shared" si="4"/>
        <v>241110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8" t="s">
        <v>445</v>
      </c>
      <c r="F396" s="51"/>
      <c r="G396" s="11"/>
      <c r="H396" s="11"/>
      <c r="I396" s="13"/>
      <c r="J396" s="14"/>
      <c r="K396" s="14"/>
      <c r="L396" s="17"/>
      <c r="M396" s="17"/>
      <c r="N396" s="17"/>
    </row>
    <row r="397" spans="1:14" s="2" customFormat="1" ht="12.75" x14ac:dyDescent="0.2">
      <c r="A397" s="11"/>
      <c r="B397" s="12" t="s">
        <v>14</v>
      </c>
      <c r="C397" s="12" t="s">
        <v>14</v>
      </c>
      <c r="D397" s="15" t="s">
        <v>14</v>
      </c>
      <c r="E397" s="6" t="s">
        <v>168</v>
      </c>
      <c r="F397" s="11">
        <v>1</v>
      </c>
      <c r="G397" s="11">
        <v>20</v>
      </c>
      <c r="H397" s="11" t="s">
        <v>131</v>
      </c>
      <c r="I397" s="13">
        <v>40500</v>
      </c>
      <c r="J397" s="14">
        <v>0.125</v>
      </c>
      <c r="K397" s="14">
        <v>0.05</v>
      </c>
      <c r="L397" s="17">
        <f t="shared" si="4"/>
        <v>673312.5</v>
      </c>
      <c r="M397" s="17">
        <v>241110</v>
      </c>
      <c r="N397" s="17">
        <f>SUM(L391:L397)-M397</f>
        <v>17593073.75</v>
      </c>
    </row>
    <row r="398" spans="1:14" s="2" customFormat="1" ht="12.75" x14ac:dyDescent="0.2">
      <c r="A398" s="11">
        <v>23</v>
      </c>
      <c r="B398" s="12">
        <v>44984</v>
      </c>
      <c r="C398" s="12">
        <v>44979</v>
      </c>
      <c r="D398" s="12" t="s">
        <v>452</v>
      </c>
      <c r="E398" s="5" t="s">
        <v>136</v>
      </c>
      <c r="F398" s="50">
        <v>3</v>
      </c>
      <c r="G398" s="11">
        <v>432</v>
      </c>
      <c r="H398" s="11" t="s">
        <v>131</v>
      </c>
      <c r="I398" s="13">
        <v>6500</v>
      </c>
      <c r="J398" s="14">
        <v>0.125</v>
      </c>
      <c r="K398" s="14">
        <v>0.05</v>
      </c>
      <c r="L398" s="17">
        <f t="shared" si="4"/>
        <v>2334150</v>
      </c>
      <c r="M398" s="17"/>
      <c r="N398" s="17"/>
    </row>
    <row r="399" spans="1:14" s="2" customFormat="1" ht="12.75" x14ac:dyDescent="0.2">
      <c r="A399" s="11"/>
      <c r="B399" s="12" t="s">
        <v>14</v>
      </c>
      <c r="C399" s="12" t="s">
        <v>14</v>
      </c>
      <c r="D399" s="15" t="s">
        <v>14</v>
      </c>
      <c r="E399" s="5" t="s">
        <v>137</v>
      </c>
      <c r="F399" s="50">
        <v>2</v>
      </c>
      <c r="G399" s="11">
        <v>288</v>
      </c>
      <c r="H399" s="11" t="s">
        <v>131</v>
      </c>
      <c r="I399" s="13">
        <v>9750</v>
      </c>
      <c r="J399" s="14">
        <v>0.125</v>
      </c>
      <c r="K399" s="14">
        <v>0.05</v>
      </c>
      <c r="L399" s="17">
        <f t="shared" si="4"/>
        <v>2334150</v>
      </c>
      <c r="M399" s="17"/>
      <c r="N399" s="17"/>
    </row>
    <row r="400" spans="1:14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6" t="s">
        <v>233</v>
      </c>
      <c r="F400" s="11">
        <v>2</v>
      </c>
      <c r="G400" s="11">
        <v>144</v>
      </c>
      <c r="H400" s="11" t="s">
        <v>115</v>
      </c>
      <c r="I400" s="13">
        <v>21200</v>
      </c>
      <c r="J400" s="14">
        <v>0.125</v>
      </c>
      <c r="K400" s="14">
        <v>0.05</v>
      </c>
      <c r="L400" s="17">
        <f t="shared" si="4"/>
        <v>2537640</v>
      </c>
      <c r="M400" s="17"/>
      <c r="N400" s="17"/>
    </row>
    <row r="401" spans="1:14" s="2" customFormat="1" ht="12.75" x14ac:dyDescent="0.2">
      <c r="A401" s="11"/>
      <c r="B401" s="12" t="s">
        <v>14</v>
      </c>
      <c r="C401" s="12" t="s">
        <v>14</v>
      </c>
      <c r="D401" s="12" t="s">
        <v>14</v>
      </c>
      <c r="E401" s="5" t="s">
        <v>134</v>
      </c>
      <c r="F401" s="50">
        <v>2</v>
      </c>
      <c r="G401" s="11">
        <v>48</v>
      </c>
      <c r="H401" s="11" t="s">
        <v>131</v>
      </c>
      <c r="I401" s="13">
        <v>19000</v>
      </c>
      <c r="J401" s="14">
        <v>0.125</v>
      </c>
      <c r="K401" s="14">
        <v>0.05</v>
      </c>
      <c r="L401" s="17">
        <f t="shared" si="4"/>
        <v>758100</v>
      </c>
      <c r="M401" s="17"/>
      <c r="N401" s="17"/>
    </row>
    <row r="402" spans="1:14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5" t="s">
        <v>158</v>
      </c>
      <c r="F402" s="50">
        <v>1</v>
      </c>
      <c r="G402" s="11">
        <v>144</v>
      </c>
      <c r="H402" s="11" t="s">
        <v>115</v>
      </c>
      <c r="I402" s="13">
        <v>9000</v>
      </c>
      <c r="J402" s="14">
        <v>0.125</v>
      </c>
      <c r="K402" s="14">
        <v>0.05</v>
      </c>
      <c r="L402" s="17">
        <f t="shared" si="4"/>
        <v>1077300</v>
      </c>
      <c r="M402" s="17"/>
      <c r="N402" s="17"/>
    </row>
    <row r="403" spans="1:14" s="2" customFormat="1" ht="12.75" x14ac:dyDescent="0.2">
      <c r="A403" s="11"/>
      <c r="B403" s="12" t="s">
        <v>14</v>
      </c>
      <c r="C403" s="12" t="s">
        <v>14</v>
      </c>
      <c r="D403" s="15" t="s">
        <v>14</v>
      </c>
      <c r="E403" s="5" t="s">
        <v>259</v>
      </c>
      <c r="F403" s="50">
        <v>1</v>
      </c>
      <c r="G403" s="11">
        <v>48</v>
      </c>
      <c r="H403" s="11" t="s">
        <v>115</v>
      </c>
      <c r="I403" s="13">
        <v>29600</v>
      </c>
      <c r="J403" s="14">
        <v>0.125</v>
      </c>
      <c r="K403" s="14">
        <v>0.05</v>
      </c>
      <c r="L403" s="17">
        <f t="shared" si="4"/>
        <v>1181040</v>
      </c>
      <c r="M403" s="17"/>
      <c r="N403" s="17"/>
    </row>
    <row r="404" spans="1:14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6" t="s">
        <v>140</v>
      </c>
      <c r="F404" s="11" t="s">
        <v>14</v>
      </c>
      <c r="G404" s="11">
        <v>24</v>
      </c>
      <c r="H404" s="11" t="s">
        <v>131</v>
      </c>
      <c r="I404" s="13">
        <v>2350</v>
      </c>
      <c r="J404" s="14">
        <v>0.1</v>
      </c>
      <c r="K404" s="14">
        <v>0.05</v>
      </c>
      <c r="L404" s="17">
        <f t="shared" si="4"/>
        <v>48222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 t="s">
        <v>394</v>
      </c>
      <c r="F405" s="11"/>
      <c r="G405" s="11"/>
      <c r="H405" s="11"/>
      <c r="I405" s="13"/>
      <c r="J405" s="14"/>
      <c r="K405" s="14"/>
      <c r="L405" s="17"/>
      <c r="M405" s="17"/>
      <c r="N405" s="17"/>
    </row>
    <row r="406" spans="1:14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8" t="s">
        <v>289</v>
      </c>
      <c r="F406" s="51">
        <v>1</v>
      </c>
      <c r="G406" s="11">
        <v>48</v>
      </c>
      <c r="H406" s="11" t="s">
        <v>120</v>
      </c>
      <c r="I406" s="13">
        <v>36000</v>
      </c>
      <c r="J406" s="14">
        <v>0.125</v>
      </c>
      <c r="K406" s="14">
        <v>0.05</v>
      </c>
      <c r="L406" s="17">
        <f t="shared" si="4"/>
        <v>1436400</v>
      </c>
      <c r="M406" s="17"/>
      <c r="N406" s="17"/>
    </row>
    <row r="407" spans="1:14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8" t="s">
        <v>140</v>
      </c>
      <c r="F407" s="51" t="s">
        <v>14</v>
      </c>
      <c r="G407" s="11">
        <v>12</v>
      </c>
      <c r="H407" s="11" t="s">
        <v>131</v>
      </c>
      <c r="I407" s="13">
        <v>2350</v>
      </c>
      <c r="J407" s="14">
        <v>0.1</v>
      </c>
      <c r="K407" s="14">
        <v>0.05</v>
      </c>
      <c r="L407" s="17">
        <f t="shared" si="4"/>
        <v>24111</v>
      </c>
      <c r="M407" s="17">
        <v>72333</v>
      </c>
      <c r="N407" s="17">
        <f>SUM(L398:L407)-M407</f>
        <v>11658780</v>
      </c>
    </row>
    <row r="408" spans="1:14" s="2" customFormat="1" ht="12.75" x14ac:dyDescent="0.2">
      <c r="A408" s="11"/>
      <c r="B408" s="12"/>
      <c r="C408" s="12"/>
      <c r="D408" s="12"/>
      <c r="E408" s="6" t="s">
        <v>453</v>
      </c>
      <c r="F408" s="11"/>
      <c r="G408" s="11"/>
      <c r="H408" s="11"/>
      <c r="I408" s="13"/>
      <c r="J408" s="14"/>
      <c r="K408" s="14"/>
      <c r="L408" s="17"/>
      <c r="M408" s="17"/>
      <c r="N408" s="17"/>
    </row>
    <row r="409" spans="1:14" s="2" customFormat="1" ht="12.75" x14ac:dyDescent="0.2">
      <c r="A409" s="11">
        <v>24</v>
      </c>
      <c r="B409" s="12">
        <v>44986</v>
      </c>
      <c r="C409" s="12">
        <v>44982</v>
      </c>
      <c r="D409" s="12" t="s">
        <v>462</v>
      </c>
      <c r="E409" s="5" t="s">
        <v>151</v>
      </c>
      <c r="F409" s="50">
        <v>1</v>
      </c>
      <c r="G409" s="11">
        <v>192</v>
      </c>
      <c r="H409" s="11" t="s">
        <v>152</v>
      </c>
      <c r="I409" s="13">
        <v>3600</v>
      </c>
      <c r="J409" s="14">
        <v>0.125</v>
      </c>
      <c r="K409" s="14">
        <v>0.05</v>
      </c>
      <c r="L409" s="17">
        <f t="shared" si="4"/>
        <v>574560</v>
      </c>
      <c r="M409" s="17"/>
      <c r="N409" s="17"/>
    </row>
    <row r="410" spans="1:14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6" t="s">
        <v>463</v>
      </c>
      <c r="F410" s="11">
        <v>1</v>
      </c>
      <c r="G410" s="11">
        <v>80</v>
      </c>
      <c r="H410" s="11" t="s">
        <v>152</v>
      </c>
      <c r="I410" s="13">
        <v>10800</v>
      </c>
      <c r="J410" s="14">
        <v>0.125</v>
      </c>
      <c r="K410" s="14">
        <v>0.05</v>
      </c>
      <c r="L410" s="17">
        <f t="shared" si="4"/>
        <v>718200</v>
      </c>
      <c r="M410" s="17"/>
      <c r="N410" s="17"/>
    </row>
    <row r="411" spans="1:14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5" t="s">
        <v>464</v>
      </c>
      <c r="F411" s="50">
        <v>1</v>
      </c>
      <c r="G411" s="11">
        <v>50</v>
      </c>
      <c r="H411" s="11" t="s">
        <v>123</v>
      </c>
      <c r="I411" s="13">
        <v>28600</v>
      </c>
      <c r="J411" s="14">
        <v>0.125</v>
      </c>
      <c r="K411" s="14">
        <v>0.05</v>
      </c>
      <c r="L411" s="17">
        <f t="shared" si="4"/>
        <v>1188687.5</v>
      </c>
      <c r="M411" s="17"/>
      <c r="N411" s="17"/>
    </row>
    <row r="412" spans="1:14" s="2" customFormat="1" ht="12.75" x14ac:dyDescent="0.2">
      <c r="A412" s="11"/>
      <c r="B412" s="12" t="s">
        <v>14</v>
      </c>
      <c r="C412" s="12" t="s">
        <v>14</v>
      </c>
      <c r="D412" s="12" t="s">
        <v>14</v>
      </c>
      <c r="E412" s="5" t="s">
        <v>124</v>
      </c>
      <c r="F412" s="50">
        <v>1</v>
      </c>
      <c r="G412" s="11">
        <v>50</v>
      </c>
      <c r="H412" s="11" t="s">
        <v>123</v>
      </c>
      <c r="I412" s="13">
        <v>28300</v>
      </c>
      <c r="J412" s="14">
        <v>0.125</v>
      </c>
      <c r="K412" s="14">
        <v>0.05</v>
      </c>
      <c r="L412" s="17">
        <f t="shared" si="4"/>
        <v>1176218.75</v>
      </c>
      <c r="M412" s="17"/>
      <c r="N412" s="17"/>
    </row>
    <row r="413" spans="1:14" s="2" customFormat="1" ht="12.75" x14ac:dyDescent="0.2">
      <c r="A413" s="11"/>
      <c r="B413" s="12" t="s">
        <v>14</v>
      </c>
      <c r="C413" s="12" t="s">
        <v>14</v>
      </c>
      <c r="D413" s="15" t="s">
        <v>14</v>
      </c>
      <c r="E413" s="5" t="s">
        <v>126</v>
      </c>
      <c r="F413" s="50">
        <v>1</v>
      </c>
      <c r="G413" s="11">
        <v>50</v>
      </c>
      <c r="H413" s="11" t="s">
        <v>123</v>
      </c>
      <c r="I413" s="13">
        <v>34100</v>
      </c>
      <c r="J413" s="14">
        <v>0.125</v>
      </c>
      <c r="K413" s="14">
        <v>0.05</v>
      </c>
      <c r="L413" s="17">
        <f t="shared" si="4"/>
        <v>1417281.25</v>
      </c>
      <c r="M413" s="17"/>
      <c r="N413" s="17"/>
    </row>
    <row r="414" spans="1:14" s="2" customFormat="1" ht="12.75" x14ac:dyDescent="0.2">
      <c r="A414" s="11"/>
      <c r="B414" s="12" t="s">
        <v>14</v>
      </c>
      <c r="C414" s="12" t="s">
        <v>14</v>
      </c>
      <c r="D414" s="12" t="s">
        <v>14</v>
      </c>
      <c r="E414" s="5" t="s">
        <v>343</v>
      </c>
      <c r="F414" s="50">
        <v>2</v>
      </c>
      <c r="G414" s="11">
        <v>240</v>
      </c>
      <c r="H414" s="11" t="s">
        <v>131</v>
      </c>
      <c r="I414" s="13">
        <v>12950</v>
      </c>
      <c r="J414" s="14">
        <v>0.125</v>
      </c>
      <c r="K414" s="14">
        <v>0.05</v>
      </c>
      <c r="L414" s="17">
        <f t="shared" si="4"/>
        <v>2583525</v>
      </c>
      <c r="M414" s="17"/>
      <c r="N414" s="17"/>
    </row>
    <row r="415" spans="1:14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6" t="s">
        <v>465</v>
      </c>
      <c r="F415" s="11">
        <v>1</v>
      </c>
      <c r="G415" s="11">
        <v>24</v>
      </c>
      <c r="H415" s="11" t="s">
        <v>131</v>
      </c>
      <c r="I415" s="13">
        <v>45500</v>
      </c>
      <c r="J415" s="14">
        <v>0.125</v>
      </c>
      <c r="K415" s="14">
        <v>0.05</v>
      </c>
      <c r="L415" s="17">
        <f t="shared" si="4"/>
        <v>907725</v>
      </c>
      <c r="M415" s="17"/>
      <c r="N415" s="17"/>
    </row>
    <row r="416" spans="1:14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406</v>
      </c>
      <c r="F416" s="50">
        <v>1</v>
      </c>
      <c r="G416" s="11">
        <v>288</v>
      </c>
      <c r="H416" s="11" t="s">
        <v>115</v>
      </c>
      <c r="I416" s="13">
        <v>6700</v>
      </c>
      <c r="J416" s="14">
        <v>0.125</v>
      </c>
      <c r="K416" s="14">
        <v>0.05</v>
      </c>
      <c r="L416" s="17">
        <f t="shared" si="4"/>
        <v>1603980</v>
      </c>
      <c r="M416" s="17">
        <v>0</v>
      </c>
      <c r="N416" s="17">
        <f>SUM(L409:L416)-M416</f>
        <v>10170177.5</v>
      </c>
    </row>
    <row r="417" spans="1:14" s="2" customFormat="1" ht="12.75" x14ac:dyDescent="0.2">
      <c r="A417" s="11">
        <v>25</v>
      </c>
      <c r="B417" s="12">
        <v>44986</v>
      </c>
      <c r="C417" s="12">
        <v>44984</v>
      </c>
      <c r="D417" s="15" t="s">
        <v>466</v>
      </c>
      <c r="E417" s="6" t="s">
        <v>168</v>
      </c>
      <c r="F417" s="11">
        <v>2</v>
      </c>
      <c r="G417" s="11">
        <v>40</v>
      </c>
      <c r="H417" s="11" t="s">
        <v>131</v>
      </c>
      <c r="I417" s="13">
        <v>40500</v>
      </c>
      <c r="J417" s="14">
        <v>0.125</v>
      </c>
      <c r="K417" s="14">
        <v>0.05</v>
      </c>
      <c r="L417" s="17">
        <f t="shared" si="4"/>
        <v>1346625</v>
      </c>
      <c r="M417" s="17">
        <v>0</v>
      </c>
      <c r="N417" s="17">
        <f>SUM(L417)-M417</f>
        <v>1346625</v>
      </c>
    </row>
    <row r="418" spans="1:14" s="2" customFormat="1" ht="12.75" x14ac:dyDescent="0.2">
      <c r="A418" s="11">
        <v>26</v>
      </c>
      <c r="B418" s="12">
        <v>44988</v>
      </c>
      <c r="C418" s="12">
        <v>44985</v>
      </c>
      <c r="D418" s="15" t="s">
        <v>514</v>
      </c>
      <c r="E418" s="6" t="s">
        <v>157</v>
      </c>
      <c r="F418" s="11">
        <v>8</v>
      </c>
      <c r="G418" s="11">
        <v>1152</v>
      </c>
      <c r="H418" s="11" t="s">
        <v>115</v>
      </c>
      <c r="I418" s="13">
        <v>11900</v>
      </c>
      <c r="J418" s="14">
        <v>0.125</v>
      </c>
      <c r="K418" s="14">
        <v>0.05</v>
      </c>
      <c r="L418" s="17">
        <f t="shared" si="4"/>
        <v>11395440</v>
      </c>
      <c r="M418" s="17"/>
      <c r="N418" s="17"/>
    </row>
    <row r="419" spans="1:14" s="2" customFormat="1" ht="12.75" x14ac:dyDescent="0.2">
      <c r="A419" s="11"/>
      <c r="B419" s="12" t="s">
        <v>14</v>
      </c>
      <c r="C419" s="12" t="s">
        <v>14</v>
      </c>
      <c r="D419" s="15" t="s">
        <v>14</v>
      </c>
      <c r="E419" s="6" t="s">
        <v>153</v>
      </c>
      <c r="F419" s="11">
        <v>6</v>
      </c>
      <c r="G419" s="11">
        <v>432</v>
      </c>
      <c r="H419" s="11" t="s">
        <v>115</v>
      </c>
      <c r="I419" s="13">
        <v>23000</v>
      </c>
      <c r="J419" s="14">
        <v>0.125</v>
      </c>
      <c r="K419" s="14">
        <v>0.05</v>
      </c>
      <c r="L419" s="17">
        <f t="shared" si="4"/>
        <v>8259300</v>
      </c>
      <c r="M419" s="17"/>
      <c r="N419" s="17"/>
    </row>
    <row r="420" spans="1:14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6" t="s">
        <v>114</v>
      </c>
      <c r="F420" s="11">
        <v>6</v>
      </c>
      <c r="G420" s="11">
        <v>216</v>
      </c>
      <c r="H420" s="11" t="s">
        <v>115</v>
      </c>
      <c r="I420" s="13">
        <v>41500</v>
      </c>
      <c r="J420" s="14">
        <v>0.125</v>
      </c>
      <c r="K420" s="14">
        <v>0.05</v>
      </c>
      <c r="L420" s="17">
        <f t="shared" si="4"/>
        <v>7451325</v>
      </c>
      <c r="M420" s="17"/>
      <c r="N420" s="17"/>
    </row>
    <row r="421" spans="1:14" s="2" customFormat="1" ht="12.75" x14ac:dyDescent="0.2">
      <c r="A421" s="11"/>
      <c r="B421" s="12" t="s">
        <v>14</v>
      </c>
      <c r="C421" s="12" t="s">
        <v>14</v>
      </c>
      <c r="D421" s="15" t="s">
        <v>14</v>
      </c>
      <c r="E421" s="6" t="s">
        <v>259</v>
      </c>
      <c r="F421" s="11">
        <v>1</v>
      </c>
      <c r="G421" s="11">
        <v>48</v>
      </c>
      <c r="H421" s="11" t="s">
        <v>115</v>
      </c>
      <c r="I421" s="13">
        <v>29600</v>
      </c>
      <c r="J421" s="14">
        <v>0.125</v>
      </c>
      <c r="K421" s="14">
        <v>0.05</v>
      </c>
      <c r="L421" s="17">
        <f t="shared" si="4"/>
        <v>1181040</v>
      </c>
      <c r="M421" s="17"/>
      <c r="N421" s="17"/>
    </row>
    <row r="422" spans="1:14" s="2" customFormat="1" ht="12.75" x14ac:dyDescent="0.2">
      <c r="A422" s="11"/>
      <c r="B422" s="12" t="s">
        <v>14</v>
      </c>
      <c r="C422" s="12" t="s">
        <v>14</v>
      </c>
      <c r="D422" s="15" t="s">
        <v>14</v>
      </c>
      <c r="E422" s="6" t="s">
        <v>118</v>
      </c>
      <c r="F422" s="11">
        <v>1</v>
      </c>
      <c r="G422" s="11">
        <v>24</v>
      </c>
      <c r="H422" s="11" t="s">
        <v>115</v>
      </c>
      <c r="I422" s="13">
        <v>96000</v>
      </c>
      <c r="J422" s="14">
        <v>0.125</v>
      </c>
      <c r="K422" s="14">
        <v>0.05</v>
      </c>
      <c r="L422" s="17">
        <f t="shared" si="4"/>
        <v>1915200</v>
      </c>
      <c r="M422" s="17"/>
      <c r="N422" s="17"/>
    </row>
    <row r="423" spans="1:14" s="2" customFormat="1" ht="12.75" x14ac:dyDescent="0.2">
      <c r="A423" s="11"/>
      <c r="B423" s="12" t="s">
        <v>14</v>
      </c>
      <c r="C423" s="12" t="s">
        <v>14</v>
      </c>
      <c r="D423" s="15" t="s">
        <v>14</v>
      </c>
      <c r="E423" s="6" t="s">
        <v>158</v>
      </c>
      <c r="F423" s="11">
        <v>2</v>
      </c>
      <c r="G423" s="11">
        <v>288</v>
      </c>
      <c r="H423" s="11" t="s">
        <v>115</v>
      </c>
      <c r="I423" s="13">
        <v>9000</v>
      </c>
      <c r="J423" s="14">
        <v>0.125</v>
      </c>
      <c r="K423" s="14">
        <v>0.05</v>
      </c>
      <c r="L423" s="17">
        <f t="shared" si="4"/>
        <v>2154600</v>
      </c>
      <c r="M423" s="17"/>
      <c r="N423" s="17"/>
    </row>
    <row r="424" spans="1:14" s="2" customFormat="1" ht="12.75" x14ac:dyDescent="0.2">
      <c r="A424" s="11"/>
      <c r="B424" s="12" t="s">
        <v>14</v>
      </c>
      <c r="C424" s="12" t="s">
        <v>14</v>
      </c>
      <c r="D424" s="15" t="s">
        <v>14</v>
      </c>
      <c r="E424" s="6" t="s">
        <v>515</v>
      </c>
      <c r="F424" s="11">
        <v>2</v>
      </c>
      <c r="G424" s="11">
        <v>288</v>
      </c>
      <c r="H424" s="11" t="s">
        <v>115</v>
      </c>
      <c r="I424" s="13">
        <v>11000</v>
      </c>
      <c r="J424" s="14">
        <v>0.125</v>
      </c>
      <c r="K424" s="14">
        <v>0.05</v>
      </c>
      <c r="L424" s="17">
        <f t="shared" si="4"/>
        <v>2633400</v>
      </c>
      <c r="M424" s="17"/>
      <c r="N424" s="17"/>
    </row>
    <row r="425" spans="1:14" s="2" customFormat="1" ht="12.75" x14ac:dyDescent="0.2">
      <c r="A425" s="11"/>
      <c r="B425" s="12" t="s">
        <v>14</v>
      </c>
      <c r="C425" s="12" t="s">
        <v>14</v>
      </c>
      <c r="D425" s="15" t="s">
        <v>14</v>
      </c>
      <c r="E425" s="6" t="s">
        <v>140</v>
      </c>
      <c r="F425" s="11" t="s">
        <v>14</v>
      </c>
      <c r="G425" s="11">
        <v>312</v>
      </c>
      <c r="H425" s="11" t="s">
        <v>131</v>
      </c>
      <c r="I425" s="13">
        <v>2350</v>
      </c>
      <c r="J425" s="14">
        <v>0.125</v>
      </c>
      <c r="K425" s="14">
        <v>0.05</v>
      </c>
      <c r="L425" s="17">
        <f t="shared" si="4"/>
        <v>609472.5</v>
      </c>
      <c r="M425" s="17">
        <v>609472.5</v>
      </c>
      <c r="N425" s="17">
        <f>SUM(L418:L425)-M425</f>
        <v>34990305</v>
      </c>
    </row>
    <row r="426" spans="1:14" s="2" customFormat="1" ht="12.75" x14ac:dyDescent="0.2">
      <c r="A426" s="11"/>
      <c r="B426" s="12" t="s">
        <v>14</v>
      </c>
      <c r="C426" s="12" t="s">
        <v>14</v>
      </c>
      <c r="D426" s="15" t="s">
        <v>14</v>
      </c>
      <c r="E426" s="6" t="s">
        <v>394</v>
      </c>
      <c r="F426" s="11" t="s">
        <v>14</v>
      </c>
      <c r="G426" s="11" t="s">
        <v>14</v>
      </c>
      <c r="H426" s="11" t="s">
        <v>14</v>
      </c>
      <c r="I426" s="13" t="s">
        <v>14</v>
      </c>
      <c r="J426" s="14" t="s">
        <v>14</v>
      </c>
      <c r="K426" s="14" t="s">
        <v>14</v>
      </c>
      <c r="L426" s="17"/>
      <c r="M426" s="17"/>
      <c r="N426" s="17"/>
    </row>
    <row r="427" spans="1:14" s="2" customFormat="1" ht="12.75" x14ac:dyDescent="0.2">
      <c r="A427" s="11">
        <v>27</v>
      </c>
      <c r="B427" s="12">
        <v>44988</v>
      </c>
      <c r="C427" s="12">
        <v>44985</v>
      </c>
      <c r="D427" s="15" t="s">
        <v>516</v>
      </c>
      <c r="E427" s="6" t="s">
        <v>499</v>
      </c>
      <c r="F427" s="11">
        <v>1</v>
      </c>
      <c r="G427" s="11">
        <v>30</v>
      </c>
      <c r="H427" s="11" t="s">
        <v>139</v>
      </c>
      <c r="I427" s="13">
        <v>48600</v>
      </c>
      <c r="J427" s="14">
        <v>0.125</v>
      </c>
      <c r="K427" s="14">
        <v>0.05</v>
      </c>
      <c r="L427" s="17">
        <f t="shared" si="4"/>
        <v>1211962.5</v>
      </c>
      <c r="M427" s="17"/>
      <c r="N427" s="17"/>
    </row>
    <row r="428" spans="1:14" s="2" customFormat="1" ht="12.75" x14ac:dyDescent="0.2">
      <c r="A428" s="11"/>
      <c r="B428" s="12" t="s">
        <v>14</v>
      </c>
      <c r="C428" s="12" t="s">
        <v>14</v>
      </c>
      <c r="D428" s="15" t="s">
        <v>14</v>
      </c>
      <c r="E428" s="6" t="s">
        <v>451</v>
      </c>
      <c r="F428" s="11">
        <v>1</v>
      </c>
      <c r="G428" s="11">
        <v>5</v>
      </c>
      <c r="H428" s="11" t="s">
        <v>139</v>
      </c>
      <c r="I428" s="13">
        <v>177000</v>
      </c>
      <c r="J428" s="14">
        <v>0.125</v>
      </c>
      <c r="K428" s="14">
        <v>0.05</v>
      </c>
      <c r="L428" s="17">
        <f t="shared" si="4"/>
        <v>735656.25</v>
      </c>
      <c r="M428" s="17"/>
      <c r="N428" s="17"/>
    </row>
    <row r="429" spans="1:14" s="2" customFormat="1" ht="12.75" x14ac:dyDescent="0.2">
      <c r="A429" s="11"/>
      <c r="B429" s="12" t="s">
        <v>14</v>
      </c>
      <c r="C429" s="12" t="s">
        <v>14</v>
      </c>
      <c r="D429" s="15" t="s">
        <v>14</v>
      </c>
      <c r="E429" s="6" t="s">
        <v>444</v>
      </c>
      <c r="F429" s="11">
        <v>1</v>
      </c>
      <c r="G429" s="11">
        <v>3</v>
      </c>
      <c r="H429" s="11" t="s">
        <v>139</v>
      </c>
      <c r="I429" s="13">
        <v>507600</v>
      </c>
      <c r="J429" s="14">
        <v>0.125</v>
      </c>
      <c r="K429" s="14">
        <v>0.05</v>
      </c>
      <c r="L429" s="17">
        <f t="shared" si="4"/>
        <v>1265827.5</v>
      </c>
      <c r="M429" s="17"/>
      <c r="N429" s="17"/>
    </row>
    <row r="430" spans="1:14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6" t="s">
        <v>140</v>
      </c>
      <c r="F430" s="11" t="s">
        <v>14</v>
      </c>
      <c r="G430" s="11">
        <v>72</v>
      </c>
      <c r="H430" s="11" t="s">
        <v>131</v>
      </c>
      <c r="I430" s="13">
        <v>2350</v>
      </c>
      <c r="J430" s="14">
        <v>0.125</v>
      </c>
      <c r="K430" s="14">
        <v>0.05</v>
      </c>
      <c r="L430" s="17">
        <f t="shared" si="4"/>
        <v>140647.5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6" t="s">
        <v>445</v>
      </c>
      <c r="F431" s="11"/>
      <c r="G431" s="11"/>
      <c r="H431" s="11"/>
      <c r="I431" s="13"/>
      <c r="J431" s="14"/>
      <c r="K431" s="14"/>
      <c r="L431" s="17"/>
      <c r="M431" s="17"/>
      <c r="N431" s="17"/>
    </row>
    <row r="432" spans="1:14" s="2" customFormat="1" ht="12.75" x14ac:dyDescent="0.2">
      <c r="A432" s="11"/>
      <c r="B432" s="12" t="s">
        <v>14</v>
      </c>
      <c r="C432" s="12" t="s">
        <v>14</v>
      </c>
      <c r="D432" s="15" t="s">
        <v>14</v>
      </c>
      <c r="E432" s="6" t="s">
        <v>144</v>
      </c>
      <c r="F432" s="11">
        <v>4</v>
      </c>
      <c r="G432" s="11">
        <v>4000</v>
      </c>
      <c r="H432" s="11" t="s">
        <v>133</v>
      </c>
      <c r="I432" s="13">
        <v>2050</v>
      </c>
      <c r="J432" s="14">
        <v>0.125</v>
      </c>
      <c r="K432" s="14">
        <v>0.05</v>
      </c>
      <c r="L432" s="17">
        <f t="shared" si="4"/>
        <v>6816250</v>
      </c>
      <c r="M432" s="17">
        <v>140647.5</v>
      </c>
      <c r="N432" s="17">
        <f>SUM(L427:L432)-M432</f>
        <v>10029696.25</v>
      </c>
    </row>
    <row r="433" spans="1:14" s="2" customFormat="1" x14ac:dyDescent="0.2">
      <c r="A433" s="63" t="s">
        <v>485</v>
      </c>
      <c r="B433" s="12"/>
      <c r="C433" s="12"/>
      <c r="D433" s="12"/>
      <c r="E433" s="6"/>
      <c r="F433" s="11"/>
      <c r="G433" s="11"/>
      <c r="H433" s="11"/>
      <c r="I433" s="13"/>
      <c r="J433" s="14"/>
      <c r="K433" s="14"/>
      <c r="L433" s="17">
        <f t="shared" si="4"/>
        <v>0</v>
      </c>
      <c r="M433" s="17"/>
      <c r="N433" s="17"/>
    </row>
    <row r="434" spans="1:14" s="2" customFormat="1" ht="12.75" x14ac:dyDescent="0.2">
      <c r="A434" s="11">
        <v>1</v>
      </c>
      <c r="B434" s="12">
        <v>44988</v>
      </c>
      <c r="C434" s="12">
        <v>44986</v>
      </c>
      <c r="D434" s="12" t="s">
        <v>602</v>
      </c>
      <c r="E434" s="6" t="s">
        <v>250</v>
      </c>
      <c r="F434" s="11">
        <v>1</v>
      </c>
      <c r="G434" s="11">
        <v>864</v>
      </c>
      <c r="H434" s="11" t="s">
        <v>131</v>
      </c>
      <c r="I434" s="13">
        <v>2100</v>
      </c>
      <c r="J434" s="14">
        <v>0.125</v>
      </c>
      <c r="K434" s="14">
        <v>0.05</v>
      </c>
      <c r="L434" s="17">
        <f t="shared" si="4"/>
        <v>1508220</v>
      </c>
      <c r="M434" s="17" t="s">
        <v>14</v>
      </c>
      <c r="N434" s="17"/>
    </row>
    <row r="435" spans="1:14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6" t="s">
        <v>125</v>
      </c>
      <c r="F435" s="11">
        <v>1</v>
      </c>
      <c r="G435" s="11">
        <v>50</v>
      </c>
      <c r="H435" s="11" t="s">
        <v>123</v>
      </c>
      <c r="I435" s="13">
        <v>34100</v>
      </c>
      <c r="J435" s="14">
        <v>0.125</v>
      </c>
      <c r="K435" s="14">
        <v>0.05</v>
      </c>
      <c r="L435" s="17">
        <f t="shared" si="4"/>
        <v>1417281.25</v>
      </c>
      <c r="M435" s="17" t="s">
        <v>14</v>
      </c>
      <c r="N435" s="17"/>
    </row>
    <row r="436" spans="1:14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6" t="s">
        <v>289</v>
      </c>
      <c r="F436" s="11">
        <v>1</v>
      </c>
      <c r="G436" s="11">
        <v>48</v>
      </c>
      <c r="H436" s="11" t="s">
        <v>120</v>
      </c>
      <c r="I436" s="13">
        <v>36000</v>
      </c>
      <c r="J436" s="14">
        <v>0.125</v>
      </c>
      <c r="K436" s="14">
        <v>0.05</v>
      </c>
      <c r="L436" s="17">
        <f t="shared" si="4"/>
        <v>1436400</v>
      </c>
      <c r="M436" s="17" t="s">
        <v>14</v>
      </c>
      <c r="N436" s="17"/>
    </row>
    <row r="437" spans="1:14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6" t="s">
        <v>140</v>
      </c>
      <c r="F437" s="11" t="s">
        <v>14</v>
      </c>
      <c r="G437" s="11">
        <v>12</v>
      </c>
      <c r="H437" s="11" t="s">
        <v>131</v>
      </c>
      <c r="I437" s="13">
        <v>2350</v>
      </c>
      <c r="J437" s="14">
        <v>0.125</v>
      </c>
      <c r="K437" s="14">
        <v>0.05</v>
      </c>
      <c r="L437" s="17">
        <f t="shared" si="4"/>
        <v>23441.25</v>
      </c>
      <c r="M437" s="17" t="s">
        <v>14</v>
      </c>
      <c r="N437" s="17"/>
    </row>
    <row r="438" spans="1:14" s="2" customFormat="1" ht="12.75" x14ac:dyDescent="0.2">
      <c r="A438" s="11"/>
      <c r="B438" s="12"/>
      <c r="C438" s="12"/>
      <c r="D438" s="12"/>
      <c r="E438" s="6" t="s">
        <v>453</v>
      </c>
      <c r="F438" s="11"/>
      <c r="G438" s="11"/>
      <c r="H438" s="11"/>
      <c r="I438" s="13"/>
      <c r="J438" s="14"/>
      <c r="K438" s="14"/>
      <c r="L438" s="17"/>
      <c r="M438" s="17"/>
      <c r="N438" s="17"/>
    </row>
    <row r="439" spans="1:14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6" t="s">
        <v>157</v>
      </c>
      <c r="F439" s="11">
        <v>5</v>
      </c>
      <c r="G439" s="11">
        <v>720</v>
      </c>
      <c r="H439" s="11" t="s">
        <v>115</v>
      </c>
      <c r="I439" s="13">
        <v>11900</v>
      </c>
      <c r="J439" s="14">
        <v>0.125</v>
      </c>
      <c r="K439" s="14">
        <v>0.05</v>
      </c>
      <c r="L439" s="17">
        <f t="shared" si="4"/>
        <v>7122150</v>
      </c>
      <c r="M439" s="17" t="s">
        <v>14</v>
      </c>
      <c r="N439" s="17"/>
    </row>
    <row r="440" spans="1:14" s="2" customFormat="1" ht="12.75" x14ac:dyDescent="0.2">
      <c r="A440" s="11"/>
      <c r="B440" s="12" t="s">
        <v>14</v>
      </c>
      <c r="C440" s="12" t="s">
        <v>14</v>
      </c>
      <c r="D440" s="12" t="s">
        <v>14</v>
      </c>
      <c r="E440" s="6" t="s">
        <v>153</v>
      </c>
      <c r="F440" s="11">
        <v>5</v>
      </c>
      <c r="G440" s="11">
        <v>360</v>
      </c>
      <c r="H440" s="11" t="s">
        <v>115</v>
      </c>
      <c r="I440" s="13">
        <v>23000</v>
      </c>
      <c r="J440" s="14">
        <v>0.125</v>
      </c>
      <c r="K440" s="14">
        <v>0.05</v>
      </c>
      <c r="L440" s="17">
        <f t="shared" si="4"/>
        <v>6882750</v>
      </c>
      <c r="M440" s="17" t="s">
        <v>14</v>
      </c>
      <c r="N440" s="17"/>
    </row>
    <row r="441" spans="1:14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259</v>
      </c>
      <c r="F441" s="11">
        <v>5</v>
      </c>
      <c r="G441" s="11">
        <v>240</v>
      </c>
      <c r="H441" s="11" t="s">
        <v>115</v>
      </c>
      <c r="I441" s="13">
        <v>29600</v>
      </c>
      <c r="J441" s="14">
        <v>0.125</v>
      </c>
      <c r="K441" s="14">
        <v>0.05</v>
      </c>
      <c r="L441" s="17">
        <f t="shared" si="4"/>
        <v>5905200</v>
      </c>
      <c r="M441" s="17" t="s">
        <v>14</v>
      </c>
      <c r="N441" s="17"/>
    </row>
    <row r="442" spans="1:14" s="2" customFormat="1" ht="12.75" x14ac:dyDescent="0.2">
      <c r="A442" s="11"/>
      <c r="B442" s="12" t="s">
        <v>14</v>
      </c>
      <c r="C442" s="12" t="s">
        <v>14</v>
      </c>
      <c r="D442" s="12" t="s">
        <v>14</v>
      </c>
      <c r="E442" s="6" t="s">
        <v>140</v>
      </c>
      <c r="F442" s="11" t="s">
        <v>14</v>
      </c>
      <c r="G442" s="11">
        <v>180</v>
      </c>
      <c r="H442" s="11" t="s">
        <v>131</v>
      </c>
      <c r="I442" s="13">
        <v>2350</v>
      </c>
      <c r="J442" s="14">
        <v>0.125</v>
      </c>
      <c r="K442" s="14">
        <v>0.05</v>
      </c>
      <c r="L442" s="17">
        <f t="shared" si="4"/>
        <v>351618.75</v>
      </c>
      <c r="M442" s="17">
        <v>2205748</v>
      </c>
      <c r="N442" s="17">
        <f>SUM(L434:L442)-M442</f>
        <v>22441313.25</v>
      </c>
    </row>
    <row r="443" spans="1:14" s="2" customFormat="1" ht="12.75" x14ac:dyDescent="0.2">
      <c r="A443" s="11"/>
      <c r="B443" s="12"/>
      <c r="C443" s="12"/>
      <c r="D443" s="12"/>
      <c r="E443" s="6" t="s">
        <v>394</v>
      </c>
      <c r="F443" s="11"/>
      <c r="G443" s="11"/>
      <c r="H443" s="11"/>
      <c r="I443" s="13"/>
      <c r="J443" s="14"/>
      <c r="K443" s="14"/>
      <c r="L443" s="17"/>
      <c r="M443" s="17"/>
      <c r="N443" s="17"/>
    </row>
    <row r="444" spans="1:14" s="2" customFormat="1" ht="12.75" x14ac:dyDescent="0.2">
      <c r="A444" s="11">
        <v>2</v>
      </c>
      <c r="B444" s="12">
        <v>44988</v>
      </c>
      <c r="C444" s="12">
        <v>44986</v>
      </c>
      <c r="D444" s="12" t="s">
        <v>603</v>
      </c>
      <c r="E444" s="6" t="s">
        <v>412</v>
      </c>
      <c r="F444" s="11">
        <v>1</v>
      </c>
      <c r="G444" s="11">
        <v>192</v>
      </c>
      <c r="H444" s="11" t="s">
        <v>115</v>
      </c>
      <c r="I444" s="13">
        <v>16800</v>
      </c>
      <c r="J444" s="14">
        <v>0.125</v>
      </c>
      <c r="K444" s="14">
        <v>0.05</v>
      </c>
      <c r="L444" s="17">
        <f t="shared" si="4"/>
        <v>2681280</v>
      </c>
      <c r="M444" s="17" t="s">
        <v>14</v>
      </c>
      <c r="N444" s="17"/>
    </row>
    <row r="445" spans="1:14" s="2" customFormat="1" ht="12.75" x14ac:dyDescent="0.2">
      <c r="A445" s="11"/>
      <c r="B445" s="12" t="s">
        <v>14</v>
      </c>
      <c r="C445" s="12" t="s">
        <v>14</v>
      </c>
      <c r="D445" s="12" t="s">
        <v>14</v>
      </c>
      <c r="E445" s="6" t="s">
        <v>244</v>
      </c>
      <c r="F445" s="11">
        <v>1</v>
      </c>
      <c r="G445" s="11">
        <v>768</v>
      </c>
      <c r="H445" s="11" t="s">
        <v>131</v>
      </c>
      <c r="I445" s="13">
        <v>2100</v>
      </c>
      <c r="J445" s="14">
        <v>0.125</v>
      </c>
      <c r="K445" s="14">
        <v>0.05</v>
      </c>
      <c r="L445" s="17">
        <f t="shared" si="4"/>
        <v>1340640</v>
      </c>
      <c r="M445" s="17" t="s">
        <v>14</v>
      </c>
      <c r="N445" s="17"/>
    </row>
    <row r="446" spans="1:14" s="2" customFormat="1" ht="12.75" x14ac:dyDescent="0.2">
      <c r="A446" s="11"/>
      <c r="B446" s="12" t="s">
        <v>14</v>
      </c>
      <c r="C446" s="12" t="s">
        <v>14</v>
      </c>
      <c r="D446" s="12" t="s">
        <v>14</v>
      </c>
      <c r="E446" s="6" t="s">
        <v>134</v>
      </c>
      <c r="F446" s="11">
        <v>1</v>
      </c>
      <c r="G446" s="11">
        <v>24</v>
      </c>
      <c r="H446" s="11" t="s">
        <v>131</v>
      </c>
      <c r="I446" s="13">
        <v>19000</v>
      </c>
      <c r="J446" s="14">
        <v>0.125</v>
      </c>
      <c r="K446" s="14">
        <v>0.05</v>
      </c>
      <c r="L446" s="17">
        <f t="shared" si="4"/>
        <v>379050</v>
      </c>
      <c r="M446" s="17" t="s">
        <v>14</v>
      </c>
      <c r="N446" s="17"/>
    </row>
    <row r="447" spans="1:14" s="2" customFormat="1" ht="12.75" x14ac:dyDescent="0.2">
      <c r="A447" s="11"/>
      <c r="B447" s="12" t="s">
        <v>14</v>
      </c>
      <c r="C447" s="12" t="s">
        <v>14</v>
      </c>
      <c r="D447" s="12" t="s">
        <v>14</v>
      </c>
      <c r="E447" s="6" t="s">
        <v>343</v>
      </c>
      <c r="F447" s="11">
        <v>2</v>
      </c>
      <c r="G447" s="11">
        <v>240</v>
      </c>
      <c r="H447" s="11" t="s">
        <v>131</v>
      </c>
      <c r="I447" s="13">
        <v>12950</v>
      </c>
      <c r="J447" s="14">
        <v>0.125</v>
      </c>
      <c r="K447" s="14">
        <v>0.05</v>
      </c>
      <c r="L447" s="17">
        <f t="shared" si="4"/>
        <v>2583525</v>
      </c>
      <c r="M447" s="17" t="s">
        <v>14</v>
      </c>
      <c r="N447" s="17"/>
    </row>
    <row r="448" spans="1:14" s="2" customFormat="1" ht="12.75" x14ac:dyDescent="0.2">
      <c r="A448" s="11"/>
      <c r="B448" s="12" t="s">
        <v>14</v>
      </c>
      <c r="C448" s="12" t="s">
        <v>14</v>
      </c>
      <c r="D448" s="12" t="s">
        <v>14</v>
      </c>
      <c r="E448" s="6" t="s">
        <v>465</v>
      </c>
      <c r="F448" s="11">
        <v>1</v>
      </c>
      <c r="G448" s="11">
        <v>24</v>
      </c>
      <c r="H448" s="11" t="s">
        <v>131</v>
      </c>
      <c r="I448" s="13">
        <v>45500</v>
      </c>
      <c r="J448" s="14">
        <v>0.125</v>
      </c>
      <c r="K448" s="14">
        <v>0.05</v>
      </c>
      <c r="L448" s="17">
        <f t="shared" si="4"/>
        <v>907725</v>
      </c>
      <c r="M448" s="17" t="s">
        <v>14</v>
      </c>
      <c r="N448" s="17"/>
    </row>
    <row r="449" spans="1:14" s="2" customFormat="1" ht="12.75" x14ac:dyDescent="0.2">
      <c r="A449" s="11"/>
      <c r="B449" s="12" t="s">
        <v>14</v>
      </c>
      <c r="C449" s="12" t="s">
        <v>14</v>
      </c>
      <c r="D449" s="12" t="s">
        <v>14</v>
      </c>
      <c r="E449" s="6" t="s">
        <v>463</v>
      </c>
      <c r="F449" s="11">
        <v>1</v>
      </c>
      <c r="G449" s="11">
        <v>80</v>
      </c>
      <c r="H449" s="11" t="s">
        <v>152</v>
      </c>
      <c r="I449" s="13">
        <v>10800</v>
      </c>
      <c r="J449" s="14">
        <v>0.125</v>
      </c>
      <c r="K449" s="14">
        <v>0.05</v>
      </c>
      <c r="L449" s="17">
        <f t="shared" si="4"/>
        <v>718200</v>
      </c>
      <c r="M449" s="17" t="s">
        <v>14</v>
      </c>
      <c r="N449" s="17"/>
    </row>
    <row r="450" spans="1:14" s="2" customFormat="1" ht="12.75" x14ac:dyDescent="0.2">
      <c r="A450" s="11"/>
      <c r="B450" s="12" t="s">
        <v>14</v>
      </c>
      <c r="C450" s="12" t="s">
        <v>14</v>
      </c>
      <c r="D450" s="12" t="s">
        <v>14</v>
      </c>
      <c r="E450" s="6" t="s">
        <v>151</v>
      </c>
      <c r="F450" s="11">
        <v>3</v>
      </c>
      <c r="G450" s="11">
        <v>576</v>
      </c>
      <c r="H450" s="11" t="s">
        <v>152</v>
      </c>
      <c r="I450" s="13">
        <v>3600</v>
      </c>
      <c r="J450" s="14">
        <v>0.125</v>
      </c>
      <c r="K450" s="14">
        <v>0.05</v>
      </c>
      <c r="L450" s="17">
        <f t="shared" si="4"/>
        <v>1723680</v>
      </c>
      <c r="M450" s="17">
        <v>0</v>
      </c>
      <c r="N450" s="17">
        <f>SUM(L444:L450)-M450</f>
        <v>10334100</v>
      </c>
    </row>
    <row r="451" spans="1:14" s="2" customFormat="1" ht="12.75" x14ac:dyDescent="0.2">
      <c r="A451" s="11">
        <v>3</v>
      </c>
      <c r="B451" s="12">
        <v>44991</v>
      </c>
      <c r="C451" s="12">
        <v>44987</v>
      </c>
      <c r="D451" s="12" t="s">
        <v>604</v>
      </c>
      <c r="E451" s="6" t="s">
        <v>241</v>
      </c>
      <c r="F451" s="11">
        <v>5</v>
      </c>
      <c r="G451" s="11">
        <v>2400</v>
      </c>
      <c r="H451" s="11" t="s">
        <v>131</v>
      </c>
      <c r="I451" s="13">
        <v>8500</v>
      </c>
      <c r="J451" s="14">
        <v>0.125</v>
      </c>
      <c r="K451" s="14">
        <v>0.05</v>
      </c>
      <c r="L451" s="17">
        <f t="shared" si="4"/>
        <v>16957500</v>
      </c>
      <c r="M451" s="17">
        <v>0</v>
      </c>
      <c r="N451" s="17">
        <f>SUM(L451)-M451</f>
        <v>16957500</v>
      </c>
    </row>
    <row r="452" spans="1:14" s="2" customFormat="1" ht="12.75" x14ac:dyDescent="0.2">
      <c r="A452" s="11">
        <v>4</v>
      </c>
      <c r="B452" s="12">
        <v>44991</v>
      </c>
      <c r="C452" s="12">
        <v>44988</v>
      </c>
      <c r="D452" s="12" t="s">
        <v>605</v>
      </c>
      <c r="E452" s="6" t="s">
        <v>606</v>
      </c>
      <c r="F452" s="11">
        <v>1</v>
      </c>
      <c r="G452" s="11">
        <v>72</v>
      </c>
      <c r="H452" s="11" t="s">
        <v>131</v>
      </c>
      <c r="I452" s="13">
        <v>15800</v>
      </c>
      <c r="J452" s="14">
        <v>0.125</v>
      </c>
      <c r="K452" s="14">
        <v>0.05</v>
      </c>
      <c r="L452" s="17">
        <f t="shared" si="4"/>
        <v>945630</v>
      </c>
      <c r="M452" s="17" t="s">
        <v>14</v>
      </c>
      <c r="N452" s="17"/>
    </row>
    <row r="453" spans="1:14" s="2" customFormat="1" ht="12.75" x14ac:dyDescent="0.2">
      <c r="A453" s="11"/>
      <c r="B453" s="12" t="s">
        <v>14</v>
      </c>
      <c r="C453" s="12" t="s">
        <v>14</v>
      </c>
      <c r="D453" s="12" t="s">
        <v>14</v>
      </c>
      <c r="E453" s="6" t="s">
        <v>293</v>
      </c>
      <c r="F453" s="11">
        <v>1</v>
      </c>
      <c r="G453" s="11">
        <v>72</v>
      </c>
      <c r="H453" s="11" t="s">
        <v>131</v>
      </c>
      <c r="I453" s="13">
        <v>15800</v>
      </c>
      <c r="J453" s="14">
        <v>0.125</v>
      </c>
      <c r="K453" s="14">
        <v>0.05</v>
      </c>
      <c r="L453" s="17">
        <f t="shared" si="4"/>
        <v>945630</v>
      </c>
      <c r="M453" s="17" t="s">
        <v>14</v>
      </c>
      <c r="N453" s="17"/>
    </row>
    <row r="454" spans="1:14" s="2" customFormat="1" ht="12.75" x14ac:dyDescent="0.2">
      <c r="A454" s="11"/>
      <c r="B454" s="12" t="s">
        <v>14</v>
      </c>
      <c r="C454" s="12" t="s">
        <v>14</v>
      </c>
      <c r="D454" s="12" t="s">
        <v>14</v>
      </c>
      <c r="E454" s="6" t="s">
        <v>292</v>
      </c>
      <c r="F454" s="11">
        <v>1</v>
      </c>
      <c r="G454" s="11">
        <v>72</v>
      </c>
      <c r="H454" s="11" t="s">
        <v>131</v>
      </c>
      <c r="I454" s="13">
        <v>15800</v>
      </c>
      <c r="J454" s="14">
        <v>0.125</v>
      </c>
      <c r="K454" s="14">
        <v>0.05</v>
      </c>
      <c r="L454" s="17">
        <f t="shared" si="4"/>
        <v>945630</v>
      </c>
      <c r="M454" s="17" t="s">
        <v>14</v>
      </c>
      <c r="N454" s="17"/>
    </row>
    <row r="455" spans="1:14" s="2" customFormat="1" ht="12.75" x14ac:dyDescent="0.2">
      <c r="A455" s="11"/>
      <c r="B455" s="12" t="s">
        <v>14</v>
      </c>
      <c r="C455" s="12" t="s">
        <v>14</v>
      </c>
      <c r="D455" s="12" t="s">
        <v>14</v>
      </c>
      <c r="E455" s="6" t="s">
        <v>607</v>
      </c>
      <c r="F455" s="11">
        <v>1</v>
      </c>
      <c r="G455" s="11">
        <v>72</v>
      </c>
      <c r="H455" s="11" t="s">
        <v>131</v>
      </c>
      <c r="I455" s="13">
        <v>15800</v>
      </c>
      <c r="J455" s="14">
        <v>0.125</v>
      </c>
      <c r="K455" s="14">
        <v>0.05</v>
      </c>
      <c r="L455" s="17">
        <f t="shared" si="4"/>
        <v>945630</v>
      </c>
      <c r="M455" s="17" t="s">
        <v>14</v>
      </c>
      <c r="N455" s="17"/>
    </row>
    <row r="456" spans="1:14" s="2" customFormat="1" ht="12.75" x14ac:dyDescent="0.2">
      <c r="A456" s="11"/>
      <c r="B456" s="12" t="s">
        <v>14</v>
      </c>
      <c r="C456" s="12" t="s">
        <v>14</v>
      </c>
      <c r="D456" s="12" t="s">
        <v>14</v>
      </c>
      <c r="E456" s="6" t="s">
        <v>608</v>
      </c>
      <c r="F456" s="11">
        <v>1</v>
      </c>
      <c r="G456" s="11">
        <v>72</v>
      </c>
      <c r="H456" s="11" t="s">
        <v>131</v>
      </c>
      <c r="I456" s="13">
        <v>15800</v>
      </c>
      <c r="J456" s="14">
        <v>0.125</v>
      </c>
      <c r="K456" s="14">
        <v>0.05</v>
      </c>
      <c r="L456" s="17">
        <f t="shared" si="4"/>
        <v>945630</v>
      </c>
      <c r="M456" s="17" t="s">
        <v>14</v>
      </c>
      <c r="N456" s="17"/>
    </row>
    <row r="457" spans="1:14" s="2" customFormat="1" ht="12.75" x14ac:dyDescent="0.2">
      <c r="A457" s="11"/>
      <c r="B457" s="12" t="s">
        <v>14</v>
      </c>
      <c r="C457" s="12" t="s">
        <v>14</v>
      </c>
      <c r="D457" s="12" t="s">
        <v>14</v>
      </c>
      <c r="E457" s="6" t="s">
        <v>609</v>
      </c>
      <c r="F457" s="11" t="s">
        <v>14</v>
      </c>
      <c r="G457" s="11">
        <v>36</v>
      </c>
      <c r="H457" s="11" t="s">
        <v>131</v>
      </c>
      <c r="I457" s="13">
        <v>20700</v>
      </c>
      <c r="J457" s="14">
        <v>0.125</v>
      </c>
      <c r="K457" s="14">
        <v>0.05</v>
      </c>
      <c r="L457" s="17">
        <f t="shared" si="4"/>
        <v>619447.5</v>
      </c>
      <c r="M457" s="17" t="s">
        <v>14</v>
      </c>
      <c r="N457" s="17"/>
    </row>
    <row r="458" spans="1:14" s="2" customFormat="1" ht="12.75" x14ac:dyDescent="0.2">
      <c r="A458" s="11"/>
      <c r="B458" s="12" t="s">
        <v>14</v>
      </c>
      <c r="C458" s="12" t="s">
        <v>14</v>
      </c>
      <c r="D458" s="12" t="s">
        <v>14</v>
      </c>
      <c r="E458" s="6" t="s">
        <v>610</v>
      </c>
      <c r="F458" s="11" t="s">
        <v>14</v>
      </c>
      <c r="G458" s="11">
        <v>36</v>
      </c>
      <c r="H458" s="11" t="s">
        <v>131</v>
      </c>
      <c r="I458" s="13">
        <v>20700</v>
      </c>
      <c r="J458" s="14">
        <v>0.125</v>
      </c>
      <c r="K458" s="14">
        <v>0.05</v>
      </c>
      <c r="L458" s="17">
        <f t="shared" si="4"/>
        <v>619447.5</v>
      </c>
      <c r="M458" s="17" t="s">
        <v>14</v>
      </c>
      <c r="N458" s="17"/>
    </row>
    <row r="459" spans="1:14" s="2" customFormat="1" ht="12.75" x14ac:dyDescent="0.2">
      <c r="A459" s="11"/>
      <c r="B459" s="12" t="s">
        <v>14</v>
      </c>
      <c r="C459" s="12" t="s">
        <v>14</v>
      </c>
      <c r="D459" s="12" t="s">
        <v>14</v>
      </c>
      <c r="E459" s="6" t="s">
        <v>611</v>
      </c>
      <c r="F459" s="11" t="s">
        <v>14</v>
      </c>
      <c r="G459" s="11">
        <v>36</v>
      </c>
      <c r="H459" s="11" t="s">
        <v>131</v>
      </c>
      <c r="I459" s="13">
        <v>20700</v>
      </c>
      <c r="J459" s="14">
        <v>0.125</v>
      </c>
      <c r="K459" s="14">
        <v>0.05</v>
      </c>
      <c r="L459" s="17">
        <f t="shared" si="4"/>
        <v>619447.5</v>
      </c>
      <c r="M459" s="17" t="s">
        <v>14</v>
      </c>
      <c r="N459" s="17"/>
    </row>
    <row r="460" spans="1:14" s="2" customFormat="1" ht="12.75" x14ac:dyDescent="0.2">
      <c r="A460" s="11"/>
      <c r="B460" s="12" t="s">
        <v>14</v>
      </c>
      <c r="C460" s="12" t="s">
        <v>14</v>
      </c>
      <c r="D460" s="12" t="s">
        <v>14</v>
      </c>
      <c r="E460" s="6" t="s">
        <v>612</v>
      </c>
      <c r="F460" s="11" t="s">
        <v>14</v>
      </c>
      <c r="G460" s="11">
        <v>36</v>
      </c>
      <c r="H460" s="11" t="s">
        <v>131</v>
      </c>
      <c r="I460" s="13">
        <v>20700</v>
      </c>
      <c r="J460" s="14">
        <v>0.125</v>
      </c>
      <c r="K460" s="14">
        <v>0.05</v>
      </c>
      <c r="L460" s="17">
        <f t="shared" si="4"/>
        <v>619447.5</v>
      </c>
      <c r="M460" s="17">
        <v>0</v>
      </c>
      <c r="N460" s="17">
        <f>SUM(L452:L460)-M460</f>
        <v>7205940</v>
      </c>
    </row>
    <row r="461" spans="1:14" s="2" customFormat="1" ht="12.75" x14ac:dyDescent="0.2">
      <c r="A461" s="11">
        <v>5</v>
      </c>
      <c r="B461" s="12">
        <v>44992</v>
      </c>
      <c r="C461" s="12">
        <v>44989</v>
      </c>
      <c r="D461" s="12" t="s">
        <v>498</v>
      </c>
      <c r="E461" s="8" t="s">
        <v>132</v>
      </c>
      <c r="F461" s="51">
        <v>1</v>
      </c>
      <c r="G461" s="11">
        <v>500</v>
      </c>
      <c r="H461" s="11" t="s">
        <v>133</v>
      </c>
      <c r="I461" s="13">
        <v>3050</v>
      </c>
      <c r="J461" s="14">
        <v>0.125</v>
      </c>
      <c r="K461" s="14">
        <v>0.05</v>
      </c>
      <c r="L461" s="17">
        <f t="shared" si="4"/>
        <v>1267656.25</v>
      </c>
      <c r="M461" s="17"/>
      <c r="N461" s="17"/>
    </row>
    <row r="462" spans="1:14" s="2" customFormat="1" ht="12.75" x14ac:dyDescent="0.2">
      <c r="A462" s="11"/>
      <c r="B462" s="12" t="s">
        <v>14</v>
      </c>
      <c r="C462" s="12" t="s">
        <v>14</v>
      </c>
      <c r="D462" s="12" t="s">
        <v>14</v>
      </c>
      <c r="E462" s="5" t="s">
        <v>119</v>
      </c>
      <c r="F462" s="50">
        <v>3</v>
      </c>
      <c r="G462" s="11">
        <v>432</v>
      </c>
      <c r="H462" s="11" t="s">
        <v>120</v>
      </c>
      <c r="I462" s="13">
        <v>12600</v>
      </c>
      <c r="J462" s="14">
        <v>0.125</v>
      </c>
      <c r="K462" s="14">
        <v>0.05</v>
      </c>
      <c r="L462" s="17">
        <f t="shared" si="4"/>
        <v>4524660</v>
      </c>
      <c r="M462" s="17"/>
      <c r="N462" s="17"/>
    </row>
    <row r="463" spans="1:14" s="2" customFormat="1" ht="12.75" x14ac:dyDescent="0.2">
      <c r="A463" s="11"/>
      <c r="B463" s="12" t="s">
        <v>14</v>
      </c>
      <c r="C463" s="12" t="s">
        <v>14</v>
      </c>
      <c r="D463" s="15" t="s">
        <v>14</v>
      </c>
      <c r="E463" s="5" t="s">
        <v>499</v>
      </c>
      <c r="F463" s="50">
        <v>2</v>
      </c>
      <c r="G463" s="11">
        <v>60</v>
      </c>
      <c r="H463" s="11" t="s">
        <v>139</v>
      </c>
      <c r="I463" s="13">
        <v>48600</v>
      </c>
      <c r="J463" s="14">
        <v>0.125</v>
      </c>
      <c r="K463" s="14">
        <v>0.05</v>
      </c>
      <c r="L463" s="17">
        <f t="shared" si="4"/>
        <v>2423925</v>
      </c>
      <c r="M463" s="17"/>
      <c r="N463" s="17"/>
    </row>
    <row r="464" spans="1:14" s="2" customFormat="1" ht="12.75" x14ac:dyDescent="0.2">
      <c r="A464" s="11"/>
      <c r="B464" s="12" t="s">
        <v>14</v>
      </c>
      <c r="C464" s="12" t="s">
        <v>14</v>
      </c>
      <c r="D464" s="12" t="s">
        <v>14</v>
      </c>
      <c r="E464" s="5" t="s">
        <v>444</v>
      </c>
      <c r="F464" s="50">
        <v>1</v>
      </c>
      <c r="G464" s="11">
        <v>3</v>
      </c>
      <c r="H464" s="11" t="s">
        <v>139</v>
      </c>
      <c r="I464" s="13">
        <v>507600</v>
      </c>
      <c r="J464" s="14">
        <v>0.125</v>
      </c>
      <c r="K464" s="14">
        <v>0.05</v>
      </c>
      <c r="L464" s="17">
        <f t="shared" si="4"/>
        <v>1265827.5</v>
      </c>
      <c r="M464" s="17"/>
      <c r="N464" s="17"/>
    </row>
    <row r="465" spans="1:14" s="2" customFormat="1" ht="12.75" x14ac:dyDescent="0.2">
      <c r="A465" s="11"/>
      <c r="B465" s="12" t="s">
        <v>14</v>
      </c>
      <c r="C465" s="12" t="s">
        <v>14</v>
      </c>
      <c r="D465" s="12" t="s">
        <v>14</v>
      </c>
      <c r="E465" s="5" t="s">
        <v>140</v>
      </c>
      <c r="F465" s="50" t="s">
        <v>14</v>
      </c>
      <c r="G465" s="11">
        <v>72</v>
      </c>
      <c r="H465" s="11" t="s">
        <v>131</v>
      </c>
      <c r="I465" s="13">
        <v>2350</v>
      </c>
      <c r="J465" s="14">
        <v>0.1</v>
      </c>
      <c r="K465" s="14">
        <v>0.05</v>
      </c>
      <c r="L465" s="17">
        <f t="shared" si="4"/>
        <v>144666</v>
      </c>
      <c r="M465" s="17">
        <v>144666</v>
      </c>
      <c r="N465" s="17">
        <f>SUM(L461:L465)-M465</f>
        <v>9482068.75</v>
      </c>
    </row>
    <row r="466" spans="1:14" s="2" customFormat="1" ht="12.75" x14ac:dyDescent="0.2">
      <c r="A466" s="11"/>
      <c r="B466" s="12" t="s">
        <v>14</v>
      </c>
      <c r="C466" s="12" t="s">
        <v>14</v>
      </c>
      <c r="D466" s="12" t="s">
        <v>14</v>
      </c>
      <c r="E466" s="5" t="s">
        <v>511</v>
      </c>
      <c r="F466" s="50"/>
      <c r="G466" s="11"/>
      <c r="H466" s="11"/>
      <c r="I466" s="13"/>
      <c r="J466" s="14"/>
      <c r="K466" s="14"/>
      <c r="L466" s="17"/>
      <c r="M466" s="17" t="s">
        <v>14</v>
      </c>
      <c r="N466" s="17"/>
    </row>
    <row r="467" spans="1:14" s="2" customFormat="1" ht="12.75" x14ac:dyDescent="0.2">
      <c r="A467" s="11">
        <v>6</v>
      </c>
      <c r="B467" s="12">
        <v>44994</v>
      </c>
      <c r="C467" s="12">
        <v>44991</v>
      </c>
      <c r="D467" s="12" t="s">
        <v>500</v>
      </c>
      <c r="E467" s="5" t="s">
        <v>501</v>
      </c>
      <c r="F467" s="50">
        <v>2</v>
      </c>
      <c r="G467" s="11">
        <v>720</v>
      </c>
      <c r="H467" s="11" t="s">
        <v>131</v>
      </c>
      <c r="I467" s="13">
        <v>10800</v>
      </c>
      <c r="J467" s="14">
        <v>0.125</v>
      </c>
      <c r="K467" s="14">
        <v>0.05</v>
      </c>
      <c r="L467" s="17">
        <f t="shared" si="4"/>
        <v>6463800</v>
      </c>
      <c r="M467" s="17">
        <v>0</v>
      </c>
      <c r="N467" s="17">
        <f>SUM(L467)-M467</f>
        <v>6463800</v>
      </c>
    </row>
    <row r="468" spans="1:14" s="2" customFormat="1" ht="12.75" x14ac:dyDescent="0.2">
      <c r="A468" s="11">
        <v>7</v>
      </c>
      <c r="B468" s="12">
        <v>44994</v>
      </c>
      <c r="C468" s="12">
        <v>44992</v>
      </c>
      <c r="D468" s="12" t="s">
        <v>502</v>
      </c>
      <c r="E468" s="5" t="s">
        <v>144</v>
      </c>
      <c r="F468" s="50">
        <v>2</v>
      </c>
      <c r="G468" s="11">
        <v>2000</v>
      </c>
      <c r="H468" s="11" t="s">
        <v>133</v>
      </c>
      <c r="I468" s="13">
        <v>2050</v>
      </c>
      <c r="J468" s="14">
        <v>0.125</v>
      </c>
      <c r="K468" s="14">
        <v>0.05</v>
      </c>
      <c r="L468" s="17">
        <f t="shared" si="4"/>
        <v>3408125</v>
      </c>
      <c r="M468" s="17" t="s">
        <v>14</v>
      </c>
      <c r="N468" s="17"/>
    </row>
    <row r="469" spans="1:14" s="2" customFormat="1" ht="12.75" x14ac:dyDescent="0.2">
      <c r="A469" s="11"/>
      <c r="B469" s="12" t="s">
        <v>14</v>
      </c>
      <c r="C469" s="12" t="s">
        <v>14</v>
      </c>
      <c r="D469" s="12" t="s">
        <v>14</v>
      </c>
      <c r="E469" s="5" t="s">
        <v>393</v>
      </c>
      <c r="F469" s="50">
        <v>1</v>
      </c>
      <c r="G469" s="11">
        <v>1000</v>
      </c>
      <c r="H469" s="11" t="s">
        <v>133</v>
      </c>
      <c r="I469" s="13">
        <v>3000</v>
      </c>
      <c r="J469" s="14">
        <v>0.125</v>
      </c>
      <c r="K469" s="14">
        <v>0.05</v>
      </c>
      <c r="L469" s="17">
        <f t="shared" ref="L469:L527" si="6">G469*(I469-(I469*J469)-((I469-(I469*J469))*K469))</f>
        <v>2493750</v>
      </c>
      <c r="M469" s="17">
        <v>0</v>
      </c>
      <c r="N469" s="17">
        <f>SUM(L468:L469)-M469</f>
        <v>5901875</v>
      </c>
    </row>
    <row r="470" spans="1:14" s="2" customFormat="1" ht="12.75" x14ac:dyDescent="0.2">
      <c r="A470" s="11">
        <v>8</v>
      </c>
      <c r="B470" s="12">
        <v>44998</v>
      </c>
      <c r="C470" s="12">
        <v>44993</v>
      </c>
      <c r="D470" s="15" t="s">
        <v>503</v>
      </c>
      <c r="E470" s="6" t="s">
        <v>168</v>
      </c>
      <c r="F470" s="11">
        <v>2</v>
      </c>
      <c r="G470" s="11">
        <v>40</v>
      </c>
      <c r="H470" s="11" t="s">
        <v>131</v>
      </c>
      <c r="I470" s="13">
        <v>40500</v>
      </c>
      <c r="J470" s="14">
        <v>0.125</v>
      </c>
      <c r="K470" s="14">
        <v>0.05</v>
      </c>
      <c r="L470" s="17">
        <f t="shared" si="6"/>
        <v>1346625</v>
      </c>
      <c r="M470" s="17" t="s">
        <v>14</v>
      </c>
      <c r="N470" s="17"/>
    </row>
    <row r="471" spans="1:14" s="2" customFormat="1" ht="12.75" x14ac:dyDescent="0.2">
      <c r="A471" s="11"/>
      <c r="B471" s="12" t="s">
        <v>14</v>
      </c>
      <c r="C471" s="12" t="s">
        <v>14</v>
      </c>
      <c r="D471" s="12" t="s">
        <v>14</v>
      </c>
      <c r="E471" s="5" t="s">
        <v>520</v>
      </c>
      <c r="F471" s="50">
        <v>1</v>
      </c>
      <c r="G471" s="11">
        <v>500</v>
      </c>
      <c r="H471" s="11" t="s">
        <v>133</v>
      </c>
      <c r="I471" s="13">
        <v>3300</v>
      </c>
      <c r="J471" s="14">
        <v>0.125</v>
      </c>
      <c r="K471" s="14">
        <v>0.05</v>
      </c>
      <c r="L471" s="17">
        <f t="shared" si="6"/>
        <v>1371562.5</v>
      </c>
      <c r="M471" s="17" t="s">
        <v>14</v>
      </c>
      <c r="N471" s="17"/>
    </row>
    <row r="472" spans="1:14" s="2" customFormat="1" ht="12.75" x14ac:dyDescent="0.2">
      <c r="A472" s="11"/>
      <c r="B472" s="12" t="s">
        <v>14</v>
      </c>
      <c r="C472" s="12" t="s">
        <v>14</v>
      </c>
      <c r="D472" s="12" t="s">
        <v>14</v>
      </c>
      <c r="E472" s="5" t="s">
        <v>234</v>
      </c>
      <c r="F472" s="50">
        <v>1</v>
      </c>
      <c r="G472" s="11">
        <v>144</v>
      </c>
      <c r="H472" s="11" t="s">
        <v>115</v>
      </c>
      <c r="I472" s="13">
        <v>10600</v>
      </c>
      <c r="J472" s="14">
        <v>0.125</v>
      </c>
      <c r="K472" s="14">
        <v>0.05</v>
      </c>
      <c r="L472" s="17">
        <f t="shared" si="6"/>
        <v>1268820</v>
      </c>
      <c r="M472" s="17" t="s">
        <v>14</v>
      </c>
      <c r="N472" s="17"/>
    </row>
    <row r="473" spans="1:14" s="2" customFormat="1" ht="12.75" x14ac:dyDescent="0.2">
      <c r="A473" s="11"/>
      <c r="B473" s="12" t="s">
        <v>14</v>
      </c>
      <c r="C473" s="12" t="s">
        <v>14</v>
      </c>
      <c r="D473" s="15" t="s">
        <v>14</v>
      </c>
      <c r="E473" s="6" t="s">
        <v>134</v>
      </c>
      <c r="F473" s="11">
        <v>1</v>
      </c>
      <c r="G473" s="11">
        <v>24</v>
      </c>
      <c r="H473" s="11" t="s">
        <v>131</v>
      </c>
      <c r="I473" s="13">
        <v>19000</v>
      </c>
      <c r="J473" s="14">
        <v>0.125</v>
      </c>
      <c r="K473" s="14">
        <v>0.05</v>
      </c>
      <c r="L473" s="17">
        <f t="shared" si="6"/>
        <v>379050</v>
      </c>
      <c r="M473" s="17" t="s">
        <v>14</v>
      </c>
      <c r="N473" s="17"/>
    </row>
    <row r="474" spans="1:14" s="2" customFormat="1" ht="12.75" x14ac:dyDescent="0.2">
      <c r="A474" s="11"/>
      <c r="B474" s="12" t="s">
        <v>14</v>
      </c>
      <c r="C474" s="12" t="s">
        <v>14</v>
      </c>
      <c r="D474" s="12" t="s">
        <v>14</v>
      </c>
      <c r="E474" s="5" t="s">
        <v>504</v>
      </c>
      <c r="F474" s="50">
        <v>1</v>
      </c>
      <c r="G474" s="11">
        <v>24</v>
      </c>
      <c r="H474" s="11" t="s">
        <v>131</v>
      </c>
      <c r="I474" s="13">
        <v>17200</v>
      </c>
      <c r="J474" s="14">
        <v>0.125</v>
      </c>
      <c r="K474" s="14">
        <v>0.05</v>
      </c>
      <c r="L474" s="17">
        <f t="shared" si="6"/>
        <v>343140</v>
      </c>
      <c r="M474" s="17" t="s">
        <v>14</v>
      </c>
      <c r="N474" s="17"/>
    </row>
    <row r="475" spans="1:14" s="2" customFormat="1" ht="12.75" x14ac:dyDescent="0.2">
      <c r="A475" s="11"/>
      <c r="B475" s="12" t="s">
        <v>14</v>
      </c>
      <c r="C475" s="12" t="s">
        <v>14</v>
      </c>
      <c r="D475" s="12" t="s">
        <v>14</v>
      </c>
      <c r="E475" s="5" t="s">
        <v>243</v>
      </c>
      <c r="F475" s="50">
        <v>1</v>
      </c>
      <c r="G475" s="11">
        <v>24</v>
      </c>
      <c r="H475" s="11" t="s">
        <v>131</v>
      </c>
      <c r="I475" s="13">
        <v>16500</v>
      </c>
      <c r="J475" s="14">
        <v>0.125</v>
      </c>
      <c r="K475" s="14">
        <v>0.05</v>
      </c>
      <c r="L475" s="17">
        <f t="shared" si="6"/>
        <v>329175</v>
      </c>
      <c r="M475" s="17" t="s">
        <v>14</v>
      </c>
      <c r="N475" s="17"/>
    </row>
    <row r="476" spans="1:14" s="2" customFormat="1" ht="12.75" x14ac:dyDescent="0.2">
      <c r="A476" s="11"/>
      <c r="B476" s="12" t="s">
        <v>14</v>
      </c>
      <c r="C476" s="12" t="s">
        <v>14</v>
      </c>
      <c r="D476" s="12" t="s">
        <v>14</v>
      </c>
      <c r="E476" s="5" t="s">
        <v>521</v>
      </c>
      <c r="F476" s="50">
        <v>1</v>
      </c>
      <c r="G476" s="11">
        <v>12</v>
      </c>
      <c r="H476" s="11" t="s">
        <v>131</v>
      </c>
      <c r="I476" s="13">
        <v>30500</v>
      </c>
      <c r="J476" s="14">
        <v>0.125</v>
      </c>
      <c r="K476" s="14">
        <v>0.05</v>
      </c>
      <c r="L476" s="17">
        <f t="shared" si="6"/>
        <v>304237.5</v>
      </c>
      <c r="M476" s="17" t="s">
        <v>14</v>
      </c>
      <c r="N476" s="17"/>
    </row>
    <row r="477" spans="1:14" s="2" customFormat="1" ht="12.75" x14ac:dyDescent="0.2">
      <c r="A477" s="11"/>
      <c r="B477" s="12" t="s">
        <v>14</v>
      </c>
      <c r="C477" s="12" t="s">
        <v>14</v>
      </c>
      <c r="D477" s="15" t="s">
        <v>14</v>
      </c>
      <c r="E477" s="5" t="s">
        <v>116</v>
      </c>
      <c r="F477" s="50">
        <v>2</v>
      </c>
      <c r="G477" s="11">
        <v>48</v>
      </c>
      <c r="H477" s="11" t="s">
        <v>115</v>
      </c>
      <c r="I477" s="13">
        <v>58900</v>
      </c>
      <c r="J477" s="14">
        <v>0.125</v>
      </c>
      <c r="K477" s="14">
        <v>0.05</v>
      </c>
      <c r="L477" s="17">
        <f t="shared" si="6"/>
        <v>2350110</v>
      </c>
      <c r="M477" s="17" t="s">
        <v>14</v>
      </c>
      <c r="N477" s="17"/>
    </row>
    <row r="478" spans="1:14" s="2" customFormat="1" ht="12.75" x14ac:dyDescent="0.2">
      <c r="A478" s="11"/>
      <c r="B478" s="12" t="s">
        <v>14</v>
      </c>
      <c r="C478" s="12" t="s">
        <v>14</v>
      </c>
      <c r="D478" s="12" t="s">
        <v>14</v>
      </c>
      <c r="E478" s="5" t="s">
        <v>118</v>
      </c>
      <c r="F478" s="50">
        <v>2</v>
      </c>
      <c r="G478" s="11">
        <v>48</v>
      </c>
      <c r="H478" s="11" t="s">
        <v>115</v>
      </c>
      <c r="I478" s="13">
        <v>96000</v>
      </c>
      <c r="J478" s="14">
        <v>0.125</v>
      </c>
      <c r="K478" s="14">
        <v>0.05</v>
      </c>
      <c r="L478" s="17">
        <f t="shared" si="6"/>
        <v>3830400</v>
      </c>
      <c r="M478" s="17" t="s">
        <v>14</v>
      </c>
      <c r="N478" s="17"/>
    </row>
    <row r="479" spans="1:14" s="2" customFormat="1" ht="12.75" x14ac:dyDescent="0.2">
      <c r="A479" s="11"/>
      <c r="B479" s="12" t="s">
        <v>14</v>
      </c>
      <c r="C479" s="12" t="s">
        <v>14</v>
      </c>
      <c r="D479" s="12" t="s">
        <v>14</v>
      </c>
      <c r="E479" s="5" t="s">
        <v>140</v>
      </c>
      <c r="F479" s="50" t="s">
        <v>14</v>
      </c>
      <c r="G479" s="11">
        <v>48</v>
      </c>
      <c r="H479" s="11" t="s">
        <v>131</v>
      </c>
      <c r="I479" s="13">
        <v>2350</v>
      </c>
      <c r="J479" s="14">
        <v>0.1</v>
      </c>
      <c r="K479" s="14">
        <v>0.05</v>
      </c>
      <c r="L479" s="17">
        <f t="shared" si="6"/>
        <v>96444</v>
      </c>
      <c r="M479" s="17">
        <v>96444</v>
      </c>
      <c r="N479" s="17">
        <f>SUM(L470:L479)-M479</f>
        <v>11523120</v>
      </c>
    </row>
    <row r="480" spans="1:14" s="2" customFormat="1" ht="12.75" x14ac:dyDescent="0.2">
      <c r="A480" s="11"/>
      <c r="B480" s="12" t="s">
        <v>14</v>
      </c>
      <c r="C480" s="12" t="s">
        <v>14</v>
      </c>
      <c r="D480" s="15" t="s">
        <v>14</v>
      </c>
      <c r="E480" s="5" t="s">
        <v>512</v>
      </c>
      <c r="F480" s="50"/>
      <c r="G480" s="11"/>
      <c r="H480" s="11"/>
      <c r="I480" s="13"/>
      <c r="J480" s="14"/>
      <c r="K480" s="14"/>
      <c r="L480" s="17"/>
      <c r="M480" s="17" t="s">
        <v>14</v>
      </c>
      <c r="N480" s="17"/>
    </row>
    <row r="481" spans="1:14" s="2" customFormat="1" ht="12.75" x14ac:dyDescent="0.2">
      <c r="A481" s="11">
        <v>9</v>
      </c>
      <c r="B481" s="12">
        <v>44998</v>
      </c>
      <c r="C481" s="12">
        <v>44993</v>
      </c>
      <c r="D481" s="12" t="s">
        <v>505</v>
      </c>
      <c r="E481" s="5" t="s">
        <v>506</v>
      </c>
      <c r="F481" s="50">
        <v>1</v>
      </c>
      <c r="G481" s="11">
        <v>120</v>
      </c>
      <c r="H481" s="11" t="s">
        <v>131</v>
      </c>
      <c r="I481" s="13">
        <v>11600</v>
      </c>
      <c r="J481" s="14">
        <v>0.125</v>
      </c>
      <c r="K481" s="14">
        <v>0.05</v>
      </c>
      <c r="L481" s="17">
        <f t="shared" si="6"/>
        <v>1157100</v>
      </c>
      <c r="M481" s="17" t="s">
        <v>14</v>
      </c>
      <c r="N481" s="17"/>
    </row>
    <row r="482" spans="1:14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5" t="s">
        <v>125</v>
      </c>
      <c r="F482" s="50">
        <v>2</v>
      </c>
      <c r="G482" s="11">
        <v>100</v>
      </c>
      <c r="H482" s="11" t="s">
        <v>123</v>
      </c>
      <c r="I482" s="13">
        <v>34100</v>
      </c>
      <c r="J482" s="14">
        <v>0.125</v>
      </c>
      <c r="K482" s="14">
        <v>0.05</v>
      </c>
      <c r="L482" s="17">
        <f t="shared" si="6"/>
        <v>2834562.5</v>
      </c>
      <c r="M482" s="17" t="s">
        <v>14</v>
      </c>
      <c r="N482" s="17"/>
    </row>
    <row r="483" spans="1:14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507</v>
      </c>
      <c r="F483" s="50">
        <v>1</v>
      </c>
      <c r="G483" s="11">
        <v>72</v>
      </c>
      <c r="H483" s="11" t="s">
        <v>131</v>
      </c>
      <c r="I483" s="13">
        <v>15800</v>
      </c>
      <c r="J483" s="14">
        <v>0.125</v>
      </c>
      <c r="K483" s="14">
        <v>0.05</v>
      </c>
      <c r="L483" s="17">
        <f t="shared" si="6"/>
        <v>945630</v>
      </c>
      <c r="M483" s="17" t="s">
        <v>14</v>
      </c>
      <c r="N483" s="17"/>
    </row>
    <row r="484" spans="1:14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5" t="s">
        <v>508</v>
      </c>
      <c r="F484" s="50" t="s">
        <v>14</v>
      </c>
      <c r="G484" s="11">
        <v>36</v>
      </c>
      <c r="H484" s="11" t="s">
        <v>131</v>
      </c>
      <c r="I484" s="13">
        <v>15800</v>
      </c>
      <c r="J484" s="14">
        <v>0.125</v>
      </c>
      <c r="K484" s="14">
        <v>0.05</v>
      </c>
      <c r="L484" s="17">
        <f t="shared" si="6"/>
        <v>472815</v>
      </c>
      <c r="M484" s="17" t="s">
        <v>14</v>
      </c>
      <c r="N484" s="17"/>
    </row>
    <row r="485" spans="1:14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5" t="s">
        <v>509</v>
      </c>
      <c r="F485" s="50" t="s">
        <v>14</v>
      </c>
      <c r="G485" s="11">
        <v>36</v>
      </c>
      <c r="H485" s="11" t="s">
        <v>131</v>
      </c>
      <c r="I485" s="13">
        <v>15800</v>
      </c>
      <c r="J485" s="14">
        <v>0.125</v>
      </c>
      <c r="K485" s="14">
        <v>0.05</v>
      </c>
      <c r="L485" s="17">
        <f t="shared" si="6"/>
        <v>472815</v>
      </c>
      <c r="M485" s="17" t="s">
        <v>14</v>
      </c>
      <c r="N485" s="17"/>
    </row>
    <row r="486" spans="1:14" s="2" customFormat="1" ht="12.75" x14ac:dyDescent="0.2">
      <c r="A486" s="11"/>
      <c r="B486" s="12" t="s">
        <v>14</v>
      </c>
      <c r="C486" s="12" t="s">
        <v>14</v>
      </c>
      <c r="D486" s="12" t="s">
        <v>14</v>
      </c>
      <c r="E486" s="5" t="s">
        <v>510</v>
      </c>
      <c r="F486" s="50">
        <v>1</v>
      </c>
      <c r="G486" s="11">
        <v>48</v>
      </c>
      <c r="H486" s="11" t="s">
        <v>120</v>
      </c>
      <c r="I486" s="13">
        <v>36000</v>
      </c>
      <c r="J486" s="14">
        <v>0.125</v>
      </c>
      <c r="K486" s="14">
        <v>0.05</v>
      </c>
      <c r="L486" s="17">
        <f t="shared" si="6"/>
        <v>1436400</v>
      </c>
      <c r="M486" s="17" t="s">
        <v>14</v>
      </c>
      <c r="N486" s="17"/>
    </row>
    <row r="487" spans="1:14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8" t="s">
        <v>140</v>
      </c>
      <c r="F487" s="51" t="s">
        <v>14</v>
      </c>
      <c r="G487" s="11">
        <v>12</v>
      </c>
      <c r="H487" s="11" t="s">
        <v>131</v>
      </c>
      <c r="I487" s="13">
        <v>2350</v>
      </c>
      <c r="J487" s="14">
        <v>0.1</v>
      </c>
      <c r="K487" s="14">
        <v>0.05</v>
      </c>
      <c r="L487" s="17">
        <f t="shared" si="6"/>
        <v>24111</v>
      </c>
      <c r="M487" s="17">
        <v>24111</v>
      </c>
      <c r="N487" s="17">
        <f>SUM(L481:L487)-M487</f>
        <v>7319322.5</v>
      </c>
    </row>
    <row r="488" spans="1:14" s="2" customFormat="1" ht="12.75" x14ac:dyDescent="0.2">
      <c r="A488" s="11"/>
      <c r="B488" s="12"/>
      <c r="C488" s="12"/>
      <c r="D488" s="12"/>
      <c r="E488" s="5" t="s">
        <v>513</v>
      </c>
      <c r="F488" s="50"/>
      <c r="G488" s="11"/>
      <c r="H488" s="11"/>
      <c r="I488" s="13"/>
      <c r="J488" s="14"/>
      <c r="K488" s="14"/>
      <c r="L488" s="17"/>
      <c r="M488" s="17"/>
      <c r="N488" s="17"/>
    </row>
    <row r="489" spans="1:14" s="2" customFormat="1" ht="12.75" x14ac:dyDescent="0.2">
      <c r="A489" s="11">
        <v>10</v>
      </c>
      <c r="B489" s="12">
        <v>44999</v>
      </c>
      <c r="C489" s="12">
        <v>44994</v>
      </c>
      <c r="D489" s="12" t="s">
        <v>519</v>
      </c>
      <c r="E489" s="5" t="s">
        <v>157</v>
      </c>
      <c r="F489" s="50">
        <v>2</v>
      </c>
      <c r="G489" s="11">
        <v>288</v>
      </c>
      <c r="H489" s="11" t="s">
        <v>115</v>
      </c>
      <c r="I489" s="13">
        <v>11900</v>
      </c>
      <c r="J489" s="14">
        <v>0.125</v>
      </c>
      <c r="K489" s="14">
        <v>0.05</v>
      </c>
      <c r="L489" s="17">
        <f t="shared" si="6"/>
        <v>2848860</v>
      </c>
      <c r="M489" s="17"/>
      <c r="N489" s="17"/>
    </row>
    <row r="490" spans="1:14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5" t="s">
        <v>259</v>
      </c>
      <c r="F490" s="50">
        <v>1</v>
      </c>
      <c r="G490" s="11">
        <v>48</v>
      </c>
      <c r="H490" s="11" t="s">
        <v>115</v>
      </c>
      <c r="I490" s="13">
        <v>29600</v>
      </c>
      <c r="J490" s="14">
        <v>0.125</v>
      </c>
      <c r="K490" s="14">
        <v>0.05</v>
      </c>
      <c r="L490" s="17">
        <f t="shared" si="6"/>
        <v>1181040</v>
      </c>
      <c r="M490" s="17"/>
      <c r="N490" s="17"/>
    </row>
    <row r="491" spans="1:14" s="2" customFormat="1" ht="12.75" x14ac:dyDescent="0.2">
      <c r="A491" s="11"/>
      <c r="B491" s="12" t="s">
        <v>14</v>
      </c>
      <c r="C491" s="12" t="s">
        <v>14</v>
      </c>
      <c r="D491" s="15" t="s">
        <v>14</v>
      </c>
      <c r="E491" s="8" t="s">
        <v>114</v>
      </c>
      <c r="F491" s="51">
        <v>1</v>
      </c>
      <c r="G491" s="11">
        <v>36</v>
      </c>
      <c r="H491" s="11" t="s">
        <v>115</v>
      </c>
      <c r="I491" s="13">
        <v>41500</v>
      </c>
      <c r="J491" s="14">
        <v>0.125</v>
      </c>
      <c r="K491" s="14">
        <v>0.05</v>
      </c>
      <c r="L491" s="17">
        <f t="shared" si="6"/>
        <v>1241887.5</v>
      </c>
      <c r="M491" s="17"/>
      <c r="N491" s="17"/>
    </row>
    <row r="492" spans="1:14" s="2" customFormat="1" ht="12.75" x14ac:dyDescent="0.2">
      <c r="A492" s="11"/>
      <c r="B492" s="12" t="s">
        <v>14</v>
      </c>
      <c r="C492" s="12" t="s">
        <v>14</v>
      </c>
      <c r="D492" s="12" t="s">
        <v>14</v>
      </c>
      <c r="E492" s="5" t="s">
        <v>140</v>
      </c>
      <c r="F492" s="50" t="s">
        <v>14</v>
      </c>
      <c r="G492" s="11">
        <v>48</v>
      </c>
      <c r="H492" s="11" t="s">
        <v>131</v>
      </c>
      <c r="I492" s="13">
        <v>2350</v>
      </c>
      <c r="J492" s="14">
        <v>0.1</v>
      </c>
      <c r="K492" s="14">
        <v>0.05</v>
      </c>
      <c r="L492" s="17">
        <f t="shared" si="6"/>
        <v>96444</v>
      </c>
      <c r="M492" s="17">
        <v>96444</v>
      </c>
      <c r="N492" s="17">
        <f>SUM(L489:L492)-M492</f>
        <v>5271787.5</v>
      </c>
    </row>
    <row r="493" spans="1:14" s="2" customFormat="1" ht="12.75" x14ac:dyDescent="0.2">
      <c r="A493" s="11"/>
      <c r="B493" s="12"/>
      <c r="C493" s="12"/>
      <c r="D493" s="12"/>
      <c r="E493" s="5" t="s">
        <v>394</v>
      </c>
      <c r="F493" s="50"/>
      <c r="G493" s="11"/>
      <c r="H493" s="11"/>
      <c r="I493" s="13"/>
      <c r="J493" s="14"/>
      <c r="K493" s="14"/>
      <c r="L493" s="17"/>
      <c r="M493" s="17"/>
      <c r="N493" s="17"/>
    </row>
    <row r="494" spans="1:14" s="2" customFormat="1" ht="12.75" x14ac:dyDescent="0.2">
      <c r="A494" s="11">
        <v>11</v>
      </c>
      <c r="B494" s="12">
        <v>45000</v>
      </c>
      <c r="C494" s="12">
        <v>44996</v>
      </c>
      <c r="D494" s="12" t="s">
        <v>540</v>
      </c>
      <c r="E494" s="5" t="s">
        <v>136</v>
      </c>
      <c r="F494" s="50">
        <v>5</v>
      </c>
      <c r="G494" s="11">
        <v>720</v>
      </c>
      <c r="H494" s="11" t="s">
        <v>131</v>
      </c>
      <c r="I494" s="13">
        <v>6500</v>
      </c>
      <c r="J494" s="14">
        <v>0.125</v>
      </c>
      <c r="K494" s="14">
        <v>0.05</v>
      </c>
      <c r="L494" s="17">
        <f t="shared" si="6"/>
        <v>3890250</v>
      </c>
      <c r="M494" s="17"/>
      <c r="N494" s="17"/>
    </row>
    <row r="495" spans="1:14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5" t="s">
        <v>135</v>
      </c>
      <c r="F495" s="50">
        <v>3</v>
      </c>
      <c r="G495" s="11">
        <v>432</v>
      </c>
      <c r="H495" s="11" t="s">
        <v>131</v>
      </c>
      <c r="I495" s="13">
        <v>4350</v>
      </c>
      <c r="J495" s="14">
        <v>0.125</v>
      </c>
      <c r="K495" s="14">
        <v>0.05</v>
      </c>
      <c r="L495" s="17">
        <f t="shared" si="6"/>
        <v>1562085</v>
      </c>
      <c r="M495" s="17"/>
      <c r="N495" s="17"/>
    </row>
    <row r="496" spans="1:14" s="2" customFormat="1" ht="12.75" x14ac:dyDescent="0.2">
      <c r="A496" s="11"/>
      <c r="B496" s="12" t="s">
        <v>14</v>
      </c>
      <c r="C496" s="12" t="s">
        <v>14</v>
      </c>
      <c r="D496" s="12" t="s">
        <v>14</v>
      </c>
      <c r="E496" s="5" t="s">
        <v>137</v>
      </c>
      <c r="F496" s="50">
        <v>2</v>
      </c>
      <c r="G496" s="11">
        <v>288</v>
      </c>
      <c r="H496" s="11" t="s">
        <v>131</v>
      </c>
      <c r="I496" s="13">
        <v>9750</v>
      </c>
      <c r="J496" s="14">
        <v>0.125</v>
      </c>
      <c r="K496" s="14">
        <v>0.05</v>
      </c>
      <c r="L496" s="17">
        <f t="shared" si="6"/>
        <v>2334150</v>
      </c>
      <c r="M496" s="17"/>
      <c r="N496" s="17"/>
    </row>
    <row r="497" spans="1:14" s="2" customFormat="1" ht="12.75" x14ac:dyDescent="0.2">
      <c r="A497" s="11"/>
      <c r="B497" s="12" t="s">
        <v>14</v>
      </c>
      <c r="C497" s="12" t="s">
        <v>14</v>
      </c>
      <c r="D497" s="12" t="s">
        <v>14</v>
      </c>
      <c r="E497" s="5" t="s">
        <v>122</v>
      </c>
      <c r="F497" s="50">
        <v>8</v>
      </c>
      <c r="G497" s="11">
        <v>400</v>
      </c>
      <c r="H497" s="11" t="s">
        <v>123</v>
      </c>
      <c r="I497" s="13">
        <v>28300</v>
      </c>
      <c r="J497" s="14">
        <v>0.125</v>
      </c>
      <c r="K497" s="14">
        <v>0.05</v>
      </c>
      <c r="L497" s="17">
        <f t="shared" si="6"/>
        <v>9409750</v>
      </c>
      <c r="M497" s="17"/>
      <c r="N497" s="17"/>
    </row>
    <row r="498" spans="1:14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5" t="s">
        <v>464</v>
      </c>
      <c r="F498" s="50">
        <v>1</v>
      </c>
      <c r="G498" s="11">
        <v>50</v>
      </c>
      <c r="H498" s="11" t="s">
        <v>123</v>
      </c>
      <c r="I498" s="13">
        <v>28600</v>
      </c>
      <c r="J498" s="14">
        <v>0.125</v>
      </c>
      <c r="K498" s="14">
        <v>0.05</v>
      </c>
      <c r="L498" s="17">
        <f t="shared" si="6"/>
        <v>1188687.5</v>
      </c>
      <c r="M498" s="17"/>
      <c r="N498" s="17"/>
    </row>
    <row r="499" spans="1:14" s="2" customFormat="1" ht="12.75" x14ac:dyDescent="0.2">
      <c r="A499" s="11"/>
      <c r="B499" s="12" t="s">
        <v>14</v>
      </c>
      <c r="C499" s="12" t="s">
        <v>14</v>
      </c>
      <c r="D499" s="15" t="s">
        <v>14</v>
      </c>
      <c r="E499" s="5" t="s">
        <v>126</v>
      </c>
      <c r="F499" s="50">
        <v>1</v>
      </c>
      <c r="G499" s="11">
        <v>50</v>
      </c>
      <c r="H499" s="11" t="s">
        <v>123</v>
      </c>
      <c r="I499" s="13">
        <v>34100</v>
      </c>
      <c r="J499" s="14">
        <v>0.125</v>
      </c>
      <c r="K499" s="14">
        <v>0.05</v>
      </c>
      <c r="L499" s="17">
        <f t="shared" si="6"/>
        <v>1417281.25</v>
      </c>
      <c r="M499" s="17"/>
      <c r="N499" s="17"/>
    </row>
    <row r="500" spans="1:14" s="2" customFormat="1" ht="12.75" x14ac:dyDescent="0.2">
      <c r="A500" s="11"/>
      <c r="B500" s="12" t="s">
        <v>14</v>
      </c>
      <c r="C500" s="12" t="s">
        <v>14</v>
      </c>
      <c r="D500" s="12" t="s">
        <v>14</v>
      </c>
      <c r="E500" s="5" t="s">
        <v>125</v>
      </c>
      <c r="F500" s="50">
        <v>3</v>
      </c>
      <c r="G500" s="11">
        <v>150</v>
      </c>
      <c r="H500" s="11" t="s">
        <v>123</v>
      </c>
      <c r="I500" s="13">
        <v>34100</v>
      </c>
      <c r="J500" s="14">
        <v>0.125</v>
      </c>
      <c r="K500" s="14">
        <v>0.05</v>
      </c>
      <c r="L500" s="17">
        <f t="shared" si="6"/>
        <v>4251843.75</v>
      </c>
      <c r="M500" s="17"/>
      <c r="N500" s="17"/>
    </row>
    <row r="501" spans="1:14" s="2" customFormat="1" ht="12.75" x14ac:dyDescent="0.2">
      <c r="A501" s="11"/>
      <c r="B501" s="12" t="s">
        <v>14</v>
      </c>
      <c r="C501" s="12" t="s">
        <v>14</v>
      </c>
      <c r="D501" s="15" t="s">
        <v>14</v>
      </c>
      <c r="E501" s="5" t="s">
        <v>228</v>
      </c>
      <c r="F501" s="50">
        <v>1</v>
      </c>
      <c r="G501" s="11">
        <v>50</v>
      </c>
      <c r="H501" s="11" t="s">
        <v>123</v>
      </c>
      <c r="I501" s="13">
        <v>32000</v>
      </c>
      <c r="J501" s="14">
        <v>0.125</v>
      </c>
      <c r="K501" s="14">
        <v>0.05</v>
      </c>
      <c r="L501" s="17">
        <f t="shared" si="6"/>
        <v>1330000</v>
      </c>
      <c r="M501" s="17"/>
      <c r="N501" s="17"/>
    </row>
    <row r="502" spans="1:14" s="2" customFormat="1" ht="12.75" x14ac:dyDescent="0.2">
      <c r="A502" s="11"/>
      <c r="B502" s="12" t="s">
        <v>14</v>
      </c>
      <c r="C502" s="12" t="s">
        <v>14</v>
      </c>
      <c r="D502" s="12" t="s">
        <v>14</v>
      </c>
      <c r="E502" s="6" t="s">
        <v>234</v>
      </c>
      <c r="F502" s="11">
        <v>4</v>
      </c>
      <c r="G502" s="11">
        <v>576</v>
      </c>
      <c r="H502" s="11" t="s">
        <v>115</v>
      </c>
      <c r="I502" s="13">
        <v>10600</v>
      </c>
      <c r="J502" s="14">
        <v>0.125</v>
      </c>
      <c r="K502" s="14">
        <v>0.05</v>
      </c>
      <c r="L502" s="17">
        <f t="shared" si="6"/>
        <v>5075280</v>
      </c>
      <c r="M502" s="17"/>
      <c r="N502" s="17"/>
    </row>
    <row r="503" spans="1:14" s="2" customFormat="1" ht="12.75" x14ac:dyDescent="0.2">
      <c r="A503" s="11"/>
      <c r="B503" s="12" t="s">
        <v>14</v>
      </c>
      <c r="C503" s="12" t="s">
        <v>14</v>
      </c>
      <c r="D503" s="12" t="s">
        <v>14</v>
      </c>
      <c r="E503" s="6" t="s">
        <v>233</v>
      </c>
      <c r="F503" s="11">
        <v>2</v>
      </c>
      <c r="G503" s="11">
        <v>144</v>
      </c>
      <c r="H503" s="11" t="s">
        <v>115</v>
      </c>
      <c r="I503" s="13">
        <v>21200</v>
      </c>
      <c r="J503" s="14">
        <v>0.125</v>
      </c>
      <c r="K503" s="14">
        <v>0.05</v>
      </c>
      <c r="L503" s="17">
        <f t="shared" si="6"/>
        <v>2537640</v>
      </c>
      <c r="M503" s="17"/>
      <c r="N503" s="17"/>
    </row>
    <row r="504" spans="1:14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6" t="s">
        <v>406</v>
      </c>
      <c r="F504" s="11">
        <v>3</v>
      </c>
      <c r="G504" s="11">
        <v>864</v>
      </c>
      <c r="H504" s="11" t="s">
        <v>115</v>
      </c>
      <c r="I504" s="13">
        <v>6700</v>
      </c>
      <c r="J504" s="14">
        <v>0.125</v>
      </c>
      <c r="K504" s="14">
        <v>0.05</v>
      </c>
      <c r="L504" s="17">
        <f t="shared" si="6"/>
        <v>4811940</v>
      </c>
      <c r="M504" s="17">
        <v>0</v>
      </c>
      <c r="N504" s="17">
        <f>SUM(L494:L504)-M504</f>
        <v>37808907.5</v>
      </c>
    </row>
    <row r="505" spans="1:14" s="2" customFormat="1" ht="12.75" x14ac:dyDescent="0.2">
      <c r="A505" s="11">
        <v>12</v>
      </c>
      <c r="B505" s="12">
        <v>45000</v>
      </c>
      <c r="C505" s="12">
        <v>44996</v>
      </c>
      <c r="D505" s="12" t="s">
        <v>541</v>
      </c>
      <c r="E505" s="6" t="s">
        <v>474</v>
      </c>
      <c r="F505" s="11">
        <v>5</v>
      </c>
      <c r="G505" s="11">
        <v>1200</v>
      </c>
      <c r="H505" s="11" t="s">
        <v>131</v>
      </c>
      <c r="I505" s="13">
        <v>7000</v>
      </c>
      <c r="J505" s="14">
        <v>0.125</v>
      </c>
      <c r="K505" s="14">
        <v>0.05</v>
      </c>
      <c r="L505" s="17">
        <f t="shared" si="6"/>
        <v>6982500</v>
      </c>
      <c r="M505" s="17" t="s">
        <v>14</v>
      </c>
      <c r="N505" s="17"/>
    </row>
    <row r="506" spans="1:14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6" t="s">
        <v>162</v>
      </c>
      <c r="F506" s="11">
        <v>1</v>
      </c>
      <c r="G506" s="11">
        <v>20</v>
      </c>
      <c r="H506" s="11" t="s">
        <v>120</v>
      </c>
      <c r="I506" s="13">
        <v>85200</v>
      </c>
      <c r="J506" s="14">
        <v>0.125</v>
      </c>
      <c r="K506" s="14">
        <v>0.05</v>
      </c>
      <c r="L506" s="17">
        <f t="shared" si="6"/>
        <v>1416450</v>
      </c>
      <c r="M506" s="17" t="s">
        <v>14</v>
      </c>
      <c r="N506" s="17"/>
    </row>
    <row r="507" spans="1:14" s="2" customFormat="1" ht="12.75" x14ac:dyDescent="0.2">
      <c r="A507" s="11"/>
      <c r="B507" s="12" t="s">
        <v>14</v>
      </c>
      <c r="C507" s="12" t="s">
        <v>14</v>
      </c>
      <c r="D507" s="12" t="s">
        <v>14</v>
      </c>
      <c r="E507" s="6" t="s">
        <v>242</v>
      </c>
      <c r="F507" s="11">
        <v>1</v>
      </c>
      <c r="G507" s="11">
        <v>20</v>
      </c>
      <c r="H507" s="11" t="s">
        <v>120</v>
      </c>
      <c r="I507" s="13">
        <v>108900</v>
      </c>
      <c r="J507" s="14">
        <v>0.125</v>
      </c>
      <c r="K507" s="14">
        <v>0.05</v>
      </c>
      <c r="L507" s="17">
        <f t="shared" si="6"/>
        <v>1810462.5</v>
      </c>
      <c r="M507" s="17" t="s">
        <v>14</v>
      </c>
      <c r="N507" s="17"/>
    </row>
    <row r="508" spans="1:14" s="2" customFormat="1" ht="12.75" x14ac:dyDescent="0.2">
      <c r="A508" s="11"/>
      <c r="B508" s="12" t="s">
        <v>14</v>
      </c>
      <c r="C508" s="12" t="s">
        <v>14</v>
      </c>
      <c r="D508" s="12" t="s">
        <v>14</v>
      </c>
      <c r="E508" s="6" t="s">
        <v>542</v>
      </c>
      <c r="F508" s="11">
        <v>1</v>
      </c>
      <c r="G508" s="11">
        <v>576</v>
      </c>
      <c r="H508" s="11" t="s">
        <v>131</v>
      </c>
      <c r="I508" s="13">
        <v>3300</v>
      </c>
      <c r="J508" s="14">
        <v>0.125</v>
      </c>
      <c r="K508" s="14">
        <v>0.05</v>
      </c>
      <c r="L508" s="17">
        <f t="shared" si="6"/>
        <v>1580040</v>
      </c>
      <c r="M508" s="17" t="s">
        <v>14</v>
      </c>
      <c r="N508" s="17"/>
    </row>
    <row r="509" spans="1:14" s="2" customFormat="1" ht="12.75" x14ac:dyDescent="0.2">
      <c r="A509" s="11"/>
      <c r="B509" s="12" t="s">
        <v>14</v>
      </c>
      <c r="C509" s="12" t="s">
        <v>14</v>
      </c>
      <c r="D509" s="12" t="s">
        <v>14</v>
      </c>
      <c r="E509" s="6" t="s">
        <v>119</v>
      </c>
      <c r="F509" s="11">
        <v>1</v>
      </c>
      <c r="G509" s="11">
        <v>144</v>
      </c>
      <c r="H509" s="11" t="s">
        <v>120</v>
      </c>
      <c r="I509" s="13">
        <v>12600</v>
      </c>
      <c r="J509" s="14">
        <v>0.125</v>
      </c>
      <c r="K509" s="14">
        <v>0.05</v>
      </c>
      <c r="L509" s="17">
        <f t="shared" si="6"/>
        <v>1508220</v>
      </c>
      <c r="M509" s="17" t="s">
        <v>14</v>
      </c>
      <c r="N509" s="17"/>
    </row>
    <row r="510" spans="1:14" s="2" customFormat="1" ht="12.75" x14ac:dyDescent="0.2">
      <c r="A510" s="11"/>
      <c r="B510" s="12" t="s">
        <v>14</v>
      </c>
      <c r="C510" s="12" t="s">
        <v>14</v>
      </c>
      <c r="D510" s="12" t="s">
        <v>14</v>
      </c>
      <c r="E510" s="6" t="s">
        <v>411</v>
      </c>
      <c r="F510" s="11">
        <v>1</v>
      </c>
      <c r="G510" s="11">
        <v>240</v>
      </c>
      <c r="H510" s="11" t="s">
        <v>115</v>
      </c>
      <c r="I510" s="13">
        <v>8800</v>
      </c>
      <c r="J510" s="14">
        <v>0.125</v>
      </c>
      <c r="K510" s="14">
        <v>0.05</v>
      </c>
      <c r="L510" s="17">
        <f t="shared" si="6"/>
        <v>1755600</v>
      </c>
      <c r="M510" s="17" t="s">
        <v>14</v>
      </c>
      <c r="N510" s="17"/>
    </row>
    <row r="511" spans="1:14" s="2" customFormat="1" ht="12.75" x14ac:dyDescent="0.2">
      <c r="A511" s="11"/>
      <c r="B511" s="12" t="s">
        <v>14</v>
      </c>
      <c r="C511" s="12" t="s">
        <v>14</v>
      </c>
      <c r="D511" s="12" t="s">
        <v>14</v>
      </c>
      <c r="E511" s="6" t="s">
        <v>250</v>
      </c>
      <c r="F511" s="11">
        <v>1</v>
      </c>
      <c r="G511" s="11">
        <v>864</v>
      </c>
      <c r="H511" s="11" t="s">
        <v>131</v>
      </c>
      <c r="I511" s="13">
        <v>2100</v>
      </c>
      <c r="J511" s="14">
        <v>0.125</v>
      </c>
      <c r="K511" s="14">
        <v>0.05</v>
      </c>
      <c r="L511" s="17">
        <f t="shared" si="6"/>
        <v>1508220</v>
      </c>
      <c r="M511" s="17" t="s">
        <v>14</v>
      </c>
      <c r="N511" s="17"/>
    </row>
    <row r="512" spans="1:14" s="2" customFormat="1" ht="12.75" x14ac:dyDescent="0.2">
      <c r="A512" s="11"/>
      <c r="B512" s="12" t="s">
        <v>14</v>
      </c>
      <c r="C512" s="12" t="s">
        <v>14</v>
      </c>
      <c r="D512" s="12" t="s">
        <v>14</v>
      </c>
      <c r="E512" s="6" t="s">
        <v>169</v>
      </c>
      <c r="F512" s="11">
        <v>1</v>
      </c>
      <c r="G512" s="11">
        <v>48</v>
      </c>
      <c r="H512" s="11" t="s">
        <v>123</v>
      </c>
      <c r="I512" s="13">
        <v>31200</v>
      </c>
      <c r="J512" s="14">
        <v>0.125</v>
      </c>
      <c r="K512" s="14">
        <v>0.05</v>
      </c>
      <c r="L512" s="17">
        <f t="shared" si="6"/>
        <v>1244880</v>
      </c>
      <c r="M512" s="17" t="s">
        <v>14</v>
      </c>
      <c r="N512" s="17"/>
    </row>
    <row r="513" spans="1:14" s="2" customFormat="1" ht="12.75" x14ac:dyDescent="0.2">
      <c r="A513" s="11"/>
      <c r="B513" s="18" t="s">
        <v>14</v>
      </c>
      <c r="C513" s="18" t="s">
        <v>14</v>
      </c>
      <c r="D513" s="16" t="s">
        <v>14</v>
      </c>
      <c r="E513" s="5" t="s">
        <v>155</v>
      </c>
      <c r="F513" s="50">
        <v>1</v>
      </c>
      <c r="G513" s="11">
        <v>72</v>
      </c>
      <c r="H513" s="11" t="s">
        <v>120</v>
      </c>
      <c r="I513" s="13">
        <v>37200</v>
      </c>
      <c r="J513" s="14">
        <v>0.125</v>
      </c>
      <c r="K513" s="14">
        <v>0.05</v>
      </c>
      <c r="L513" s="17">
        <f t="shared" si="6"/>
        <v>2226420</v>
      </c>
      <c r="M513" s="17" t="s">
        <v>14</v>
      </c>
      <c r="N513" s="17"/>
    </row>
    <row r="514" spans="1:14" s="2" customFormat="1" ht="12.75" x14ac:dyDescent="0.2">
      <c r="A514" s="11"/>
      <c r="B514" s="18" t="s">
        <v>14</v>
      </c>
      <c r="C514" s="18" t="s">
        <v>14</v>
      </c>
      <c r="D514" s="11" t="s">
        <v>14</v>
      </c>
      <c r="E514" s="5" t="s">
        <v>225</v>
      </c>
      <c r="F514" s="50">
        <v>1</v>
      </c>
      <c r="G514" s="11">
        <v>40</v>
      </c>
      <c r="H514" s="11" t="s">
        <v>120</v>
      </c>
      <c r="I514" s="13">
        <v>49200</v>
      </c>
      <c r="J514" s="14">
        <v>0.125</v>
      </c>
      <c r="K514" s="14">
        <v>0.05</v>
      </c>
      <c r="L514" s="17">
        <f t="shared" si="6"/>
        <v>1635900</v>
      </c>
      <c r="M514" s="17">
        <v>0</v>
      </c>
      <c r="N514" s="17">
        <f>SUM(L505:L514)-M514</f>
        <v>21668692.5</v>
      </c>
    </row>
    <row r="515" spans="1:14" s="2" customFormat="1" ht="12.75" x14ac:dyDescent="0.2">
      <c r="A515" s="11">
        <v>13</v>
      </c>
      <c r="B515" s="18">
        <v>45000</v>
      </c>
      <c r="C515" s="18">
        <v>44996</v>
      </c>
      <c r="D515" s="11" t="s">
        <v>543</v>
      </c>
      <c r="E515" s="6" t="s">
        <v>224</v>
      </c>
      <c r="F515" s="11">
        <v>1</v>
      </c>
      <c r="G515" s="11">
        <v>24</v>
      </c>
      <c r="H515" s="11" t="s">
        <v>120</v>
      </c>
      <c r="I515" s="13">
        <v>162000</v>
      </c>
      <c r="J515" s="14">
        <v>0.125</v>
      </c>
      <c r="K515" s="14">
        <v>0.05</v>
      </c>
      <c r="L515" s="17">
        <f t="shared" si="6"/>
        <v>3231900</v>
      </c>
      <c r="M515" s="17" t="s">
        <v>14</v>
      </c>
      <c r="N515" s="17"/>
    </row>
    <row r="516" spans="1:14" s="2" customFormat="1" ht="12.75" x14ac:dyDescent="0.2">
      <c r="A516" s="11"/>
      <c r="B516" s="12" t="s">
        <v>14</v>
      </c>
      <c r="C516" s="12" t="s">
        <v>14</v>
      </c>
      <c r="D516" s="12" t="s">
        <v>14</v>
      </c>
      <c r="E516" s="5" t="s">
        <v>225</v>
      </c>
      <c r="F516" s="50" t="s">
        <v>14</v>
      </c>
      <c r="G516" s="11">
        <v>24</v>
      </c>
      <c r="H516" s="11" t="s">
        <v>120</v>
      </c>
      <c r="I516" s="13"/>
      <c r="J516" s="14"/>
      <c r="K516" s="14"/>
      <c r="L516" s="17"/>
      <c r="M516" s="17" t="s">
        <v>14</v>
      </c>
      <c r="N516" s="17"/>
    </row>
    <row r="517" spans="1:14" s="2" customFormat="1" ht="12.75" x14ac:dyDescent="0.2">
      <c r="A517" s="11"/>
      <c r="B517" s="12"/>
      <c r="C517" s="12"/>
      <c r="D517" s="12"/>
      <c r="E517" s="5" t="s">
        <v>260</v>
      </c>
      <c r="F517" s="50"/>
      <c r="G517" s="11"/>
      <c r="H517" s="11"/>
      <c r="I517" s="13"/>
      <c r="J517" s="14"/>
      <c r="K517" s="14"/>
      <c r="L517" s="17"/>
      <c r="M517" s="17"/>
      <c r="N517" s="17"/>
    </row>
    <row r="518" spans="1:14" s="2" customFormat="1" ht="12.75" x14ac:dyDescent="0.2">
      <c r="A518" s="11"/>
      <c r="B518" s="12" t="s">
        <v>14</v>
      </c>
      <c r="C518" s="12" t="s">
        <v>14</v>
      </c>
      <c r="D518" s="12" t="s">
        <v>14</v>
      </c>
      <c r="E518" s="5" t="s">
        <v>544</v>
      </c>
      <c r="F518" s="50">
        <v>1</v>
      </c>
      <c r="G518" s="11">
        <v>10</v>
      </c>
      <c r="H518" s="11" t="s">
        <v>139</v>
      </c>
      <c r="I518" s="13">
        <v>115800</v>
      </c>
      <c r="J518" s="14">
        <v>0.125</v>
      </c>
      <c r="K518" s="14">
        <v>0.05</v>
      </c>
      <c r="L518" s="17">
        <f t="shared" si="6"/>
        <v>962587.5</v>
      </c>
      <c r="M518" s="17" t="s">
        <v>14</v>
      </c>
      <c r="N518" s="17"/>
    </row>
    <row r="519" spans="1:14" s="2" customFormat="1" ht="12.75" x14ac:dyDescent="0.2">
      <c r="A519" s="11"/>
      <c r="B519" s="12" t="s">
        <v>14</v>
      </c>
      <c r="C519" s="12" t="s">
        <v>14</v>
      </c>
      <c r="D519" s="12" t="s">
        <v>14</v>
      </c>
      <c r="E519" s="5" t="s">
        <v>451</v>
      </c>
      <c r="F519" s="50">
        <v>3</v>
      </c>
      <c r="G519" s="11">
        <v>15</v>
      </c>
      <c r="H519" s="11" t="s">
        <v>139</v>
      </c>
      <c r="I519" s="13">
        <v>177000</v>
      </c>
      <c r="J519" s="14">
        <v>0.125</v>
      </c>
      <c r="K519" s="14">
        <v>0.05</v>
      </c>
      <c r="L519" s="17">
        <f t="shared" si="6"/>
        <v>2206968.75</v>
      </c>
      <c r="M519" s="17" t="s">
        <v>14</v>
      </c>
      <c r="N519" s="17"/>
    </row>
    <row r="520" spans="1:14" s="2" customFormat="1" ht="12.75" x14ac:dyDescent="0.2">
      <c r="A520" s="11"/>
      <c r="B520" s="12" t="s">
        <v>14</v>
      </c>
      <c r="C520" s="12" t="s">
        <v>14</v>
      </c>
      <c r="D520" s="12" t="s">
        <v>14</v>
      </c>
      <c r="E520" s="5" t="s">
        <v>140</v>
      </c>
      <c r="F520" s="50" t="s">
        <v>14</v>
      </c>
      <c r="G520" s="11">
        <v>96</v>
      </c>
      <c r="H520" s="11" t="s">
        <v>131</v>
      </c>
      <c r="I520" s="13">
        <v>2350</v>
      </c>
      <c r="J520" s="14">
        <v>0.1</v>
      </c>
      <c r="K520" s="14">
        <v>0.05</v>
      </c>
      <c r="L520" s="17">
        <f t="shared" si="6"/>
        <v>192888</v>
      </c>
      <c r="M520" s="17">
        <v>192888</v>
      </c>
      <c r="N520" s="17">
        <f>SUM(L515:L520)-M520</f>
        <v>6401456.25</v>
      </c>
    </row>
    <row r="521" spans="1:14" s="2" customFormat="1" ht="12.75" x14ac:dyDescent="0.2">
      <c r="A521" s="11">
        <v>14</v>
      </c>
      <c r="B521" s="18">
        <v>45002</v>
      </c>
      <c r="C521" s="18">
        <v>44999</v>
      </c>
      <c r="D521" s="11" t="s">
        <v>545</v>
      </c>
      <c r="E521" s="6" t="s">
        <v>443</v>
      </c>
      <c r="F521" s="11">
        <v>1</v>
      </c>
      <c r="G521" s="11">
        <v>144</v>
      </c>
      <c r="H521" s="11" t="s">
        <v>120</v>
      </c>
      <c r="I521" s="13">
        <v>27600</v>
      </c>
      <c r="J521" s="14">
        <v>0.125</v>
      </c>
      <c r="K521" s="14">
        <v>0.05</v>
      </c>
      <c r="L521" s="17">
        <f t="shared" si="6"/>
        <v>3303720</v>
      </c>
      <c r="M521" s="17" t="s">
        <v>14</v>
      </c>
      <c r="N521" s="17"/>
    </row>
    <row r="522" spans="1:14" s="2" customFormat="1" ht="12.75" x14ac:dyDescent="0.2">
      <c r="A522" s="11"/>
      <c r="B522" s="18" t="s">
        <v>14</v>
      </c>
      <c r="C522" s="18" t="s">
        <v>14</v>
      </c>
      <c r="D522" s="11" t="s">
        <v>14</v>
      </c>
      <c r="E522" s="6" t="s">
        <v>435</v>
      </c>
      <c r="F522" s="11">
        <v>1</v>
      </c>
      <c r="G522" s="11">
        <v>48</v>
      </c>
      <c r="H522" s="11" t="s">
        <v>120</v>
      </c>
      <c r="I522" s="13">
        <v>55800</v>
      </c>
      <c r="J522" s="14">
        <v>0.125</v>
      </c>
      <c r="K522" s="14">
        <v>0.05</v>
      </c>
      <c r="L522" s="17">
        <f t="shared" si="6"/>
        <v>2226420</v>
      </c>
      <c r="M522" s="17" t="s">
        <v>14</v>
      </c>
      <c r="N522" s="17"/>
    </row>
    <row r="523" spans="1:14" s="2" customFormat="1" ht="12.75" x14ac:dyDescent="0.2">
      <c r="A523" s="11"/>
      <c r="B523" s="18" t="s">
        <v>14</v>
      </c>
      <c r="C523" s="18" t="s">
        <v>14</v>
      </c>
      <c r="D523" s="11" t="s">
        <v>14</v>
      </c>
      <c r="E523" s="5" t="s">
        <v>224</v>
      </c>
      <c r="F523" s="50">
        <v>1</v>
      </c>
      <c r="G523" s="11">
        <v>24</v>
      </c>
      <c r="H523" s="11" t="s">
        <v>120</v>
      </c>
      <c r="I523" s="13">
        <v>162000</v>
      </c>
      <c r="J523" s="14">
        <v>0.125</v>
      </c>
      <c r="K523" s="14">
        <v>0.05</v>
      </c>
      <c r="L523" s="17">
        <f t="shared" si="6"/>
        <v>3231900</v>
      </c>
      <c r="M523" s="17" t="s">
        <v>14</v>
      </c>
      <c r="N523" s="17"/>
    </row>
    <row r="524" spans="1:14" s="2" customFormat="1" ht="12.75" x14ac:dyDescent="0.2">
      <c r="A524" s="11"/>
      <c r="B524" s="12" t="s">
        <v>14</v>
      </c>
      <c r="C524" s="12" t="s">
        <v>14</v>
      </c>
      <c r="D524" s="12" t="s">
        <v>14</v>
      </c>
      <c r="E524" s="5" t="s">
        <v>225</v>
      </c>
      <c r="F524" s="50" t="s">
        <v>14</v>
      </c>
      <c r="G524" s="11">
        <v>24</v>
      </c>
      <c r="H524" s="11" t="s">
        <v>120</v>
      </c>
      <c r="I524" s="13"/>
      <c r="J524" s="14"/>
      <c r="K524" s="14"/>
      <c r="L524" s="17"/>
      <c r="M524" s="17">
        <v>0</v>
      </c>
      <c r="N524" s="17">
        <f>SUM(L521:L524)-M524</f>
        <v>8762040</v>
      </c>
    </row>
    <row r="525" spans="1:14" s="2" customFormat="1" ht="12.75" x14ac:dyDescent="0.2">
      <c r="A525" s="11"/>
      <c r="B525" s="12"/>
      <c r="C525" s="12"/>
      <c r="D525" s="12"/>
      <c r="E525" s="5" t="s">
        <v>260</v>
      </c>
      <c r="F525" s="50"/>
      <c r="G525" s="11"/>
      <c r="H525" s="11"/>
      <c r="I525" s="13"/>
      <c r="J525" s="14"/>
      <c r="K525" s="14"/>
      <c r="L525" s="17"/>
      <c r="M525" s="17"/>
      <c r="N525" s="17"/>
    </row>
    <row r="526" spans="1:14" s="2" customFormat="1" ht="12.75" x14ac:dyDescent="0.2">
      <c r="A526" s="11">
        <v>15</v>
      </c>
      <c r="B526" s="12">
        <v>45008</v>
      </c>
      <c r="C526" s="12">
        <v>45002</v>
      </c>
      <c r="D526" s="12" t="s">
        <v>574</v>
      </c>
      <c r="E526" s="6" t="s">
        <v>244</v>
      </c>
      <c r="F526" s="11">
        <v>5</v>
      </c>
      <c r="G526" s="11">
        <v>3840</v>
      </c>
      <c r="H526" s="11" t="s">
        <v>131</v>
      </c>
      <c r="I526" s="13">
        <v>2100</v>
      </c>
      <c r="J526" s="14">
        <v>0.125</v>
      </c>
      <c r="K526" s="14">
        <v>0.05</v>
      </c>
      <c r="L526" s="17">
        <f t="shared" si="6"/>
        <v>6703200</v>
      </c>
      <c r="M526" s="17"/>
      <c r="N526" s="17"/>
    </row>
    <row r="527" spans="1:14" s="2" customFormat="1" ht="12.75" x14ac:dyDescent="0.2">
      <c r="A527" s="11"/>
      <c r="B527" s="12" t="s">
        <v>14</v>
      </c>
      <c r="C527" s="12" t="s">
        <v>14</v>
      </c>
      <c r="D527" s="12" t="s">
        <v>14</v>
      </c>
      <c r="E527" s="6" t="s">
        <v>281</v>
      </c>
      <c r="F527" s="11">
        <v>10</v>
      </c>
      <c r="G527" s="11">
        <v>8640</v>
      </c>
      <c r="H527" s="11" t="s">
        <v>131</v>
      </c>
      <c r="I527" s="13">
        <v>2450</v>
      </c>
      <c r="J527" s="14">
        <v>0.125</v>
      </c>
      <c r="K527" s="14">
        <v>0.05</v>
      </c>
      <c r="L527" s="17">
        <f t="shared" si="6"/>
        <v>17595900</v>
      </c>
      <c r="M527" s="17"/>
      <c r="N527" s="17"/>
    </row>
    <row r="528" spans="1:14" s="2" customFormat="1" ht="12.75" x14ac:dyDescent="0.2">
      <c r="A528" s="11"/>
      <c r="B528" s="12" t="s">
        <v>14</v>
      </c>
      <c r="C528" s="12" t="s">
        <v>14</v>
      </c>
      <c r="D528" s="12" t="s">
        <v>14</v>
      </c>
      <c r="E528" s="6" t="s">
        <v>126</v>
      </c>
      <c r="F528" s="11">
        <v>5</v>
      </c>
      <c r="G528" s="11">
        <v>250</v>
      </c>
      <c r="H528" s="11" t="s">
        <v>123</v>
      </c>
      <c r="I528" s="13">
        <v>34100</v>
      </c>
      <c r="J528" s="14">
        <v>0.125</v>
      </c>
      <c r="K528" s="14">
        <v>0.05</v>
      </c>
      <c r="L528" s="17">
        <f t="shared" ref="L528:L584" si="7">G528*(I528-(I528*J528)-((I528-(I528*J528))*K528))</f>
        <v>7086406.25</v>
      </c>
      <c r="M528" s="17"/>
      <c r="N528" s="17"/>
    </row>
    <row r="529" spans="1:14" s="2" customFormat="1" ht="12.75" x14ac:dyDescent="0.2">
      <c r="A529" s="11"/>
      <c r="B529" s="12" t="s">
        <v>14</v>
      </c>
      <c r="C529" s="12" t="s">
        <v>14</v>
      </c>
      <c r="D529" s="12" t="s">
        <v>14</v>
      </c>
      <c r="E529" s="6" t="s">
        <v>162</v>
      </c>
      <c r="F529" s="11">
        <v>5</v>
      </c>
      <c r="G529" s="11">
        <v>100</v>
      </c>
      <c r="H529" s="11" t="s">
        <v>120</v>
      </c>
      <c r="I529" s="13">
        <v>85200</v>
      </c>
      <c r="J529" s="14">
        <v>0.125</v>
      </c>
      <c r="K529" s="14">
        <v>0.05</v>
      </c>
      <c r="L529" s="17">
        <f t="shared" si="7"/>
        <v>7082250</v>
      </c>
      <c r="M529" s="17"/>
      <c r="N529" s="17"/>
    </row>
    <row r="530" spans="1:14" s="2" customFormat="1" ht="12.75" x14ac:dyDescent="0.2">
      <c r="A530" s="11"/>
      <c r="B530" s="12" t="s">
        <v>14</v>
      </c>
      <c r="C530" s="12" t="s">
        <v>14</v>
      </c>
      <c r="D530" s="12" t="s">
        <v>14</v>
      </c>
      <c r="E530" s="6" t="s">
        <v>142</v>
      </c>
      <c r="F530" s="11">
        <v>2</v>
      </c>
      <c r="G530" s="11">
        <v>288</v>
      </c>
      <c r="H530" s="11" t="s">
        <v>115</v>
      </c>
      <c r="I530" s="13">
        <v>23900</v>
      </c>
      <c r="J530" s="14">
        <v>0.125</v>
      </c>
      <c r="K530" s="14">
        <v>0.05</v>
      </c>
      <c r="L530" s="17">
        <f t="shared" si="7"/>
        <v>5721660</v>
      </c>
      <c r="M530" s="17"/>
      <c r="N530" s="17"/>
    </row>
    <row r="531" spans="1:14" s="2" customFormat="1" ht="12.75" x14ac:dyDescent="0.2">
      <c r="A531" s="11"/>
      <c r="B531" s="12" t="s">
        <v>14</v>
      </c>
      <c r="C531" s="12" t="s">
        <v>14</v>
      </c>
      <c r="D531" s="12" t="s">
        <v>14</v>
      </c>
      <c r="E531" s="6" t="s">
        <v>156</v>
      </c>
      <c r="F531" s="11">
        <v>1</v>
      </c>
      <c r="G531" s="11">
        <v>30</v>
      </c>
      <c r="H531" s="11" t="s">
        <v>139</v>
      </c>
      <c r="I531" s="13">
        <v>104400</v>
      </c>
      <c r="J531" s="14">
        <v>0.125</v>
      </c>
      <c r="K531" s="14">
        <v>0.05</v>
      </c>
      <c r="L531" s="17">
        <f t="shared" si="7"/>
        <v>2603475</v>
      </c>
      <c r="M531" s="17"/>
      <c r="N531" s="17"/>
    </row>
    <row r="532" spans="1:14" s="2" customFormat="1" ht="12.75" x14ac:dyDescent="0.2">
      <c r="A532" s="11"/>
      <c r="B532" s="12" t="s">
        <v>14</v>
      </c>
      <c r="C532" s="12" t="s">
        <v>14</v>
      </c>
      <c r="D532" s="12" t="s">
        <v>14</v>
      </c>
      <c r="E532" s="6" t="s">
        <v>316</v>
      </c>
      <c r="F532" s="11">
        <v>1</v>
      </c>
      <c r="G532" s="11">
        <v>288</v>
      </c>
      <c r="H532" s="11" t="s">
        <v>115</v>
      </c>
      <c r="I532" s="13">
        <v>12000</v>
      </c>
      <c r="J532" s="14">
        <v>0.125</v>
      </c>
      <c r="K532" s="14">
        <v>0.05</v>
      </c>
      <c r="L532" s="17">
        <f t="shared" si="7"/>
        <v>2872800</v>
      </c>
      <c r="M532" s="17"/>
      <c r="N532" s="17"/>
    </row>
    <row r="533" spans="1:14" s="2" customFormat="1" ht="12.75" x14ac:dyDescent="0.2">
      <c r="A533" s="11"/>
      <c r="B533" s="18" t="s">
        <v>14</v>
      </c>
      <c r="C533" s="18" t="s">
        <v>14</v>
      </c>
      <c r="D533" s="11" t="s">
        <v>14</v>
      </c>
      <c r="E533" s="6" t="s">
        <v>411</v>
      </c>
      <c r="F533" s="11">
        <v>2</v>
      </c>
      <c r="G533" s="11">
        <v>480</v>
      </c>
      <c r="H533" s="11" t="s">
        <v>115</v>
      </c>
      <c r="I533" s="13">
        <v>8800</v>
      </c>
      <c r="J533" s="14">
        <v>0.125</v>
      </c>
      <c r="K533" s="14">
        <v>0.05</v>
      </c>
      <c r="L533" s="17">
        <f t="shared" si="7"/>
        <v>3511200</v>
      </c>
      <c r="M533" s="17"/>
      <c r="N533" s="17"/>
    </row>
    <row r="534" spans="1:14" s="2" customFormat="1" ht="12.75" x14ac:dyDescent="0.2">
      <c r="A534" s="11"/>
      <c r="B534" s="18" t="s">
        <v>14</v>
      </c>
      <c r="C534" s="18" t="s">
        <v>14</v>
      </c>
      <c r="D534" s="11" t="s">
        <v>14</v>
      </c>
      <c r="E534" s="5" t="s">
        <v>249</v>
      </c>
      <c r="F534" s="50">
        <v>1</v>
      </c>
      <c r="G534" s="11">
        <v>144</v>
      </c>
      <c r="H534" s="11" t="s">
        <v>120</v>
      </c>
      <c r="I534" s="13">
        <v>14100</v>
      </c>
      <c r="J534" s="14">
        <v>0.125</v>
      </c>
      <c r="K534" s="14">
        <v>0.05</v>
      </c>
      <c r="L534" s="17">
        <f t="shared" si="7"/>
        <v>1687770</v>
      </c>
      <c r="M534" s="17"/>
      <c r="N534" s="17"/>
    </row>
    <row r="535" spans="1:14" s="2" customFormat="1" ht="12.75" x14ac:dyDescent="0.2">
      <c r="A535" s="11"/>
      <c r="B535" s="18" t="s">
        <v>14</v>
      </c>
      <c r="C535" s="18" t="s">
        <v>14</v>
      </c>
      <c r="D535" s="11" t="s">
        <v>14</v>
      </c>
      <c r="E535" s="5" t="s">
        <v>479</v>
      </c>
      <c r="F535" s="50">
        <v>1</v>
      </c>
      <c r="G535" s="11">
        <v>144</v>
      </c>
      <c r="H535" s="11" t="s">
        <v>120</v>
      </c>
      <c r="I535" s="13">
        <v>7200</v>
      </c>
      <c r="J535" s="14">
        <v>0.125</v>
      </c>
      <c r="K535" s="14">
        <v>0.05</v>
      </c>
      <c r="L535" s="17">
        <f t="shared" si="7"/>
        <v>861840</v>
      </c>
      <c r="M535" s="17"/>
      <c r="N535" s="17"/>
    </row>
    <row r="536" spans="1:14" s="2" customFormat="1" ht="12.75" x14ac:dyDescent="0.2">
      <c r="A536" s="11"/>
      <c r="B536" s="18" t="s">
        <v>14</v>
      </c>
      <c r="C536" s="18" t="s">
        <v>14</v>
      </c>
      <c r="D536" s="11" t="s">
        <v>14</v>
      </c>
      <c r="E536" s="6" t="s">
        <v>119</v>
      </c>
      <c r="F536" s="11">
        <v>2</v>
      </c>
      <c r="G536" s="11">
        <v>288</v>
      </c>
      <c r="H536" s="11" t="s">
        <v>120</v>
      </c>
      <c r="I536" s="13">
        <v>12600</v>
      </c>
      <c r="J536" s="14">
        <v>0.125</v>
      </c>
      <c r="K536" s="14">
        <v>0.05</v>
      </c>
      <c r="L536" s="17">
        <f t="shared" si="7"/>
        <v>3016440</v>
      </c>
      <c r="M536" s="17">
        <v>0</v>
      </c>
      <c r="N536" s="17">
        <f>SUM(L526:L536)-M536</f>
        <v>58742941.25</v>
      </c>
    </row>
    <row r="537" spans="1:14" s="2" customFormat="1" ht="12.75" x14ac:dyDescent="0.2">
      <c r="A537" s="11">
        <v>16</v>
      </c>
      <c r="B537" s="12">
        <v>45008</v>
      </c>
      <c r="C537" s="12">
        <v>45002</v>
      </c>
      <c r="D537" s="16" t="s">
        <v>575</v>
      </c>
      <c r="E537" s="6" t="s">
        <v>576</v>
      </c>
      <c r="F537" s="11">
        <v>1</v>
      </c>
      <c r="G537" s="11">
        <v>72</v>
      </c>
      <c r="H537" s="11" t="s">
        <v>131</v>
      </c>
      <c r="I537" s="13">
        <v>15800</v>
      </c>
      <c r="J537" s="14">
        <v>0.125</v>
      </c>
      <c r="K537" s="14">
        <v>0.05</v>
      </c>
      <c r="L537" s="17">
        <f>G537*(I537-(I537*J537)-((I537-(I537*J537))*K537))</f>
        <v>945630</v>
      </c>
      <c r="M537" s="17"/>
      <c r="N537" s="17"/>
    </row>
    <row r="538" spans="1:14" s="2" customFormat="1" ht="12.75" x14ac:dyDescent="0.2">
      <c r="A538" s="11"/>
      <c r="B538" s="18" t="s">
        <v>14</v>
      </c>
      <c r="C538" s="18" t="s">
        <v>14</v>
      </c>
      <c r="D538" s="11" t="s">
        <v>14</v>
      </c>
      <c r="E538" s="6" t="s">
        <v>416</v>
      </c>
      <c r="F538" s="11">
        <v>1</v>
      </c>
      <c r="G538" s="11">
        <v>72</v>
      </c>
      <c r="H538" s="11" t="s">
        <v>131</v>
      </c>
      <c r="I538" s="13">
        <v>15800</v>
      </c>
      <c r="J538" s="14">
        <v>0.125</v>
      </c>
      <c r="K538" s="14">
        <v>0.05</v>
      </c>
      <c r="L538" s="17">
        <f>G538*(I538-(I538*J538)-((I538-(I538*J538))*K538))</f>
        <v>945630</v>
      </c>
      <c r="M538" s="17"/>
      <c r="N538" s="17"/>
    </row>
    <row r="539" spans="1:14" s="2" customFormat="1" ht="12.75" x14ac:dyDescent="0.2">
      <c r="A539" s="11"/>
      <c r="B539" s="18" t="s">
        <v>14</v>
      </c>
      <c r="C539" s="18" t="s">
        <v>14</v>
      </c>
      <c r="D539" s="11" t="s">
        <v>14</v>
      </c>
      <c r="E539" s="8" t="s">
        <v>294</v>
      </c>
      <c r="F539" s="51">
        <v>1</v>
      </c>
      <c r="G539" s="11">
        <v>72</v>
      </c>
      <c r="H539" s="11" t="s">
        <v>131</v>
      </c>
      <c r="I539" s="13">
        <v>15800</v>
      </c>
      <c r="J539" s="14">
        <v>0.125</v>
      </c>
      <c r="K539" s="14">
        <v>0.05</v>
      </c>
      <c r="L539" s="17">
        <f>G539*(I539-(I539*J539)-((I539-(I539*J539))*K539))</f>
        <v>945630</v>
      </c>
      <c r="M539" s="17"/>
      <c r="N539" s="17"/>
    </row>
    <row r="540" spans="1:14" s="2" customFormat="1" ht="12.75" x14ac:dyDescent="0.2">
      <c r="A540" s="11"/>
      <c r="B540" s="18" t="s">
        <v>14</v>
      </c>
      <c r="C540" s="18" t="s">
        <v>14</v>
      </c>
      <c r="D540" s="11" t="s">
        <v>14</v>
      </c>
      <c r="E540" s="8" t="s">
        <v>295</v>
      </c>
      <c r="F540" s="51">
        <v>1</v>
      </c>
      <c r="G540" s="11">
        <v>72</v>
      </c>
      <c r="H540" s="11" t="s">
        <v>131</v>
      </c>
      <c r="I540" s="13">
        <v>15800</v>
      </c>
      <c r="J540" s="14">
        <v>0.125</v>
      </c>
      <c r="K540" s="14">
        <v>0.05</v>
      </c>
      <c r="L540" s="17">
        <f>G540*(I540-(I540*J540)-((I540-(I540*J540))*K540))</f>
        <v>945630</v>
      </c>
      <c r="M540" s="17"/>
      <c r="N540" s="17"/>
    </row>
    <row r="541" spans="1:14" s="2" customFormat="1" ht="12.75" x14ac:dyDescent="0.2">
      <c r="A541" s="11"/>
      <c r="B541" s="12" t="s">
        <v>14</v>
      </c>
      <c r="C541" s="12" t="s">
        <v>14</v>
      </c>
      <c r="D541" s="15" t="s">
        <v>14</v>
      </c>
      <c r="E541" s="6" t="s">
        <v>577</v>
      </c>
      <c r="F541" s="11">
        <v>1</v>
      </c>
      <c r="G541" s="11">
        <v>72</v>
      </c>
      <c r="H541" s="11" t="s">
        <v>131</v>
      </c>
      <c r="I541" s="13">
        <v>15800</v>
      </c>
      <c r="J541" s="14">
        <v>0.125</v>
      </c>
      <c r="K541" s="14">
        <v>0.05</v>
      </c>
      <c r="L541" s="17">
        <f t="shared" si="7"/>
        <v>945630</v>
      </c>
      <c r="M541" s="17"/>
      <c r="N541" s="17"/>
    </row>
    <row r="542" spans="1:14" s="2" customFormat="1" ht="12.75" x14ac:dyDescent="0.2">
      <c r="A542" s="11"/>
      <c r="B542" s="12" t="s">
        <v>14</v>
      </c>
      <c r="C542" s="12" t="s">
        <v>14</v>
      </c>
      <c r="D542" s="12" t="s">
        <v>14</v>
      </c>
      <c r="E542" s="6" t="s">
        <v>173</v>
      </c>
      <c r="F542" s="11">
        <v>1</v>
      </c>
      <c r="G542" s="11">
        <v>288</v>
      </c>
      <c r="H542" s="11" t="s">
        <v>131</v>
      </c>
      <c r="I542" s="13">
        <v>4800</v>
      </c>
      <c r="J542" s="14">
        <v>0.125</v>
      </c>
      <c r="K542" s="14">
        <v>0.05</v>
      </c>
      <c r="L542" s="17">
        <f t="shared" si="7"/>
        <v>1149120</v>
      </c>
      <c r="M542" s="17"/>
      <c r="N542" s="17"/>
    </row>
    <row r="543" spans="1:14" s="2" customFormat="1" ht="12.75" x14ac:dyDescent="0.2">
      <c r="A543" s="11"/>
      <c r="B543" s="12" t="s">
        <v>14</v>
      </c>
      <c r="C543" s="12" t="s">
        <v>14</v>
      </c>
      <c r="D543" s="12" t="s">
        <v>14</v>
      </c>
      <c r="E543" s="5" t="s">
        <v>404</v>
      </c>
      <c r="F543" s="50">
        <v>1</v>
      </c>
      <c r="G543" s="11">
        <v>288</v>
      </c>
      <c r="H543" s="11" t="s">
        <v>131</v>
      </c>
      <c r="I543" s="13">
        <v>4800</v>
      </c>
      <c r="J543" s="14">
        <v>0.125</v>
      </c>
      <c r="K543" s="14">
        <v>0.05</v>
      </c>
      <c r="L543" s="17">
        <f t="shared" si="7"/>
        <v>1149120</v>
      </c>
      <c r="M543" s="17"/>
      <c r="N543" s="17"/>
    </row>
    <row r="544" spans="1:14" s="2" customFormat="1" ht="12.75" x14ac:dyDescent="0.2">
      <c r="A544" s="11"/>
      <c r="B544" s="12" t="s">
        <v>14</v>
      </c>
      <c r="C544" s="12" t="s">
        <v>14</v>
      </c>
      <c r="D544" s="12" t="s">
        <v>14</v>
      </c>
      <c r="E544" s="6" t="s">
        <v>174</v>
      </c>
      <c r="F544" s="11">
        <v>1</v>
      </c>
      <c r="G544" s="11">
        <v>288</v>
      </c>
      <c r="H544" s="11" t="s">
        <v>131</v>
      </c>
      <c r="I544" s="13">
        <v>4800</v>
      </c>
      <c r="J544" s="14">
        <v>0.125</v>
      </c>
      <c r="K544" s="14">
        <v>0.05</v>
      </c>
      <c r="L544" s="17">
        <f t="shared" si="7"/>
        <v>1149120</v>
      </c>
      <c r="M544" s="17"/>
      <c r="N544" s="17"/>
    </row>
    <row r="545" spans="1:14" s="2" customFormat="1" ht="12.75" x14ac:dyDescent="0.2">
      <c r="A545" s="11"/>
      <c r="B545" s="12" t="s">
        <v>14</v>
      </c>
      <c r="C545" s="12" t="s">
        <v>14</v>
      </c>
      <c r="D545" s="12" t="s">
        <v>14</v>
      </c>
      <c r="E545" s="6" t="s">
        <v>175</v>
      </c>
      <c r="F545" s="11">
        <v>1</v>
      </c>
      <c r="G545" s="11">
        <v>288</v>
      </c>
      <c r="H545" s="11" t="s">
        <v>131</v>
      </c>
      <c r="I545" s="13">
        <v>4800</v>
      </c>
      <c r="J545" s="14">
        <v>0.125</v>
      </c>
      <c r="K545" s="14">
        <v>0.05</v>
      </c>
      <c r="L545" s="17">
        <f t="shared" si="7"/>
        <v>1149120</v>
      </c>
      <c r="M545" s="17"/>
      <c r="N545" s="17"/>
    </row>
    <row r="546" spans="1:14" s="2" customFormat="1" ht="12.75" x14ac:dyDescent="0.2">
      <c r="A546" s="11"/>
      <c r="B546" s="18" t="s">
        <v>14</v>
      </c>
      <c r="C546" s="18" t="s">
        <v>14</v>
      </c>
      <c r="D546" s="16" t="s">
        <v>14</v>
      </c>
      <c r="E546" s="6" t="s">
        <v>176</v>
      </c>
      <c r="F546" s="11">
        <v>1</v>
      </c>
      <c r="G546" s="11">
        <v>288</v>
      </c>
      <c r="H546" s="11" t="s">
        <v>131</v>
      </c>
      <c r="I546" s="13">
        <v>4800</v>
      </c>
      <c r="J546" s="14">
        <v>0.125</v>
      </c>
      <c r="K546" s="14">
        <v>0.05</v>
      </c>
      <c r="L546" s="17">
        <f t="shared" si="7"/>
        <v>1149120</v>
      </c>
      <c r="M546" s="17"/>
      <c r="N546" s="17"/>
    </row>
    <row r="547" spans="1:14" s="2" customFormat="1" ht="12.75" x14ac:dyDescent="0.2">
      <c r="A547" s="11"/>
      <c r="B547" s="12" t="s">
        <v>14</v>
      </c>
      <c r="C547" s="12" t="s">
        <v>14</v>
      </c>
      <c r="D547" s="12" t="s">
        <v>14</v>
      </c>
      <c r="E547" s="5" t="s">
        <v>177</v>
      </c>
      <c r="F547" s="50">
        <v>1</v>
      </c>
      <c r="G547" s="11">
        <v>288</v>
      </c>
      <c r="H547" s="11" t="s">
        <v>131</v>
      </c>
      <c r="I547" s="13">
        <v>4800</v>
      </c>
      <c r="J547" s="14">
        <v>0.125</v>
      </c>
      <c r="K547" s="14">
        <v>0.05</v>
      </c>
      <c r="L547" s="17">
        <f t="shared" si="7"/>
        <v>1149120</v>
      </c>
      <c r="M547" s="17"/>
      <c r="N547" s="17"/>
    </row>
    <row r="548" spans="1:14" s="2" customFormat="1" ht="12.75" x14ac:dyDescent="0.2">
      <c r="A548" s="11"/>
      <c r="B548" s="12" t="s">
        <v>14</v>
      </c>
      <c r="C548" s="12" t="s">
        <v>14</v>
      </c>
      <c r="D548" s="12" t="s">
        <v>14</v>
      </c>
      <c r="E548" s="6" t="s">
        <v>178</v>
      </c>
      <c r="F548" s="11">
        <v>1</v>
      </c>
      <c r="G548" s="11">
        <v>288</v>
      </c>
      <c r="H548" s="11" t="s">
        <v>131</v>
      </c>
      <c r="I548" s="13">
        <v>4800</v>
      </c>
      <c r="J548" s="14">
        <v>0.125</v>
      </c>
      <c r="K548" s="14">
        <v>0.05</v>
      </c>
      <c r="L548" s="17">
        <f t="shared" si="7"/>
        <v>1149120</v>
      </c>
      <c r="M548" s="17">
        <v>0</v>
      </c>
      <c r="N548" s="17">
        <f>SUM(L537:L548)-M548</f>
        <v>12771990</v>
      </c>
    </row>
    <row r="549" spans="1:14" s="2" customFormat="1" ht="12.75" x14ac:dyDescent="0.2">
      <c r="A549" s="11">
        <v>17</v>
      </c>
      <c r="B549" s="12">
        <v>45008</v>
      </c>
      <c r="C549" s="12">
        <v>45003</v>
      </c>
      <c r="D549" s="12" t="s">
        <v>578</v>
      </c>
      <c r="E549" s="6" t="s">
        <v>146</v>
      </c>
      <c r="F549" s="11">
        <v>2</v>
      </c>
      <c r="G549" s="11">
        <v>1000</v>
      </c>
      <c r="H549" s="11" t="s">
        <v>123</v>
      </c>
      <c r="I549" s="13">
        <v>1625</v>
      </c>
      <c r="J549" s="14">
        <v>0.125</v>
      </c>
      <c r="K549" s="14">
        <v>0.05</v>
      </c>
      <c r="L549" s="17">
        <f t="shared" si="7"/>
        <v>1350781.25</v>
      </c>
      <c r="M549" s="17"/>
      <c r="N549" s="17"/>
    </row>
    <row r="550" spans="1:14" s="2" customFormat="1" ht="12.75" x14ac:dyDescent="0.2">
      <c r="A550" s="11"/>
      <c r="B550" s="12" t="s">
        <v>14</v>
      </c>
      <c r="C550" s="12" t="s">
        <v>14</v>
      </c>
      <c r="D550" s="12" t="s">
        <v>14</v>
      </c>
      <c r="E550" s="8" t="s">
        <v>432</v>
      </c>
      <c r="F550" s="51">
        <v>1</v>
      </c>
      <c r="G550" s="11">
        <v>200</v>
      </c>
      <c r="H550" s="11" t="s">
        <v>123</v>
      </c>
      <c r="I550" s="13">
        <v>4400</v>
      </c>
      <c r="J550" s="14">
        <v>0.125</v>
      </c>
      <c r="K550" s="14">
        <v>0.05</v>
      </c>
      <c r="L550" s="17">
        <f t="shared" si="7"/>
        <v>731500</v>
      </c>
      <c r="M550" s="17">
        <v>0</v>
      </c>
      <c r="N550" s="17">
        <f>SUM(L549:L550)-M550</f>
        <v>2082281.25</v>
      </c>
    </row>
    <row r="551" spans="1:14" s="2" customFormat="1" ht="12.75" x14ac:dyDescent="0.2">
      <c r="A551" s="11">
        <v>18</v>
      </c>
      <c r="B551" s="18">
        <v>45008</v>
      </c>
      <c r="C551" s="18">
        <v>45005</v>
      </c>
      <c r="D551" s="11" t="s">
        <v>579</v>
      </c>
      <c r="E551" s="5" t="s">
        <v>117</v>
      </c>
      <c r="F551" s="50">
        <v>2</v>
      </c>
      <c r="G551" s="11">
        <v>48</v>
      </c>
      <c r="H551" s="11" t="s">
        <v>115</v>
      </c>
      <c r="I551" s="13">
        <v>66900</v>
      </c>
      <c r="J551" s="14">
        <v>0.125</v>
      </c>
      <c r="K551" s="14">
        <v>0.05</v>
      </c>
      <c r="L551" s="17">
        <f t="shared" si="7"/>
        <v>2669310</v>
      </c>
      <c r="M551" s="17"/>
      <c r="N551" s="17"/>
    </row>
    <row r="552" spans="1:14" s="2" customFormat="1" ht="12.75" x14ac:dyDescent="0.2">
      <c r="A552" s="11"/>
      <c r="B552" s="18" t="s">
        <v>14</v>
      </c>
      <c r="C552" s="18" t="s">
        <v>14</v>
      </c>
      <c r="D552" s="11" t="s">
        <v>14</v>
      </c>
      <c r="E552" s="6" t="s">
        <v>116</v>
      </c>
      <c r="F552" s="11">
        <v>1</v>
      </c>
      <c r="G552" s="11">
        <v>24</v>
      </c>
      <c r="H552" s="11" t="s">
        <v>115</v>
      </c>
      <c r="I552" s="13">
        <v>58900</v>
      </c>
      <c r="J552" s="14">
        <v>0.125</v>
      </c>
      <c r="K552" s="14">
        <v>0.05</v>
      </c>
      <c r="L552" s="17">
        <f t="shared" si="7"/>
        <v>1175055</v>
      </c>
      <c r="M552" s="17"/>
      <c r="N552" s="17"/>
    </row>
    <row r="553" spans="1:14" s="2" customFormat="1" ht="12.75" x14ac:dyDescent="0.2">
      <c r="A553" s="11"/>
      <c r="B553" s="18" t="s">
        <v>14</v>
      </c>
      <c r="C553" s="18" t="s">
        <v>14</v>
      </c>
      <c r="D553" s="11" t="s">
        <v>14</v>
      </c>
      <c r="E553" s="6" t="s">
        <v>122</v>
      </c>
      <c r="F553" s="11">
        <v>1</v>
      </c>
      <c r="G553" s="11">
        <v>50</v>
      </c>
      <c r="H553" s="11" t="s">
        <v>123</v>
      </c>
      <c r="I553" s="13">
        <v>28300</v>
      </c>
      <c r="J553" s="14">
        <v>0.125</v>
      </c>
      <c r="K553" s="14">
        <v>0.05</v>
      </c>
      <c r="L553" s="17">
        <f t="shared" si="7"/>
        <v>1176218.75</v>
      </c>
      <c r="M553" s="17"/>
      <c r="N553" s="17"/>
    </row>
    <row r="554" spans="1:14" s="2" customFormat="1" ht="12.75" x14ac:dyDescent="0.2">
      <c r="A554" s="11"/>
      <c r="B554" s="18" t="s">
        <v>14</v>
      </c>
      <c r="C554" s="18" t="s">
        <v>14</v>
      </c>
      <c r="D554" s="16" t="s">
        <v>14</v>
      </c>
      <c r="E554" s="6" t="s">
        <v>433</v>
      </c>
      <c r="F554" s="11">
        <v>1</v>
      </c>
      <c r="G554" s="11">
        <v>144</v>
      </c>
      <c r="H554" s="11" t="s">
        <v>120</v>
      </c>
      <c r="I554" s="13">
        <v>20400</v>
      </c>
      <c r="J554" s="14">
        <v>0.125</v>
      </c>
      <c r="K554" s="14">
        <v>0.05</v>
      </c>
      <c r="L554" s="17">
        <f t="shared" si="7"/>
        <v>2441880</v>
      </c>
      <c r="M554" s="17">
        <v>0</v>
      </c>
      <c r="N554" s="17">
        <f>SUM(L551:L554)-M554</f>
        <v>7462463.75</v>
      </c>
    </row>
    <row r="555" spans="1:14" s="2" customFormat="1" ht="12.75" x14ac:dyDescent="0.2">
      <c r="A555" s="11">
        <v>19</v>
      </c>
      <c r="B555" s="12">
        <v>45014</v>
      </c>
      <c r="C555" s="12">
        <v>45008</v>
      </c>
      <c r="D555" s="15" t="s">
        <v>619</v>
      </c>
      <c r="E555" s="5" t="s">
        <v>146</v>
      </c>
      <c r="F555" s="50">
        <v>2</v>
      </c>
      <c r="G555" s="11">
        <v>1000</v>
      </c>
      <c r="H555" s="11" t="s">
        <v>123</v>
      </c>
      <c r="I555" s="13">
        <v>1625</v>
      </c>
      <c r="J555" s="14">
        <v>0.125</v>
      </c>
      <c r="K555" s="14">
        <v>0.05</v>
      </c>
      <c r="L555" s="17">
        <f t="shared" si="7"/>
        <v>1350781.25</v>
      </c>
      <c r="M555" s="17"/>
      <c r="N555" s="17"/>
    </row>
    <row r="556" spans="1:14" s="2" customFormat="1" ht="12.75" x14ac:dyDescent="0.2">
      <c r="A556" s="11" t="s">
        <v>14</v>
      </c>
      <c r="B556" s="12" t="s">
        <v>14</v>
      </c>
      <c r="C556" s="12" t="s">
        <v>14</v>
      </c>
      <c r="D556" s="12" t="s">
        <v>14</v>
      </c>
      <c r="E556" s="5" t="s">
        <v>432</v>
      </c>
      <c r="F556" s="50">
        <v>1</v>
      </c>
      <c r="G556" s="11">
        <v>200</v>
      </c>
      <c r="H556" s="11" t="s">
        <v>123</v>
      </c>
      <c r="I556" s="13">
        <v>4400</v>
      </c>
      <c r="J556" s="14">
        <v>0.125</v>
      </c>
      <c r="K556" s="14">
        <v>0.05</v>
      </c>
      <c r="L556" s="17">
        <f t="shared" si="7"/>
        <v>731500</v>
      </c>
      <c r="M556" s="17">
        <v>0</v>
      </c>
      <c r="N556" s="17">
        <f>SUM(L555:L556)-M556</f>
        <v>2082281.25</v>
      </c>
    </row>
    <row r="557" spans="1:14" s="2" customFormat="1" ht="12.75" x14ac:dyDescent="0.2">
      <c r="A557" s="11">
        <v>20</v>
      </c>
      <c r="B557" s="12">
        <v>45014</v>
      </c>
      <c r="C557" s="12">
        <v>45009</v>
      </c>
      <c r="D557" s="12" t="s">
        <v>620</v>
      </c>
      <c r="E557" s="6" t="s">
        <v>234</v>
      </c>
      <c r="F557" s="11">
        <v>3</v>
      </c>
      <c r="G557" s="11">
        <v>432</v>
      </c>
      <c r="H557" s="11" t="s">
        <v>115</v>
      </c>
      <c r="I557" s="13">
        <v>10600</v>
      </c>
      <c r="J557" s="14">
        <v>0.125</v>
      </c>
      <c r="K557" s="14">
        <v>0.05</v>
      </c>
      <c r="L557" s="17">
        <f t="shared" si="7"/>
        <v>3806460</v>
      </c>
      <c r="M557" s="17" t="s">
        <v>14</v>
      </c>
      <c r="N557" s="17"/>
    </row>
    <row r="558" spans="1:14" s="2" customFormat="1" ht="12.75" x14ac:dyDescent="0.2">
      <c r="A558" s="11" t="s">
        <v>14</v>
      </c>
      <c r="B558" s="18" t="s">
        <v>14</v>
      </c>
      <c r="C558" s="18" t="s">
        <v>14</v>
      </c>
      <c r="D558" s="11" t="s">
        <v>14</v>
      </c>
      <c r="E558" s="6" t="s">
        <v>231</v>
      </c>
      <c r="F558" s="11">
        <v>2</v>
      </c>
      <c r="G558" s="11">
        <v>288</v>
      </c>
      <c r="H558" s="11" t="s">
        <v>115</v>
      </c>
      <c r="I558" s="13">
        <v>8400</v>
      </c>
      <c r="J558" s="14">
        <v>0.125</v>
      </c>
      <c r="K558" s="14">
        <v>0.05</v>
      </c>
      <c r="L558" s="17">
        <f t="shared" si="7"/>
        <v>2010960</v>
      </c>
      <c r="M558" s="17" t="s">
        <v>14</v>
      </c>
      <c r="N558" s="17"/>
    </row>
    <row r="559" spans="1:14" s="2" customFormat="1" ht="12.75" x14ac:dyDescent="0.2">
      <c r="A559" s="11" t="s">
        <v>14</v>
      </c>
      <c r="B559" s="18" t="s">
        <v>14</v>
      </c>
      <c r="C559" s="18" t="s">
        <v>14</v>
      </c>
      <c r="D559" s="11" t="s">
        <v>14</v>
      </c>
      <c r="E559" s="6" t="s">
        <v>232</v>
      </c>
      <c r="F559" s="11">
        <v>2</v>
      </c>
      <c r="G559" s="11">
        <v>576</v>
      </c>
      <c r="H559" s="11" t="s">
        <v>115</v>
      </c>
      <c r="I559" s="13">
        <v>5400</v>
      </c>
      <c r="J559" s="14">
        <v>0.125</v>
      </c>
      <c r="K559" s="14">
        <v>0.05</v>
      </c>
      <c r="L559" s="17">
        <f t="shared" si="7"/>
        <v>2585520</v>
      </c>
      <c r="M559" s="17" t="s">
        <v>14</v>
      </c>
      <c r="N559" s="17"/>
    </row>
    <row r="560" spans="1:14" s="2" customFormat="1" ht="12.75" x14ac:dyDescent="0.2">
      <c r="A560" s="11" t="s">
        <v>14</v>
      </c>
      <c r="B560" s="18" t="s">
        <v>14</v>
      </c>
      <c r="C560" s="18" t="s">
        <v>14</v>
      </c>
      <c r="D560" s="11" t="s">
        <v>14</v>
      </c>
      <c r="E560" s="5" t="s">
        <v>621</v>
      </c>
      <c r="F560" s="50">
        <v>1</v>
      </c>
      <c r="G560" s="11">
        <v>72</v>
      </c>
      <c r="H560" s="11" t="s">
        <v>115</v>
      </c>
      <c r="I560" s="13">
        <v>16800</v>
      </c>
      <c r="J560" s="14">
        <v>0.125</v>
      </c>
      <c r="K560" s="14">
        <v>0.05</v>
      </c>
      <c r="L560" s="17">
        <f t="shared" si="7"/>
        <v>1005480</v>
      </c>
      <c r="M560" s="17">
        <v>0</v>
      </c>
      <c r="N560" s="17">
        <f>SUM(L557:L560)-M560</f>
        <v>9408420</v>
      </c>
    </row>
    <row r="561" spans="1:14" s="2" customFormat="1" ht="12.75" x14ac:dyDescent="0.2">
      <c r="A561" s="11">
        <v>21</v>
      </c>
      <c r="B561" s="18">
        <v>45014</v>
      </c>
      <c r="C561" s="18">
        <v>45010</v>
      </c>
      <c r="D561" s="11" t="s">
        <v>622</v>
      </c>
      <c r="E561" s="6" t="s">
        <v>209</v>
      </c>
      <c r="F561" s="11">
        <v>1</v>
      </c>
      <c r="G561" s="11">
        <v>720</v>
      </c>
      <c r="H561" s="11" t="s">
        <v>131</v>
      </c>
      <c r="I561" s="13">
        <v>4800</v>
      </c>
      <c r="J561" s="14">
        <v>0.125</v>
      </c>
      <c r="K561" s="14">
        <v>0.05</v>
      </c>
      <c r="L561" s="17">
        <f t="shared" si="7"/>
        <v>2872800</v>
      </c>
      <c r="M561" s="17" t="s">
        <v>14</v>
      </c>
      <c r="N561" s="17"/>
    </row>
    <row r="562" spans="1:14" s="2" customFormat="1" ht="12.75" x14ac:dyDescent="0.2">
      <c r="A562" s="11" t="s">
        <v>14</v>
      </c>
      <c r="B562" s="12" t="s">
        <v>14</v>
      </c>
      <c r="C562" s="12" t="s">
        <v>14</v>
      </c>
      <c r="D562" s="12" t="s">
        <v>14</v>
      </c>
      <c r="E562" s="5" t="s">
        <v>427</v>
      </c>
      <c r="F562" s="50">
        <v>1</v>
      </c>
      <c r="G562" s="11">
        <v>288</v>
      </c>
      <c r="H562" s="11" t="s">
        <v>339</v>
      </c>
      <c r="I562" s="13">
        <v>9300</v>
      </c>
      <c r="J562" s="14">
        <v>0.125</v>
      </c>
      <c r="K562" s="14">
        <v>0.05</v>
      </c>
      <c r="L562" s="17">
        <f t="shared" si="7"/>
        <v>2226420</v>
      </c>
      <c r="M562" s="17">
        <v>0</v>
      </c>
      <c r="N562" s="17">
        <f>SUM(L561:L562)-M562</f>
        <v>5099220</v>
      </c>
    </row>
    <row r="563" spans="1:14" s="2" customFormat="1" ht="12.75" x14ac:dyDescent="0.2">
      <c r="A563" s="11">
        <v>22</v>
      </c>
      <c r="B563" s="12">
        <v>45016</v>
      </c>
      <c r="C563" s="12">
        <v>45013</v>
      </c>
      <c r="D563" s="12" t="s">
        <v>630</v>
      </c>
      <c r="E563" s="5" t="s">
        <v>157</v>
      </c>
      <c r="F563" s="50">
        <v>3</v>
      </c>
      <c r="G563" s="11">
        <v>432</v>
      </c>
      <c r="H563" s="11" t="s">
        <v>115</v>
      </c>
      <c r="I563" s="13">
        <v>11900</v>
      </c>
      <c r="J563" s="14">
        <v>0.125</v>
      </c>
      <c r="K563" s="14">
        <v>0.05</v>
      </c>
      <c r="L563" s="17">
        <f t="shared" si="7"/>
        <v>4273290</v>
      </c>
      <c r="M563" s="17"/>
      <c r="N563" s="17"/>
    </row>
    <row r="564" spans="1:14" s="2" customFormat="1" ht="12.75" x14ac:dyDescent="0.2">
      <c r="A564" s="11" t="s">
        <v>14</v>
      </c>
      <c r="B564" s="12" t="s">
        <v>14</v>
      </c>
      <c r="C564" s="12" t="s">
        <v>14</v>
      </c>
      <c r="D564" s="12" t="s">
        <v>14</v>
      </c>
      <c r="E564" s="5" t="s">
        <v>234</v>
      </c>
      <c r="F564" s="50">
        <v>4</v>
      </c>
      <c r="G564" s="11">
        <v>576</v>
      </c>
      <c r="H564" s="11" t="s">
        <v>115</v>
      </c>
      <c r="I564" s="13">
        <v>10600</v>
      </c>
      <c r="J564" s="14">
        <v>0.125</v>
      </c>
      <c r="K564" s="14">
        <v>0.05</v>
      </c>
      <c r="L564" s="17">
        <f t="shared" si="7"/>
        <v>5075280</v>
      </c>
      <c r="M564" s="17"/>
      <c r="N564" s="17"/>
    </row>
    <row r="565" spans="1:14" s="2" customFormat="1" ht="12.75" x14ac:dyDescent="0.2">
      <c r="A565" s="11" t="s">
        <v>14</v>
      </c>
      <c r="B565" s="12" t="s">
        <v>14</v>
      </c>
      <c r="C565" s="12" t="s">
        <v>14</v>
      </c>
      <c r="D565" s="12" t="s">
        <v>14</v>
      </c>
      <c r="E565" s="8" t="s">
        <v>137</v>
      </c>
      <c r="F565" s="51">
        <v>2</v>
      </c>
      <c r="G565" s="11">
        <v>288</v>
      </c>
      <c r="H565" s="11" t="s">
        <v>131</v>
      </c>
      <c r="I565" s="13">
        <v>9750</v>
      </c>
      <c r="J565" s="14">
        <v>0.125</v>
      </c>
      <c r="K565" s="14">
        <v>0.05</v>
      </c>
      <c r="L565" s="17">
        <f t="shared" si="7"/>
        <v>2334150</v>
      </c>
      <c r="M565" s="17"/>
      <c r="N565" s="17"/>
    </row>
    <row r="566" spans="1:14" s="2" customFormat="1" ht="12.75" x14ac:dyDescent="0.2">
      <c r="A566" s="11" t="s">
        <v>14</v>
      </c>
      <c r="B566" s="12" t="s">
        <v>14</v>
      </c>
      <c r="C566" s="12" t="s">
        <v>14</v>
      </c>
      <c r="D566" s="12" t="s">
        <v>14</v>
      </c>
      <c r="E566" s="6" t="s">
        <v>314</v>
      </c>
      <c r="F566" s="11">
        <v>3</v>
      </c>
      <c r="G566" s="11">
        <v>72</v>
      </c>
      <c r="H566" s="11" t="s">
        <v>120</v>
      </c>
      <c r="I566" s="13">
        <v>89400</v>
      </c>
      <c r="J566" s="14">
        <v>0.125</v>
      </c>
      <c r="K566" s="14">
        <v>0.05</v>
      </c>
      <c r="L566" s="17">
        <f t="shared" si="7"/>
        <v>5350590</v>
      </c>
      <c r="M566" s="17"/>
      <c r="N566" s="17"/>
    </row>
    <row r="567" spans="1:14" s="2" customFormat="1" ht="12.75" x14ac:dyDescent="0.2">
      <c r="A567" s="11" t="s">
        <v>14</v>
      </c>
      <c r="B567" s="18" t="s">
        <v>14</v>
      </c>
      <c r="C567" s="18" t="s">
        <v>14</v>
      </c>
      <c r="D567" s="21" t="s">
        <v>14</v>
      </c>
      <c r="E567" s="6" t="s">
        <v>372</v>
      </c>
      <c r="F567" s="11">
        <v>3</v>
      </c>
      <c r="G567" s="11">
        <v>72</v>
      </c>
      <c r="H567" s="11" t="s">
        <v>120</v>
      </c>
      <c r="I567" s="13">
        <v>89400</v>
      </c>
      <c r="J567" s="14">
        <v>0.125</v>
      </c>
      <c r="K567" s="14">
        <v>0.05</v>
      </c>
      <c r="L567" s="17">
        <f t="shared" si="7"/>
        <v>5350590</v>
      </c>
      <c r="M567" s="17"/>
      <c r="N567" s="17"/>
    </row>
    <row r="568" spans="1:14" s="2" customFormat="1" ht="12.75" x14ac:dyDescent="0.2">
      <c r="A568" s="11" t="s">
        <v>14</v>
      </c>
      <c r="B568" s="18" t="s">
        <v>14</v>
      </c>
      <c r="C568" s="18" t="s">
        <v>14</v>
      </c>
      <c r="D568" s="21" t="s">
        <v>14</v>
      </c>
      <c r="E568" s="6" t="s">
        <v>315</v>
      </c>
      <c r="F568" s="11">
        <v>2</v>
      </c>
      <c r="G568" s="11">
        <v>48</v>
      </c>
      <c r="H568" s="11" t="s">
        <v>120</v>
      </c>
      <c r="I568" s="13">
        <v>90600</v>
      </c>
      <c r="J568" s="14">
        <v>0.125</v>
      </c>
      <c r="K568" s="14">
        <v>0.05</v>
      </c>
      <c r="L568" s="17">
        <f t="shared" si="7"/>
        <v>3614940</v>
      </c>
      <c r="M568" s="17"/>
      <c r="N568" s="17"/>
    </row>
    <row r="569" spans="1:14" s="2" customFormat="1" ht="12.75" x14ac:dyDescent="0.2">
      <c r="A569" s="11" t="s">
        <v>14</v>
      </c>
      <c r="B569" s="18" t="s">
        <v>14</v>
      </c>
      <c r="C569" s="18" t="s">
        <v>14</v>
      </c>
      <c r="D569" s="21" t="s">
        <v>14</v>
      </c>
      <c r="E569" s="6" t="s">
        <v>114</v>
      </c>
      <c r="F569" s="11">
        <v>1</v>
      </c>
      <c r="G569" s="11">
        <v>36</v>
      </c>
      <c r="H569" s="11" t="s">
        <v>115</v>
      </c>
      <c r="I569" s="13">
        <v>41500</v>
      </c>
      <c r="J569" s="14">
        <v>0.125</v>
      </c>
      <c r="K569" s="14">
        <v>0.05</v>
      </c>
      <c r="L569" s="17">
        <f t="shared" si="7"/>
        <v>1241887.5</v>
      </c>
      <c r="M569" s="17"/>
      <c r="N569" s="17"/>
    </row>
    <row r="570" spans="1:14" s="2" customFormat="1" ht="12.75" x14ac:dyDescent="0.2">
      <c r="A570" s="11" t="s">
        <v>14</v>
      </c>
      <c r="B570" s="12" t="s">
        <v>14</v>
      </c>
      <c r="C570" s="12" t="s">
        <v>14</v>
      </c>
      <c r="D570" s="21" t="s">
        <v>14</v>
      </c>
      <c r="E570" s="6" t="s">
        <v>117</v>
      </c>
      <c r="F570" s="11">
        <v>1</v>
      </c>
      <c r="G570" s="11">
        <v>24</v>
      </c>
      <c r="H570" s="11" t="s">
        <v>115</v>
      </c>
      <c r="I570" s="13">
        <v>66900</v>
      </c>
      <c r="J570" s="14">
        <v>0.125</v>
      </c>
      <c r="K570" s="14">
        <v>0.05</v>
      </c>
      <c r="L570" s="17">
        <f t="shared" si="7"/>
        <v>1334655</v>
      </c>
      <c r="M570" s="17"/>
      <c r="N570" s="17"/>
    </row>
    <row r="571" spans="1:14" s="2" customFormat="1" ht="12.75" x14ac:dyDescent="0.2">
      <c r="A571" s="11" t="s">
        <v>14</v>
      </c>
      <c r="B571" s="12" t="s">
        <v>14</v>
      </c>
      <c r="C571" s="12" t="s">
        <v>14</v>
      </c>
      <c r="D571" s="21" t="s">
        <v>14</v>
      </c>
      <c r="E571" s="6" t="s">
        <v>173</v>
      </c>
      <c r="F571" s="11">
        <v>1</v>
      </c>
      <c r="G571" s="11">
        <v>288</v>
      </c>
      <c r="H571" s="11" t="s">
        <v>131</v>
      </c>
      <c r="I571" s="13">
        <v>4800</v>
      </c>
      <c r="J571" s="14">
        <v>0.125</v>
      </c>
      <c r="K571" s="14">
        <v>0.05</v>
      </c>
      <c r="L571" s="17">
        <f t="shared" si="7"/>
        <v>1149120</v>
      </c>
      <c r="M571" s="17"/>
      <c r="N571" s="17"/>
    </row>
    <row r="572" spans="1:14" s="2" customFormat="1" ht="12.75" x14ac:dyDescent="0.2">
      <c r="A572" s="11" t="s">
        <v>14</v>
      </c>
      <c r="B572" s="12" t="s">
        <v>14</v>
      </c>
      <c r="C572" s="12" t="s">
        <v>14</v>
      </c>
      <c r="D572" s="21" t="s">
        <v>14</v>
      </c>
      <c r="E572" s="6" t="s">
        <v>404</v>
      </c>
      <c r="F572" s="11">
        <v>1</v>
      </c>
      <c r="G572" s="11">
        <v>288</v>
      </c>
      <c r="H572" s="11" t="s">
        <v>131</v>
      </c>
      <c r="I572" s="13">
        <v>4800</v>
      </c>
      <c r="J572" s="14">
        <v>0.125</v>
      </c>
      <c r="K572" s="14">
        <v>0.05</v>
      </c>
      <c r="L572" s="17">
        <f t="shared" si="7"/>
        <v>1149120</v>
      </c>
      <c r="M572" s="17">
        <v>0</v>
      </c>
      <c r="N572" s="17">
        <f>SUM(L563:L572)-M572</f>
        <v>30873622.5</v>
      </c>
    </row>
    <row r="573" spans="1:14" s="2" customFormat="1" ht="12.75" x14ac:dyDescent="0.2">
      <c r="A573" s="11">
        <v>23</v>
      </c>
      <c r="B573" s="12">
        <v>45016</v>
      </c>
      <c r="C573" s="12">
        <v>45013</v>
      </c>
      <c r="D573" s="21" t="s">
        <v>631</v>
      </c>
      <c r="E573" s="6" t="s">
        <v>116</v>
      </c>
      <c r="F573" s="11">
        <v>2</v>
      </c>
      <c r="G573" s="11">
        <v>48</v>
      </c>
      <c r="H573" s="11" t="s">
        <v>115</v>
      </c>
      <c r="I573" s="13">
        <v>58900</v>
      </c>
      <c r="J573" s="14">
        <v>0.125</v>
      </c>
      <c r="K573" s="14">
        <v>0.05</v>
      </c>
      <c r="L573" s="17">
        <f t="shared" si="7"/>
        <v>2350110</v>
      </c>
      <c r="M573" s="17">
        <v>0</v>
      </c>
      <c r="N573" s="17">
        <f>SUM(L573)-M573</f>
        <v>2350110</v>
      </c>
    </row>
    <row r="574" spans="1:14" s="2" customFormat="1" x14ac:dyDescent="0.2">
      <c r="A574" s="63" t="s">
        <v>640</v>
      </c>
      <c r="B574" s="12"/>
      <c r="C574" s="12"/>
      <c r="D574" s="21"/>
      <c r="E574" s="6"/>
      <c r="F574" s="11"/>
      <c r="G574" s="11"/>
      <c r="H574" s="11"/>
      <c r="I574" s="13"/>
      <c r="J574" s="14"/>
      <c r="K574" s="14"/>
      <c r="L574" s="17"/>
      <c r="M574" s="17"/>
      <c r="N574" s="17"/>
    </row>
    <row r="575" spans="1:14" s="2" customFormat="1" ht="12.75" x14ac:dyDescent="0.2">
      <c r="A575" s="11">
        <v>1</v>
      </c>
      <c r="B575" s="12">
        <v>45024</v>
      </c>
      <c r="C575" s="12">
        <v>45019</v>
      </c>
      <c r="D575" s="21" t="s">
        <v>667</v>
      </c>
      <c r="E575" s="6" t="s">
        <v>668</v>
      </c>
      <c r="F575" s="11" t="s">
        <v>14</v>
      </c>
      <c r="G575" s="11">
        <v>180</v>
      </c>
      <c r="H575" s="11" t="s">
        <v>131</v>
      </c>
      <c r="I575" s="13">
        <v>3700</v>
      </c>
      <c r="J575" s="14">
        <v>0.125</v>
      </c>
      <c r="K575" s="14">
        <v>0.05</v>
      </c>
      <c r="L575" s="17">
        <f t="shared" si="7"/>
        <v>553612.5</v>
      </c>
      <c r="M575" s="17" t="s">
        <v>14</v>
      </c>
      <c r="N575" s="17"/>
    </row>
    <row r="576" spans="1:14" s="2" customFormat="1" ht="12.75" x14ac:dyDescent="0.2">
      <c r="A576" s="11" t="s">
        <v>14</v>
      </c>
      <c r="B576" s="12" t="s">
        <v>14</v>
      </c>
      <c r="C576" s="12" t="s">
        <v>14</v>
      </c>
      <c r="D576" s="21" t="s">
        <v>14</v>
      </c>
      <c r="E576" s="6" t="s">
        <v>669</v>
      </c>
      <c r="F576" s="11" t="s">
        <v>14</v>
      </c>
      <c r="G576" s="11">
        <v>180</v>
      </c>
      <c r="H576" s="11" t="s">
        <v>131</v>
      </c>
      <c r="I576" s="13">
        <v>3700</v>
      </c>
      <c r="J576" s="14">
        <v>0.125</v>
      </c>
      <c r="K576" s="14">
        <v>0.05</v>
      </c>
      <c r="L576" s="17">
        <f t="shared" si="7"/>
        <v>553612.5</v>
      </c>
      <c r="M576" s="17" t="s">
        <v>14</v>
      </c>
      <c r="N576" s="17"/>
    </row>
    <row r="577" spans="1:14" s="2" customFormat="1" ht="12.75" x14ac:dyDescent="0.2">
      <c r="A577" s="11" t="s">
        <v>14</v>
      </c>
      <c r="B577" s="12" t="s">
        <v>14</v>
      </c>
      <c r="C577" s="12" t="s">
        <v>14</v>
      </c>
      <c r="D577" s="21" t="s">
        <v>14</v>
      </c>
      <c r="E577" s="6" t="s">
        <v>670</v>
      </c>
      <c r="F577" s="11" t="s">
        <v>14</v>
      </c>
      <c r="G577" s="11">
        <v>120</v>
      </c>
      <c r="H577" s="11" t="s">
        <v>131</v>
      </c>
      <c r="I577" s="13">
        <v>3700</v>
      </c>
      <c r="J577" s="14">
        <v>0.125</v>
      </c>
      <c r="K577" s="14">
        <v>0.05</v>
      </c>
      <c r="L577" s="17">
        <f t="shared" si="7"/>
        <v>369075</v>
      </c>
      <c r="M577" s="17" t="s">
        <v>14</v>
      </c>
      <c r="N577" s="17"/>
    </row>
    <row r="578" spans="1:14" s="2" customFormat="1" ht="12.75" x14ac:dyDescent="0.2">
      <c r="A578" s="11" t="s">
        <v>14</v>
      </c>
      <c r="B578" s="12" t="s">
        <v>14</v>
      </c>
      <c r="C578" s="12" t="s">
        <v>14</v>
      </c>
      <c r="D578" s="21" t="s">
        <v>14</v>
      </c>
      <c r="E578" s="6" t="s">
        <v>671</v>
      </c>
      <c r="F578" s="11" t="s">
        <v>14</v>
      </c>
      <c r="G578" s="11">
        <v>120</v>
      </c>
      <c r="H578" s="11" t="s">
        <v>131</v>
      </c>
      <c r="I578" s="13">
        <v>3700</v>
      </c>
      <c r="J578" s="14">
        <v>0.125</v>
      </c>
      <c r="K578" s="14">
        <v>0.05</v>
      </c>
      <c r="L578" s="17">
        <f t="shared" si="7"/>
        <v>369075</v>
      </c>
      <c r="M578" s="17" t="s">
        <v>14</v>
      </c>
      <c r="N578" s="17"/>
    </row>
    <row r="579" spans="1:14" s="2" customFormat="1" ht="12.75" x14ac:dyDescent="0.2">
      <c r="A579" s="11" t="s">
        <v>14</v>
      </c>
      <c r="B579" s="12" t="s">
        <v>14</v>
      </c>
      <c r="C579" s="12" t="s">
        <v>14</v>
      </c>
      <c r="D579" s="21" t="s">
        <v>14</v>
      </c>
      <c r="E579" s="6" t="s">
        <v>672</v>
      </c>
      <c r="F579" s="11" t="s">
        <v>14</v>
      </c>
      <c r="G579" s="11">
        <v>120</v>
      </c>
      <c r="H579" s="11" t="s">
        <v>131</v>
      </c>
      <c r="I579" s="13">
        <v>3700</v>
      </c>
      <c r="J579" s="14">
        <v>0.125</v>
      </c>
      <c r="K579" s="14">
        <v>0.05</v>
      </c>
      <c r="L579" s="17">
        <f t="shared" si="7"/>
        <v>369075</v>
      </c>
      <c r="M579" s="17" t="s">
        <v>14</v>
      </c>
      <c r="N579" s="17"/>
    </row>
    <row r="580" spans="1:14" s="2" customFormat="1" ht="12.75" x14ac:dyDescent="0.2">
      <c r="A580" s="11" t="s">
        <v>14</v>
      </c>
      <c r="B580" s="12" t="s">
        <v>14</v>
      </c>
      <c r="C580" s="12" t="s">
        <v>14</v>
      </c>
      <c r="D580" s="21" t="s">
        <v>14</v>
      </c>
      <c r="E580" s="6" t="s">
        <v>668</v>
      </c>
      <c r="F580" s="11">
        <v>1</v>
      </c>
      <c r="G580" s="11">
        <v>720</v>
      </c>
      <c r="H580" s="11" t="s">
        <v>131</v>
      </c>
      <c r="I580" s="13">
        <v>3700</v>
      </c>
      <c r="J580" s="14">
        <v>0.125</v>
      </c>
      <c r="K580" s="14">
        <v>0.05</v>
      </c>
      <c r="L580" s="17">
        <f t="shared" si="7"/>
        <v>2214450</v>
      </c>
      <c r="M580" s="17" t="s">
        <v>14</v>
      </c>
      <c r="N580" s="17"/>
    </row>
    <row r="581" spans="1:14" s="2" customFormat="1" ht="12.75" x14ac:dyDescent="0.2">
      <c r="A581" s="11" t="s">
        <v>14</v>
      </c>
      <c r="B581" s="12" t="s">
        <v>14</v>
      </c>
      <c r="C581" s="12" t="s">
        <v>14</v>
      </c>
      <c r="D581" s="21" t="s">
        <v>14</v>
      </c>
      <c r="E581" s="6" t="s">
        <v>122</v>
      </c>
      <c r="F581" s="11">
        <v>2</v>
      </c>
      <c r="G581" s="11">
        <v>100</v>
      </c>
      <c r="H581" s="11" t="s">
        <v>123</v>
      </c>
      <c r="I581" s="13">
        <v>28300</v>
      </c>
      <c r="J581" s="14">
        <v>0.125</v>
      </c>
      <c r="K581" s="14">
        <v>0.05</v>
      </c>
      <c r="L581" s="17">
        <f t="shared" si="7"/>
        <v>2352437.5</v>
      </c>
      <c r="M581" s="17" t="s">
        <v>14</v>
      </c>
      <c r="N581" s="17"/>
    </row>
    <row r="582" spans="1:14" s="2" customFormat="1" ht="12.75" x14ac:dyDescent="0.2">
      <c r="A582" s="11" t="s">
        <v>14</v>
      </c>
      <c r="B582" s="12" t="s">
        <v>14</v>
      </c>
      <c r="C582" s="12" t="s">
        <v>14</v>
      </c>
      <c r="D582" s="21" t="s">
        <v>14</v>
      </c>
      <c r="E582" s="6" t="s">
        <v>125</v>
      </c>
      <c r="F582" s="11">
        <v>1</v>
      </c>
      <c r="G582" s="11">
        <v>50</v>
      </c>
      <c r="H582" s="11" t="s">
        <v>123</v>
      </c>
      <c r="I582" s="13">
        <v>34100</v>
      </c>
      <c r="J582" s="14">
        <v>0.125</v>
      </c>
      <c r="K582" s="14">
        <v>0.05</v>
      </c>
      <c r="L582" s="17">
        <f t="shared" si="7"/>
        <v>1417281.25</v>
      </c>
      <c r="M582" s="17" t="s">
        <v>14</v>
      </c>
      <c r="N582" s="17"/>
    </row>
    <row r="583" spans="1:14" s="2" customFormat="1" ht="12.75" x14ac:dyDescent="0.2">
      <c r="A583" s="11" t="s">
        <v>14</v>
      </c>
      <c r="B583" s="12" t="s">
        <v>14</v>
      </c>
      <c r="C583" s="12" t="s">
        <v>14</v>
      </c>
      <c r="D583" s="21" t="s">
        <v>14</v>
      </c>
      <c r="E583" s="6" t="s">
        <v>673</v>
      </c>
      <c r="F583" s="11">
        <v>1</v>
      </c>
      <c r="G583" s="11">
        <v>144</v>
      </c>
      <c r="H583" s="11" t="s">
        <v>120</v>
      </c>
      <c r="I583" s="13">
        <v>28200</v>
      </c>
      <c r="J583" s="14">
        <v>0.125</v>
      </c>
      <c r="K583" s="14">
        <v>0.05</v>
      </c>
      <c r="L583" s="17">
        <f t="shared" si="7"/>
        <v>3375540</v>
      </c>
      <c r="M583" s="17" t="s">
        <v>14</v>
      </c>
      <c r="N583" s="17"/>
    </row>
    <row r="584" spans="1:14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5" t="s">
        <v>317</v>
      </c>
      <c r="F584" s="50">
        <v>1</v>
      </c>
      <c r="G584" s="11">
        <v>24</v>
      </c>
      <c r="H584" s="11" t="s">
        <v>131</v>
      </c>
      <c r="I584" s="13">
        <v>11100</v>
      </c>
      <c r="J584" s="14">
        <v>0.125</v>
      </c>
      <c r="K584" s="14">
        <v>0.05</v>
      </c>
      <c r="L584" s="17">
        <f t="shared" si="7"/>
        <v>221445</v>
      </c>
      <c r="M584" s="17">
        <v>0</v>
      </c>
      <c r="N584" s="17">
        <f>SUM(L575:L584)-M584</f>
        <v>11795603.75</v>
      </c>
    </row>
    <row r="585" spans="1:14" s="2" customFormat="1" ht="12.75" x14ac:dyDescent="0.2">
      <c r="A585" s="11">
        <v>2</v>
      </c>
      <c r="B585" s="18">
        <v>45024</v>
      </c>
      <c r="C585" s="18">
        <v>45019</v>
      </c>
      <c r="D585" s="21" t="s">
        <v>674</v>
      </c>
      <c r="E585" s="5" t="s">
        <v>129</v>
      </c>
      <c r="F585" s="50">
        <v>1</v>
      </c>
      <c r="G585" s="11">
        <v>144</v>
      </c>
      <c r="H585" s="11" t="s">
        <v>115</v>
      </c>
      <c r="I585" s="13">
        <v>18600</v>
      </c>
      <c r="J585" s="14">
        <v>0.125</v>
      </c>
      <c r="K585" s="14">
        <v>0.05</v>
      </c>
      <c r="L585" s="17">
        <f t="shared" ref="L585:L640" si="8">G585*(I585-(I585*J585)-((I585-(I585*J585))*K585))</f>
        <v>2226420</v>
      </c>
      <c r="M585" s="17" t="s">
        <v>14</v>
      </c>
      <c r="N585" s="17"/>
    </row>
    <row r="586" spans="1:14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157</v>
      </c>
      <c r="F586" s="11">
        <v>5</v>
      </c>
      <c r="G586" s="11">
        <v>720</v>
      </c>
      <c r="H586" s="11" t="s">
        <v>115</v>
      </c>
      <c r="I586" s="13">
        <v>11900</v>
      </c>
      <c r="J586" s="14">
        <v>0.125</v>
      </c>
      <c r="K586" s="14">
        <v>0.08</v>
      </c>
      <c r="L586" s="17">
        <f t="shared" si="8"/>
        <v>6897240</v>
      </c>
      <c r="M586" s="17" t="s">
        <v>14</v>
      </c>
      <c r="N586" s="17"/>
    </row>
    <row r="587" spans="1:14" s="2" customFormat="1" ht="12.75" x14ac:dyDescent="0.2">
      <c r="A587" s="11" t="s">
        <v>14</v>
      </c>
      <c r="B587" s="18" t="s">
        <v>14</v>
      </c>
      <c r="C587" s="18" t="s">
        <v>14</v>
      </c>
      <c r="D587" s="21" t="s">
        <v>14</v>
      </c>
      <c r="E587" s="6" t="s">
        <v>259</v>
      </c>
      <c r="F587" s="11">
        <v>1</v>
      </c>
      <c r="G587" s="11">
        <v>48</v>
      </c>
      <c r="H587" s="11" t="s">
        <v>115</v>
      </c>
      <c r="I587" s="13">
        <v>29600</v>
      </c>
      <c r="J587" s="14">
        <v>0.125</v>
      </c>
      <c r="K587" s="14">
        <v>0.08</v>
      </c>
      <c r="L587" s="17">
        <f t="shared" si="8"/>
        <v>1143744</v>
      </c>
      <c r="M587" s="17">
        <v>0</v>
      </c>
      <c r="N587" s="17">
        <f>SUM(L585:L587)-M587</f>
        <v>10267404</v>
      </c>
    </row>
    <row r="588" spans="1:14" s="2" customFormat="1" ht="12.75" x14ac:dyDescent="0.2">
      <c r="A588" s="11">
        <v>3</v>
      </c>
      <c r="B588" s="12">
        <v>45024</v>
      </c>
      <c r="C588" s="12">
        <v>45019</v>
      </c>
      <c r="D588" s="21" t="s">
        <v>675</v>
      </c>
      <c r="E588" s="6" t="s">
        <v>157</v>
      </c>
      <c r="F588" s="11">
        <v>20</v>
      </c>
      <c r="G588" s="11">
        <v>2880</v>
      </c>
      <c r="H588" s="11" t="s">
        <v>115</v>
      </c>
      <c r="I588" s="13">
        <v>11900</v>
      </c>
      <c r="J588" s="14">
        <v>0.125</v>
      </c>
      <c r="K588" s="14">
        <v>0.08</v>
      </c>
      <c r="L588" s="17">
        <f t="shared" si="8"/>
        <v>27588960</v>
      </c>
      <c r="M588" s="17" t="s">
        <v>14</v>
      </c>
      <c r="N588" s="17"/>
    </row>
    <row r="589" spans="1:14" s="2" customFormat="1" ht="12.75" x14ac:dyDescent="0.2">
      <c r="A589" s="11" t="s">
        <v>14</v>
      </c>
      <c r="B589" s="12" t="s">
        <v>14</v>
      </c>
      <c r="C589" s="12" t="s">
        <v>14</v>
      </c>
      <c r="D589" s="21" t="s">
        <v>14</v>
      </c>
      <c r="E589" s="6" t="s">
        <v>153</v>
      </c>
      <c r="F589" s="11">
        <v>15</v>
      </c>
      <c r="G589" s="11">
        <v>1080</v>
      </c>
      <c r="H589" s="11" t="s">
        <v>115</v>
      </c>
      <c r="I589" s="13">
        <v>23000</v>
      </c>
      <c r="J589" s="14">
        <v>0.125</v>
      </c>
      <c r="K589" s="14">
        <v>0.08</v>
      </c>
      <c r="L589" s="17">
        <f t="shared" si="8"/>
        <v>19996200</v>
      </c>
      <c r="M589" s="17" t="s">
        <v>14</v>
      </c>
      <c r="N589" s="17"/>
    </row>
    <row r="590" spans="1:14" s="2" customFormat="1" ht="12.75" x14ac:dyDescent="0.2">
      <c r="A590" s="11" t="s">
        <v>14</v>
      </c>
      <c r="B590" s="12" t="s">
        <v>14</v>
      </c>
      <c r="C590" s="12" t="s">
        <v>14</v>
      </c>
      <c r="D590" s="21" t="s">
        <v>14</v>
      </c>
      <c r="E590" s="6" t="s">
        <v>259</v>
      </c>
      <c r="F590" s="11">
        <v>20</v>
      </c>
      <c r="G590" s="11">
        <v>960</v>
      </c>
      <c r="H590" s="11" t="s">
        <v>115</v>
      </c>
      <c r="I590" s="13">
        <v>29600</v>
      </c>
      <c r="J590" s="14">
        <v>0.125</v>
      </c>
      <c r="K590" s="14">
        <v>0.08</v>
      </c>
      <c r="L590" s="17">
        <f t="shared" si="8"/>
        <v>22874880</v>
      </c>
      <c r="M590" s="17">
        <v>0</v>
      </c>
      <c r="N590" s="17">
        <f>SUM(L588:L590)-M590</f>
        <v>70460040</v>
      </c>
    </row>
    <row r="591" spans="1:14" s="2" customFormat="1" ht="12.75" x14ac:dyDescent="0.2">
      <c r="A591" s="11">
        <v>4</v>
      </c>
      <c r="B591" s="18">
        <v>45024</v>
      </c>
      <c r="C591" s="18">
        <v>45019</v>
      </c>
      <c r="D591" s="21" t="s">
        <v>676</v>
      </c>
      <c r="E591" s="6" t="s">
        <v>114</v>
      </c>
      <c r="F591" s="11">
        <v>10</v>
      </c>
      <c r="G591" s="11">
        <v>360</v>
      </c>
      <c r="H591" s="11" t="s">
        <v>115</v>
      </c>
      <c r="I591" s="13">
        <v>41500</v>
      </c>
      <c r="J591" s="14">
        <v>0.125</v>
      </c>
      <c r="K591" s="14">
        <v>0.08</v>
      </c>
      <c r="L591" s="17">
        <f t="shared" si="8"/>
        <v>12026700</v>
      </c>
      <c r="M591" s="17" t="s">
        <v>14</v>
      </c>
      <c r="N591" s="17"/>
    </row>
    <row r="592" spans="1:14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5" t="s">
        <v>158</v>
      </c>
      <c r="F592" s="50">
        <v>5</v>
      </c>
      <c r="G592" s="11">
        <v>720</v>
      </c>
      <c r="H592" s="11" t="s">
        <v>115</v>
      </c>
      <c r="I592" s="13">
        <v>9000</v>
      </c>
      <c r="J592" s="14">
        <v>0.125</v>
      </c>
      <c r="K592" s="14">
        <v>0.08</v>
      </c>
      <c r="L592" s="17">
        <f t="shared" si="8"/>
        <v>5216400</v>
      </c>
      <c r="M592" s="17" t="s">
        <v>14</v>
      </c>
      <c r="N592" s="17"/>
    </row>
    <row r="593" spans="1:14" s="2" customFormat="1" ht="12.75" x14ac:dyDescent="0.2">
      <c r="A593" s="11" t="s">
        <v>14</v>
      </c>
      <c r="B593" s="18" t="s">
        <v>14</v>
      </c>
      <c r="C593" s="18" t="s">
        <v>14</v>
      </c>
      <c r="D593" s="21" t="s">
        <v>14</v>
      </c>
      <c r="E593" s="5" t="s">
        <v>515</v>
      </c>
      <c r="F593" s="50">
        <v>5</v>
      </c>
      <c r="G593" s="11">
        <v>720</v>
      </c>
      <c r="H593" s="11" t="s">
        <v>115</v>
      </c>
      <c r="I593" s="13">
        <v>11000</v>
      </c>
      <c r="J593" s="14">
        <v>0.125</v>
      </c>
      <c r="K593" s="14">
        <v>0.08</v>
      </c>
      <c r="L593" s="17">
        <f t="shared" si="8"/>
        <v>6375600</v>
      </c>
      <c r="M593" s="17" t="s">
        <v>14</v>
      </c>
      <c r="N593" s="17"/>
    </row>
    <row r="594" spans="1:14" s="2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677</v>
      </c>
      <c r="F594" s="11">
        <v>10</v>
      </c>
      <c r="G594" s="11">
        <v>1440</v>
      </c>
      <c r="H594" s="11" t="s">
        <v>115</v>
      </c>
      <c r="I594" s="13">
        <v>11600</v>
      </c>
      <c r="J594" s="14">
        <v>0.125</v>
      </c>
      <c r="K594" s="14">
        <v>0.08</v>
      </c>
      <c r="L594" s="17">
        <f t="shared" si="8"/>
        <v>13446720</v>
      </c>
      <c r="M594" s="17">
        <v>0</v>
      </c>
      <c r="N594" s="17">
        <f>SUM(L591:L594)-M594</f>
        <v>37065420</v>
      </c>
    </row>
    <row r="595" spans="1:14" s="2" customFormat="1" ht="12.75" x14ac:dyDescent="0.2">
      <c r="A595" s="11">
        <v>5</v>
      </c>
      <c r="B595" s="12">
        <v>45024</v>
      </c>
      <c r="C595" s="12">
        <v>45019</v>
      </c>
      <c r="D595" s="21" t="s">
        <v>678</v>
      </c>
      <c r="E595" s="6" t="s">
        <v>209</v>
      </c>
      <c r="F595" s="11">
        <v>1</v>
      </c>
      <c r="G595" s="11">
        <v>720</v>
      </c>
      <c r="H595" s="11" t="s">
        <v>131</v>
      </c>
      <c r="I595" s="13">
        <v>4800</v>
      </c>
      <c r="J595" s="14">
        <v>0.125</v>
      </c>
      <c r="K595" s="14">
        <v>0.05</v>
      </c>
      <c r="L595" s="17">
        <f t="shared" si="8"/>
        <v>2872800</v>
      </c>
      <c r="M595" s="17" t="s">
        <v>14</v>
      </c>
      <c r="N595" s="17"/>
    </row>
    <row r="596" spans="1:14" s="2" customFormat="1" ht="12.75" x14ac:dyDescent="0.2">
      <c r="A596" s="11" t="s">
        <v>14</v>
      </c>
      <c r="B596" s="12" t="s">
        <v>14</v>
      </c>
      <c r="C596" s="12" t="s">
        <v>14</v>
      </c>
      <c r="D596" s="21" t="s">
        <v>14</v>
      </c>
      <c r="E596" s="6" t="s">
        <v>376</v>
      </c>
      <c r="F596" s="11">
        <v>20</v>
      </c>
      <c r="G596" s="11">
        <v>960</v>
      </c>
      <c r="H596" s="11" t="s">
        <v>120</v>
      </c>
      <c r="I596" s="13">
        <v>36000</v>
      </c>
      <c r="J596" s="14">
        <v>0.125</v>
      </c>
      <c r="K596" s="14">
        <v>0.08</v>
      </c>
      <c r="L596" s="17">
        <f t="shared" si="8"/>
        <v>27820800</v>
      </c>
      <c r="M596" s="17" t="s">
        <v>14</v>
      </c>
      <c r="N596" s="17"/>
    </row>
    <row r="597" spans="1:14" s="2" customFormat="1" ht="12.75" x14ac:dyDescent="0.2">
      <c r="A597" s="11" t="s">
        <v>14</v>
      </c>
      <c r="B597" s="12" t="s">
        <v>14</v>
      </c>
      <c r="C597" s="12" t="s">
        <v>14</v>
      </c>
      <c r="D597" s="21" t="s">
        <v>14</v>
      </c>
      <c r="E597" s="6" t="s">
        <v>679</v>
      </c>
      <c r="F597" s="11" t="s">
        <v>14</v>
      </c>
      <c r="G597" s="11">
        <v>120</v>
      </c>
      <c r="H597" s="11" t="s">
        <v>120</v>
      </c>
      <c r="I597" s="13">
        <v>13200</v>
      </c>
      <c r="J597" s="14">
        <v>0.125</v>
      </c>
      <c r="K597" s="14">
        <v>0.05</v>
      </c>
      <c r="L597" s="17">
        <f t="shared" si="8"/>
        <v>1316700</v>
      </c>
      <c r="M597" s="17">
        <v>1316700</v>
      </c>
      <c r="N597" s="17">
        <f>SUM(L595:L597)-M597</f>
        <v>30693600</v>
      </c>
    </row>
    <row r="598" spans="1:14" s="2" customFormat="1" ht="12.75" x14ac:dyDescent="0.2">
      <c r="A598" s="11" t="s">
        <v>14</v>
      </c>
      <c r="B598" s="12" t="s">
        <v>14</v>
      </c>
      <c r="C598" s="12" t="s">
        <v>14</v>
      </c>
      <c r="D598" s="21" t="s">
        <v>14</v>
      </c>
      <c r="E598" s="6" t="s">
        <v>706</v>
      </c>
      <c r="F598" s="11" t="s">
        <v>14</v>
      </c>
      <c r="G598" s="11" t="s">
        <v>14</v>
      </c>
      <c r="H598" s="11" t="s">
        <v>14</v>
      </c>
      <c r="I598" s="13" t="s">
        <v>14</v>
      </c>
      <c r="J598" s="14" t="s">
        <v>14</v>
      </c>
      <c r="K598" s="14" t="s">
        <v>14</v>
      </c>
      <c r="L598" s="17"/>
      <c r="M598" s="17" t="s">
        <v>14</v>
      </c>
      <c r="N598" s="17"/>
    </row>
    <row r="599" spans="1:14" s="2" customFormat="1" ht="12.75" x14ac:dyDescent="0.2">
      <c r="A599" s="11">
        <v>6</v>
      </c>
      <c r="B599" s="12">
        <v>45024</v>
      </c>
      <c r="C599" s="12">
        <v>45020</v>
      </c>
      <c r="D599" s="21" t="s">
        <v>680</v>
      </c>
      <c r="E599" s="6" t="s">
        <v>135</v>
      </c>
      <c r="F599" s="11">
        <v>1</v>
      </c>
      <c r="G599" s="11">
        <v>144</v>
      </c>
      <c r="H599" s="11" t="s">
        <v>131</v>
      </c>
      <c r="I599" s="13">
        <v>4350</v>
      </c>
      <c r="J599" s="14">
        <v>0.125</v>
      </c>
      <c r="K599" s="14">
        <v>0.05</v>
      </c>
      <c r="L599" s="17">
        <f t="shared" si="8"/>
        <v>520695</v>
      </c>
      <c r="M599" s="17" t="s">
        <v>14</v>
      </c>
      <c r="N599" s="17"/>
    </row>
    <row r="600" spans="1:14" s="2" customFormat="1" ht="12.75" x14ac:dyDescent="0.2">
      <c r="A600" s="11" t="s">
        <v>14</v>
      </c>
      <c r="B600" s="18" t="s">
        <v>14</v>
      </c>
      <c r="C600" s="18" t="s">
        <v>14</v>
      </c>
      <c r="D600" s="21" t="s">
        <v>14</v>
      </c>
      <c r="E600" s="6" t="s">
        <v>136</v>
      </c>
      <c r="F600" s="11">
        <v>1</v>
      </c>
      <c r="G600" s="11">
        <v>144</v>
      </c>
      <c r="H600" s="11" t="s">
        <v>131</v>
      </c>
      <c r="I600" s="13">
        <v>6500</v>
      </c>
      <c r="J600" s="14">
        <v>0.125</v>
      </c>
      <c r="K600" s="14">
        <v>0.05</v>
      </c>
      <c r="L600" s="17">
        <f t="shared" si="8"/>
        <v>778050</v>
      </c>
      <c r="M600" s="17" t="s">
        <v>14</v>
      </c>
      <c r="N600" s="17"/>
    </row>
    <row r="601" spans="1:14" s="2" customFormat="1" ht="12.75" x14ac:dyDescent="0.2">
      <c r="A601" s="11" t="s">
        <v>14</v>
      </c>
      <c r="B601" s="18" t="s">
        <v>14</v>
      </c>
      <c r="C601" s="18" t="s">
        <v>14</v>
      </c>
      <c r="D601" s="21" t="s">
        <v>14</v>
      </c>
      <c r="E601" s="5" t="s">
        <v>171</v>
      </c>
      <c r="F601" s="50">
        <v>3</v>
      </c>
      <c r="G601" s="11">
        <v>2160</v>
      </c>
      <c r="H601" s="11" t="s">
        <v>131</v>
      </c>
      <c r="I601" s="13">
        <v>4600</v>
      </c>
      <c r="J601" s="14">
        <v>0.125</v>
      </c>
      <c r="K601" s="14">
        <v>0.05</v>
      </c>
      <c r="L601" s="17">
        <f t="shared" si="8"/>
        <v>8259300</v>
      </c>
      <c r="M601" s="17" t="s">
        <v>14</v>
      </c>
      <c r="N601" s="17"/>
    </row>
    <row r="602" spans="1:14" s="2" customFormat="1" ht="12.75" x14ac:dyDescent="0.2">
      <c r="A602" s="11" t="s">
        <v>14</v>
      </c>
      <c r="B602" s="18" t="s">
        <v>14</v>
      </c>
      <c r="C602" s="18" t="s">
        <v>14</v>
      </c>
      <c r="D602" s="21" t="s">
        <v>14</v>
      </c>
      <c r="E602" s="5" t="s">
        <v>681</v>
      </c>
      <c r="F602" s="50">
        <v>3</v>
      </c>
      <c r="G602" s="11">
        <v>2160</v>
      </c>
      <c r="H602" s="11" t="s">
        <v>131</v>
      </c>
      <c r="I602" s="13">
        <v>4500</v>
      </c>
      <c r="J602" s="14">
        <v>0.125</v>
      </c>
      <c r="K602" s="14">
        <v>0.05</v>
      </c>
      <c r="L602" s="17">
        <f t="shared" si="8"/>
        <v>8079750</v>
      </c>
      <c r="M602" s="17" t="s">
        <v>14</v>
      </c>
      <c r="N602" s="17"/>
    </row>
    <row r="603" spans="1:14" s="2" customFormat="1" ht="12.75" x14ac:dyDescent="0.2">
      <c r="A603" s="11" t="s">
        <v>14</v>
      </c>
      <c r="B603" s="18" t="s">
        <v>14</v>
      </c>
      <c r="C603" s="18" t="s">
        <v>14</v>
      </c>
      <c r="D603" s="21" t="s">
        <v>14</v>
      </c>
      <c r="E603" s="6" t="s">
        <v>682</v>
      </c>
      <c r="F603" s="11">
        <v>1</v>
      </c>
      <c r="G603" s="11">
        <v>432</v>
      </c>
      <c r="H603" s="11" t="s">
        <v>131</v>
      </c>
      <c r="I603" s="13">
        <v>2900</v>
      </c>
      <c r="J603" s="14">
        <v>0.125</v>
      </c>
      <c r="K603" s="14">
        <v>0.05</v>
      </c>
      <c r="L603" s="17">
        <f t="shared" si="8"/>
        <v>1041390</v>
      </c>
      <c r="M603" s="17">
        <v>0</v>
      </c>
      <c r="N603" s="17">
        <f>SUM(L599:L603)-M603</f>
        <v>18679185</v>
      </c>
    </row>
    <row r="604" spans="1:14" s="2" customFormat="1" ht="12.75" x14ac:dyDescent="0.2">
      <c r="A604" s="11">
        <v>7</v>
      </c>
      <c r="B604" s="12">
        <v>45028</v>
      </c>
      <c r="C604" s="12">
        <v>45021</v>
      </c>
      <c r="D604" s="21" t="s">
        <v>683</v>
      </c>
      <c r="E604" s="6" t="s">
        <v>156</v>
      </c>
      <c r="F604" s="11">
        <v>3</v>
      </c>
      <c r="G604" s="11">
        <v>90</v>
      </c>
      <c r="H604" s="11" t="s">
        <v>139</v>
      </c>
      <c r="I604" s="13">
        <v>104400</v>
      </c>
      <c r="J604" s="14">
        <v>0.125</v>
      </c>
      <c r="K604" s="14">
        <v>0.05</v>
      </c>
      <c r="L604" s="17">
        <f t="shared" si="8"/>
        <v>7810425</v>
      </c>
      <c r="M604" s="17" t="s">
        <v>14</v>
      </c>
      <c r="N604" s="17"/>
    </row>
    <row r="605" spans="1:14" s="2" customFormat="1" ht="12.75" x14ac:dyDescent="0.2">
      <c r="A605" s="11" t="s">
        <v>14</v>
      </c>
      <c r="B605" s="12" t="s">
        <v>14</v>
      </c>
      <c r="C605" s="12" t="s">
        <v>14</v>
      </c>
      <c r="D605" s="21" t="s">
        <v>14</v>
      </c>
      <c r="E605" s="6" t="s">
        <v>256</v>
      </c>
      <c r="F605" s="11">
        <v>1</v>
      </c>
      <c r="G605" s="11">
        <v>144</v>
      </c>
      <c r="H605" s="11" t="s">
        <v>120</v>
      </c>
      <c r="I605" s="13">
        <v>40800</v>
      </c>
      <c r="J605" s="14">
        <v>0.125</v>
      </c>
      <c r="K605" s="14">
        <v>0.05</v>
      </c>
      <c r="L605" s="17">
        <f t="shared" si="8"/>
        <v>4883760</v>
      </c>
      <c r="M605" s="17" t="s">
        <v>14</v>
      </c>
      <c r="N605" s="17"/>
    </row>
    <row r="606" spans="1:14" s="2" customFormat="1" ht="12.75" x14ac:dyDescent="0.2">
      <c r="A606" s="11" t="s">
        <v>14</v>
      </c>
      <c r="B606" s="12" t="s">
        <v>14</v>
      </c>
      <c r="C606" s="12" t="s">
        <v>14</v>
      </c>
      <c r="D606" s="21" t="s">
        <v>14</v>
      </c>
      <c r="E606" s="6" t="s">
        <v>244</v>
      </c>
      <c r="F606" s="11">
        <v>3</v>
      </c>
      <c r="G606" s="11">
        <v>2304</v>
      </c>
      <c r="H606" s="11" t="s">
        <v>131</v>
      </c>
      <c r="I606" s="13">
        <v>2100</v>
      </c>
      <c r="J606" s="14">
        <v>0.125</v>
      </c>
      <c r="K606" s="14">
        <v>0.05</v>
      </c>
      <c r="L606" s="17">
        <f t="shared" si="8"/>
        <v>4021920</v>
      </c>
      <c r="M606" s="17" t="s">
        <v>14</v>
      </c>
      <c r="N606" s="17"/>
    </row>
    <row r="607" spans="1:14" s="2" customFormat="1" ht="12.75" x14ac:dyDescent="0.2">
      <c r="A607" s="11" t="s">
        <v>14</v>
      </c>
      <c r="B607" s="12" t="s">
        <v>14</v>
      </c>
      <c r="C607" s="12" t="s">
        <v>14</v>
      </c>
      <c r="D607" s="21" t="s">
        <v>14</v>
      </c>
      <c r="E607" s="6" t="s">
        <v>225</v>
      </c>
      <c r="F607" s="11">
        <v>3</v>
      </c>
      <c r="G607" s="11">
        <v>120</v>
      </c>
      <c r="H607" s="11" t="s">
        <v>120</v>
      </c>
      <c r="I607" s="13">
        <v>49200</v>
      </c>
      <c r="J607" s="14">
        <v>0.125</v>
      </c>
      <c r="K607" s="14">
        <v>0.05</v>
      </c>
      <c r="L607" s="20">
        <f t="shared" si="8"/>
        <v>4907700</v>
      </c>
      <c r="M607" s="17" t="s">
        <v>14</v>
      </c>
      <c r="N607" s="17"/>
    </row>
    <row r="608" spans="1:14" s="2" customFormat="1" ht="12.75" x14ac:dyDescent="0.2">
      <c r="A608" s="11" t="s">
        <v>14</v>
      </c>
      <c r="B608" s="12" t="s">
        <v>14</v>
      </c>
      <c r="C608" s="12" t="s">
        <v>14</v>
      </c>
      <c r="D608" s="21" t="s">
        <v>14</v>
      </c>
      <c r="E608" s="6" t="s">
        <v>376</v>
      </c>
      <c r="F608" s="11">
        <v>4</v>
      </c>
      <c r="G608" s="11">
        <v>192</v>
      </c>
      <c r="H608" s="11" t="s">
        <v>120</v>
      </c>
      <c r="I608" s="13">
        <v>36000</v>
      </c>
      <c r="J608" s="14">
        <v>0.125</v>
      </c>
      <c r="K608" s="14">
        <v>0.08</v>
      </c>
      <c r="L608" s="17">
        <f t="shared" si="8"/>
        <v>5564160</v>
      </c>
      <c r="M608" s="17" t="s">
        <v>14</v>
      </c>
      <c r="N608" s="17"/>
    </row>
    <row r="609" spans="1:14" s="2" customFormat="1" ht="12.75" x14ac:dyDescent="0.2">
      <c r="A609" s="11" t="s">
        <v>14</v>
      </c>
      <c r="B609" s="18" t="s">
        <v>14</v>
      </c>
      <c r="C609" s="18" t="s">
        <v>14</v>
      </c>
      <c r="D609" s="21" t="s">
        <v>14</v>
      </c>
      <c r="E609" s="6" t="s">
        <v>679</v>
      </c>
      <c r="F609" s="11" t="s">
        <v>14</v>
      </c>
      <c r="G609" s="11">
        <v>24</v>
      </c>
      <c r="H609" s="11" t="s">
        <v>120</v>
      </c>
      <c r="I609" s="13">
        <v>13200</v>
      </c>
      <c r="J609" s="14">
        <v>0.1</v>
      </c>
      <c r="K609" s="14">
        <v>0.05</v>
      </c>
      <c r="L609" s="17">
        <f t="shared" si="8"/>
        <v>270864</v>
      </c>
      <c r="M609" s="17">
        <v>270864</v>
      </c>
      <c r="N609" s="17">
        <f>SUM(L604:L609)-M609</f>
        <v>27187965</v>
      </c>
    </row>
    <row r="610" spans="1:14" s="2" customFormat="1" ht="12.75" x14ac:dyDescent="0.2">
      <c r="A610" s="11" t="s">
        <v>14</v>
      </c>
      <c r="B610" s="18" t="s">
        <v>14</v>
      </c>
      <c r="C610" s="18" t="s">
        <v>14</v>
      </c>
      <c r="D610" s="21" t="s">
        <v>14</v>
      </c>
      <c r="E610" s="5" t="s">
        <v>706</v>
      </c>
      <c r="F610" s="50" t="s">
        <v>14</v>
      </c>
      <c r="G610" s="11" t="s">
        <v>14</v>
      </c>
      <c r="H610" s="11" t="s">
        <v>14</v>
      </c>
      <c r="I610" s="13" t="s">
        <v>14</v>
      </c>
      <c r="J610" s="14" t="s">
        <v>14</v>
      </c>
      <c r="K610" s="14" t="s">
        <v>14</v>
      </c>
      <c r="L610" s="17"/>
      <c r="M610" s="17" t="s">
        <v>14</v>
      </c>
      <c r="N610" s="17"/>
    </row>
    <row r="611" spans="1:14" s="2" customFormat="1" ht="12.75" x14ac:dyDescent="0.2">
      <c r="A611" s="11">
        <v>8</v>
      </c>
      <c r="B611" s="18">
        <v>45028</v>
      </c>
      <c r="C611" s="18">
        <v>45021</v>
      </c>
      <c r="D611" s="21" t="s">
        <v>684</v>
      </c>
      <c r="E611" s="5" t="s">
        <v>157</v>
      </c>
      <c r="F611" s="50">
        <v>10</v>
      </c>
      <c r="G611" s="11">
        <v>1440</v>
      </c>
      <c r="H611" s="11" t="s">
        <v>115</v>
      </c>
      <c r="I611" s="13">
        <v>11900</v>
      </c>
      <c r="J611" s="14">
        <v>0.125</v>
      </c>
      <c r="K611" s="14">
        <v>0.08</v>
      </c>
      <c r="L611" s="17">
        <f t="shared" si="8"/>
        <v>13794480</v>
      </c>
      <c r="M611" s="17">
        <v>0</v>
      </c>
      <c r="N611" s="17">
        <f>SUM(L611)-M611</f>
        <v>13794480</v>
      </c>
    </row>
    <row r="612" spans="1:14" s="2" customFormat="1" ht="12.75" x14ac:dyDescent="0.2">
      <c r="A612" s="11">
        <v>9</v>
      </c>
      <c r="B612" s="18">
        <v>45028</v>
      </c>
      <c r="C612" s="18">
        <v>45022</v>
      </c>
      <c r="D612" s="21" t="s">
        <v>729</v>
      </c>
      <c r="E612" s="5" t="s">
        <v>119</v>
      </c>
      <c r="F612" s="50">
        <v>2</v>
      </c>
      <c r="G612" s="11">
        <v>288</v>
      </c>
      <c r="H612" s="11" t="s">
        <v>120</v>
      </c>
      <c r="I612" s="13">
        <v>12600</v>
      </c>
      <c r="J612" s="14">
        <v>0.125</v>
      </c>
      <c r="K612" s="14">
        <v>0.05</v>
      </c>
      <c r="L612" s="17">
        <f t="shared" si="8"/>
        <v>3016440</v>
      </c>
      <c r="M612" s="17">
        <v>0</v>
      </c>
      <c r="N612" s="17">
        <f>SUM(L612)-M612</f>
        <v>3016440</v>
      </c>
    </row>
    <row r="613" spans="1:14" s="2" customFormat="1" ht="12.75" x14ac:dyDescent="0.2">
      <c r="A613" s="11">
        <v>10</v>
      </c>
      <c r="B613" s="18">
        <v>45028</v>
      </c>
      <c r="C613" s="18">
        <v>45022</v>
      </c>
      <c r="D613" s="21" t="s">
        <v>685</v>
      </c>
      <c r="E613" s="6" t="s">
        <v>171</v>
      </c>
      <c r="F613" s="11">
        <v>5</v>
      </c>
      <c r="G613" s="11">
        <v>3600</v>
      </c>
      <c r="H613" s="11" t="s">
        <v>131</v>
      </c>
      <c r="I613" s="13">
        <v>4600</v>
      </c>
      <c r="J613" s="14">
        <v>0.125</v>
      </c>
      <c r="K613" s="14">
        <v>0.05</v>
      </c>
      <c r="L613" s="17">
        <f t="shared" si="8"/>
        <v>13765500</v>
      </c>
      <c r="M613" s="17" t="s">
        <v>14</v>
      </c>
      <c r="N613" s="17"/>
    </row>
    <row r="614" spans="1:14" s="2" customFormat="1" ht="12.75" x14ac:dyDescent="0.2">
      <c r="A614" s="11" t="s">
        <v>14</v>
      </c>
      <c r="B614" s="12" t="s">
        <v>14</v>
      </c>
      <c r="C614" s="12" t="s">
        <v>14</v>
      </c>
      <c r="D614" s="21" t="s">
        <v>14</v>
      </c>
      <c r="E614" s="6" t="s">
        <v>135</v>
      </c>
      <c r="F614" s="11">
        <v>6</v>
      </c>
      <c r="G614" s="11">
        <v>864</v>
      </c>
      <c r="H614" s="11" t="s">
        <v>131</v>
      </c>
      <c r="I614" s="13">
        <v>4350</v>
      </c>
      <c r="J614" s="14">
        <v>0.125</v>
      </c>
      <c r="K614" s="14">
        <v>0.05</v>
      </c>
      <c r="L614" s="17">
        <f t="shared" si="8"/>
        <v>3124170</v>
      </c>
      <c r="M614" s="17" t="s">
        <v>14</v>
      </c>
      <c r="N614" s="17"/>
    </row>
    <row r="615" spans="1:14" s="2" customFormat="1" ht="12.75" x14ac:dyDescent="0.2">
      <c r="A615" s="11" t="s">
        <v>14</v>
      </c>
      <c r="B615" s="12" t="s">
        <v>14</v>
      </c>
      <c r="C615" s="12" t="s">
        <v>14</v>
      </c>
      <c r="D615" s="21" t="s">
        <v>14</v>
      </c>
      <c r="E615" s="6" t="s">
        <v>136</v>
      </c>
      <c r="F615" s="11">
        <v>4</v>
      </c>
      <c r="G615" s="11">
        <v>576</v>
      </c>
      <c r="H615" s="11" t="s">
        <v>131</v>
      </c>
      <c r="I615" s="13">
        <v>6500</v>
      </c>
      <c r="J615" s="14">
        <v>0.125</v>
      </c>
      <c r="K615" s="14">
        <v>0.05</v>
      </c>
      <c r="L615" s="17">
        <f t="shared" si="8"/>
        <v>3112200</v>
      </c>
      <c r="M615" s="17" t="s">
        <v>14</v>
      </c>
      <c r="N615" s="17"/>
    </row>
    <row r="616" spans="1:14" s="2" customFormat="1" ht="12.75" x14ac:dyDescent="0.2">
      <c r="A616" s="11" t="s">
        <v>14</v>
      </c>
      <c r="B616" s="12" t="s">
        <v>14</v>
      </c>
      <c r="C616" s="12" t="s">
        <v>14</v>
      </c>
      <c r="D616" s="21" t="s">
        <v>14</v>
      </c>
      <c r="E616" s="6" t="s">
        <v>686</v>
      </c>
      <c r="F616" s="11">
        <v>1</v>
      </c>
      <c r="G616" s="11">
        <v>144</v>
      </c>
      <c r="H616" s="11" t="s">
        <v>120</v>
      </c>
      <c r="I616" s="13">
        <v>27600</v>
      </c>
      <c r="J616" s="14">
        <v>0.125</v>
      </c>
      <c r="K616" s="14">
        <v>0.05</v>
      </c>
      <c r="L616" s="17">
        <f t="shared" si="8"/>
        <v>3303720</v>
      </c>
      <c r="M616" s="17" t="s">
        <v>14</v>
      </c>
      <c r="N616" s="17"/>
    </row>
    <row r="617" spans="1:14" s="2" customFormat="1" ht="12.75" x14ac:dyDescent="0.2">
      <c r="A617" s="11" t="s">
        <v>14</v>
      </c>
      <c r="B617" s="12" t="s">
        <v>14</v>
      </c>
      <c r="C617" s="12" t="s">
        <v>14</v>
      </c>
      <c r="D617" s="21" t="s">
        <v>14</v>
      </c>
      <c r="E617" s="6" t="s">
        <v>156</v>
      </c>
      <c r="F617" s="11">
        <v>3</v>
      </c>
      <c r="G617" s="11">
        <v>90</v>
      </c>
      <c r="H617" s="11" t="s">
        <v>139</v>
      </c>
      <c r="I617" s="13">
        <v>104400</v>
      </c>
      <c r="J617" s="14">
        <v>0.125</v>
      </c>
      <c r="K617" s="14">
        <v>0.05</v>
      </c>
      <c r="L617" s="17">
        <f t="shared" si="8"/>
        <v>7810425</v>
      </c>
      <c r="M617" s="17" t="s">
        <v>14</v>
      </c>
      <c r="N617" s="17"/>
    </row>
    <row r="618" spans="1:14" s="2" customFormat="1" ht="12.75" x14ac:dyDescent="0.2">
      <c r="A618" s="11" t="s">
        <v>14</v>
      </c>
      <c r="B618" s="12" t="s">
        <v>14</v>
      </c>
      <c r="C618" s="12" t="s">
        <v>14</v>
      </c>
      <c r="D618" s="21" t="s">
        <v>14</v>
      </c>
      <c r="E618" s="6" t="s">
        <v>244</v>
      </c>
      <c r="F618" s="11">
        <v>3</v>
      </c>
      <c r="G618" s="11">
        <v>2304</v>
      </c>
      <c r="H618" s="11" t="s">
        <v>131</v>
      </c>
      <c r="I618" s="13">
        <v>2100</v>
      </c>
      <c r="J618" s="14">
        <v>0.125</v>
      </c>
      <c r="K618" s="14">
        <v>0.05</v>
      </c>
      <c r="L618" s="17">
        <f t="shared" si="8"/>
        <v>4021920</v>
      </c>
      <c r="M618" s="17" t="s">
        <v>14</v>
      </c>
      <c r="N618" s="17"/>
    </row>
    <row r="619" spans="1:14" s="2" customFormat="1" ht="12.75" x14ac:dyDescent="0.2">
      <c r="A619" s="11" t="s">
        <v>14</v>
      </c>
      <c r="B619" s="18" t="s">
        <v>14</v>
      </c>
      <c r="C619" s="18" t="s">
        <v>14</v>
      </c>
      <c r="D619" s="21" t="s">
        <v>14</v>
      </c>
      <c r="E619" s="6" t="s">
        <v>225</v>
      </c>
      <c r="F619" s="11">
        <v>5</v>
      </c>
      <c r="G619" s="11">
        <v>200</v>
      </c>
      <c r="H619" s="11" t="s">
        <v>120</v>
      </c>
      <c r="I619" s="13">
        <v>49200</v>
      </c>
      <c r="J619" s="14">
        <v>0.125</v>
      </c>
      <c r="K619" s="14">
        <v>0.05</v>
      </c>
      <c r="L619" s="17">
        <f t="shared" si="8"/>
        <v>8179500</v>
      </c>
      <c r="M619" s="17" t="s">
        <v>14</v>
      </c>
      <c r="N619" s="17"/>
    </row>
    <row r="620" spans="1:14" s="2" customFormat="1" ht="12.75" x14ac:dyDescent="0.2">
      <c r="A620" s="11" t="s">
        <v>14</v>
      </c>
      <c r="B620" s="18" t="s">
        <v>14</v>
      </c>
      <c r="C620" s="18" t="s">
        <v>14</v>
      </c>
      <c r="D620" s="21" t="s">
        <v>14</v>
      </c>
      <c r="E620" s="5" t="s">
        <v>256</v>
      </c>
      <c r="F620" s="50">
        <v>1</v>
      </c>
      <c r="G620" s="11">
        <v>144</v>
      </c>
      <c r="H620" s="11" t="s">
        <v>120</v>
      </c>
      <c r="I620" s="13">
        <v>40800</v>
      </c>
      <c r="J620" s="14">
        <v>0.125</v>
      </c>
      <c r="K620" s="14">
        <v>0.05</v>
      </c>
      <c r="L620" s="17">
        <f t="shared" si="8"/>
        <v>4883760</v>
      </c>
      <c r="M620" s="17" t="s">
        <v>14</v>
      </c>
      <c r="N620" s="17"/>
    </row>
    <row r="621" spans="1:14" s="2" customFormat="1" ht="12.75" x14ac:dyDescent="0.2">
      <c r="A621" s="11" t="s">
        <v>14</v>
      </c>
      <c r="B621" s="18" t="s">
        <v>14</v>
      </c>
      <c r="C621" s="18" t="s">
        <v>14</v>
      </c>
      <c r="D621" s="21" t="s">
        <v>14</v>
      </c>
      <c r="E621" s="5" t="s">
        <v>411</v>
      </c>
      <c r="F621" s="50">
        <v>2</v>
      </c>
      <c r="G621" s="11">
        <v>480</v>
      </c>
      <c r="H621" s="11" t="s">
        <v>115</v>
      </c>
      <c r="I621" s="13">
        <v>8800</v>
      </c>
      <c r="J621" s="14">
        <v>0.125</v>
      </c>
      <c r="K621" s="14">
        <v>0.05</v>
      </c>
      <c r="L621" s="17">
        <f t="shared" si="8"/>
        <v>3511200</v>
      </c>
      <c r="M621" s="17" t="s">
        <v>14</v>
      </c>
      <c r="N621" s="17"/>
    </row>
    <row r="622" spans="1:14" s="2" customFormat="1" ht="12.75" x14ac:dyDescent="0.2">
      <c r="A622" s="11" t="s">
        <v>14</v>
      </c>
      <c r="B622" s="18" t="s">
        <v>14</v>
      </c>
      <c r="C622" s="18" t="s">
        <v>14</v>
      </c>
      <c r="D622" s="21" t="s">
        <v>14</v>
      </c>
      <c r="E622" s="6" t="s">
        <v>332</v>
      </c>
      <c r="F622" s="11">
        <v>1</v>
      </c>
      <c r="G622" s="11">
        <v>144</v>
      </c>
      <c r="H622" s="11" t="s">
        <v>120</v>
      </c>
      <c r="I622" s="13">
        <v>6120</v>
      </c>
      <c r="J622" s="14">
        <v>0.125</v>
      </c>
      <c r="K622" s="14">
        <v>0.05</v>
      </c>
      <c r="L622" s="17">
        <f t="shared" si="8"/>
        <v>732564</v>
      </c>
      <c r="M622" s="17" t="s">
        <v>14</v>
      </c>
      <c r="N622" s="17"/>
    </row>
    <row r="623" spans="1:14" s="2" customFormat="1" ht="12.75" x14ac:dyDescent="0.2">
      <c r="A623" s="11" t="s">
        <v>14</v>
      </c>
      <c r="B623" s="18" t="s">
        <v>14</v>
      </c>
      <c r="C623" s="18" t="s">
        <v>14</v>
      </c>
      <c r="D623" s="21" t="s">
        <v>14</v>
      </c>
      <c r="E623" s="6" t="s">
        <v>687</v>
      </c>
      <c r="F623" s="11">
        <v>1</v>
      </c>
      <c r="G623" s="11">
        <v>50</v>
      </c>
      <c r="H623" s="11" t="s">
        <v>123</v>
      </c>
      <c r="I623" s="13">
        <v>44800</v>
      </c>
      <c r="J623" s="14">
        <v>0.125</v>
      </c>
      <c r="K623" s="14">
        <v>0.05</v>
      </c>
      <c r="L623" s="17">
        <f t="shared" si="8"/>
        <v>1862000</v>
      </c>
      <c r="M623" s="17">
        <v>0</v>
      </c>
      <c r="N623" s="17">
        <f>SUM(L613:L623)-M623</f>
        <v>54306959</v>
      </c>
    </row>
    <row r="624" spans="1:14" s="2" customFormat="1" ht="12.75" x14ac:dyDescent="0.2">
      <c r="A624" s="11">
        <v>11</v>
      </c>
      <c r="B624" s="12">
        <v>45028</v>
      </c>
      <c r="C624" s="12">
        <v>45022</v>
      </c>
      <c r="D624" s="21" t="s">
        <v>688</v>
      </c>
      <c r="E624" s="6" t="s">
        <v>234</v>
      </c>
      <c r="F624" s="11">
        <v>2</v>
      </c>
      <c r="G624" s="11">
        <v>288</v>
      </c>
      <c r="H624" s="11" t="s">
        <v>115</v>
      </c>
      <c r="I624" s="13">
        <v>10600</v>
      </c>
      <c r="J624" s="14">
        <v>0.125</v>
      </c>
      <c r="K624" s="14">
        <v>0.05</v>
      </c>
      <c r="L624" s="17">
        <f t="shared" si="8"/>
        <v>2537640</v>
      </c>
      <c r="M624" s="17" t="s">
        <v>14</v>
      </c>
      <c r="N624" s="17"/>
    </row>
    <row r="625" spans="1:14" s="2" customFormat="1" ht="12.75" x14ac:dyDescent="0.2">
      <c r="A625" s="11" t="s">
        <v>14</v>
      </c>
      <c r="B625" s="12" t="s">
        <v>14</v>
      </c>
      <c r="C625" s="12" t="s">
        <v>14</v>
      </c>
      <c r="D625" s="21" t="s">
        <v>14</v>
      </c>
      <c r="E625" s="6" t="s">
        <v>233</v>
      </c>
      <c r="F625" s="11">
        <v>1</v>
      </c>
      <c r="G625" s="11">
        <v>72</v>
      </c>
      <c r="H625" s="11" t="s">
        <v>115</v>
      </c>
      <c r="I625" s="13">
        <v>21200</v>
      </c>
      <c r="J625" s="14">
        <v>0.125</v>
      </c>
      <c r="K625" s="14">
        <v>0.05</v>
      </c>
      <c r="L625" s="17">
        <f t="shared" si="8"/>
        <v>1268820</v>
      </c>
      <c r="M625" s="17" t="s">
        <v>14</v>
      </c>
      <c r="N625" s="17"/>
    </row>
    <row r="626" spans="1:14" s="2" customFormat="1" ht="12.75" x14ac:dyDescent="0.2">
      <c r="A626" s="11" t="s">
        <v>14</v>
      </c>
      <c r="B626" s="12" t="s">
        <v>14</v>
      </c>
      <c r="C626" s="12" t="s">
        <v>14</v>
      </c>
      <c r="D626" s="21" t="s">
        <v>14</v>
      </c>
      <c r="E626" s="6" t="s">
        <v>406</v>
      </c>
      <c r="F626" s="11">
        <v>1</v>
      </c>
      <c r="G626" s="11">
        <v>288</v>
      </c>
      <c r="H626" s="11" t="s">
        <v>115</v>
      </c>
      <c r="I626" s="13">
        <v>6700</v>
      </c>
      <c r="J626" s="14">
        <v>0.125</v>
      </c>
      <c r="K626" s="14">
        <v>0.05</v>
      </c>
      <c r="L626" s="17">
        <f t="shared" si="8"/>
        <v>1603980</v>
      </c>
      <c r="M626" s="17" t="s">
        <v>14</v>
      </c>
      <c r="N626" s="17"/>
    </row>
    <row r="627" spans="1:14" s="2" customFormat="1" ht="12.75" x14ac:dyDescent="0.2">
      <c r="A627" s="11" t="s">
        <v>14</v>
      </c>
      <c r="B627" s="12" t="s">
        <v>14</v>
      </c>
      <c r="C627" s="12" t="s">
        <v>14</v>
      </c>
      <c r="D627" s="21" t="s">
        <v>14</v>
      </c>
      <c r="E627" s="6" t="s">
        <v>681</v>
      </c>
      <c r="F627" s="11">
        <v>4</v>
      </c>
      <c r="G627" s="11">
        <v>2880</v>
      </c>
      <c r="H627" s="11" t="s">
        <v>131</v>
      </c>
      <c r="I627" s="13">
        <v>4500</v>
      </c>
      <c r="J627" s="14">
        <v>0.125</v>
      </c>
      <c r="K627" s="14">
        <v>0.05</v>
      </c>
      <c r="L627" s="17">
        <f t="shared" si="8"/>
        <v>10773000</v>
      </c>
      <c r="M627" s="17" t="s">
        <v>14</v>
      </c>
      <c r="N627" s="17"/>
    </row>
    <row r="628" spans="1:14" s="2" customFormat="1" ht="12.75" x14ac:dyDescent="0.2">
      <c r="A628" s="11" t="s">
        <v>14</v>
      </c>
      <c r="B628" s="18" t="s">
        <v>14</v>
      </c>
      <c r="C628" s="18" t="s">
        <v>14</v>
      </c>
      <c r="D628" s="21" t="s">
        <v>14</v>
      </c>
      <c r="E628" s="6" t="s">
        <v>689</v>
      </c>
      <c r="F628" s="11">
        <v>2</v>
      </c>
      <c r="G628" s="11">
        <v>240</v>
      </c>
      <c r="H628" s="11" t="s">
        <v>131</v>
      </c>
      <c r="I628" s="13">
        <v>18000</v>
      </c>
      <c r="J628" s="14">
        <v>0.125</v>
      </c>
      <c r="K628" s="14">
        <v>0.05</v>
      </c>
      <c r="L628" s="17">
        <f t="shared" si="8"/>
        <v>3591000</v>
      </c>
      <c r="M628" s="17" t="s">
        <v>14</v>
      </c>
      <c r="N628" s="17"/>
    </row>
    <row r="629" spans="1:14" s="2" customFormat="1" ht="12.75" x14ac:dyDescent="0.2">
      <c r="A629" s="11" t="s">
        <v>14</v>
      </c>
      <c r="B629" s="18" t="s">
        <v>14</v>
      </c>
      <c r="C629" s="18" t="s">
        <v>14</v>
      </c>
      <c r="D629" s="21" t="s">
        <v>14</v>
      </c>
      <c r="E629" s="5" t="s">
        <v>122</v>
      </c>
      <c r="F629" s="50">
        <v>1</v>
      </c>
      <c r="G629" s="11">
        <v>50</v>
      </c>
      <c r="H629" s="11" t="s">
        <v>123</v>
      </c>
      <c r="I629" s="13">
        <v>28300</v>
      </c>
      <c r="J629" s="14">
        <v>0.125</v>
      </c>
      <c r="K629" s="14">
        <v>0.05</v>
      </c>
      <c r="L629" s="17">
        <f t="shared" si="8"/>
        <v>1176218.75</v>
      </c>
      <c r="M629" s="17" t="s">
        <v>14</v>
      </c>
      <c r="N629" s="17"/>
    </row>
    <row r="630" spans="1:14" s="2" customFormat="1" ht="12.75" x14ac:dyDescent="0.2">
      <c r="A630" s="11" t="s">
        <v>14</v>
      </c>
      <c r="B630" s="18" t="s">
        <v>14</v>
      </c>
      <c r="C630" s="18" t="s">
        <v>14</v>
      </c>
      <c r="D630" s="21" t="s">
        <v>14</v>
      </c>
      <c r="E630" s="5" t="s">
        <v>476</v>
      </c>
      <c r="F630" s="50">
        <v>1</v>
      </c>
      <c r="G630" s="11">
        <v>50</v>
      </c>
      <c r="H630" s="11" t="s">
        <v>123</v>
      </c>
      <c r="I630" s="13">
        <v>32000</v>
      </c>
      <c r="J630" s="14">
        <v>0.125</v>
      </c>
      <c r="K630" s="14">
        <v>0.05</v>
      </c>
      <c r="L630" s="17">
        <f t="shared" si="8"/>
        <v>1330000</v>
      </c>
      <c r="M630" s="17" t="s">
        <v>14</v>
      </c>
      <c r="N630" s="17"/>
    </row>
    <row r="631" spans="1:14" s="2" customFormat="1" ht="12.75" x14ac:dyDescent="0.2">
      <c r="A631" s="11" t="s">
        <v>14</v>
      </c>
      <c r="B631" s="18" t="s">
        <v>14</v>
      </c>
      <c r="C631" s="18" t="s">
        <v>14</v>
      </c>
      <c r="D631" s="21" t="s">
        <v>14</v>
      </c>
      <c r="E631" s="6" t="s">
        <v>228</v>
      </c>
      <c r="F631" s="11">
        <v>1</v>
      </c>
      <c r="G631" s="11">
        <v>50</v>
      </c>
      <c r="H631" s="11" t="s">
        <v>123</v>
      </c>
      <c r="I631" s="13">
        <v>32000</v>
      </c>
      <c r="J631" s="14">
        <v>0.125</v>
      </c>
      <c r="K631" s="14">
        <v>0.05</v>
      </c>
      <c r="L631" s="17">
        <f t="shared" si="8"/>
        <v>1330000</v>
      </c>
      <c r="M631" s="17" t="s">
        <v>14</v>
      </c>
      <c r="N631" s="17"/>
    </row>
    <row r="632" spans="1:14" s="2" customFormat="1" ht="12.75" x14ac:dyDescent="0.2">
      <c r="A632" s="11" t="s">
        <v>14</v>
      </c>
      <c r="B632" s="18" t="s">
        <v>14</v>
      </c>
      <c r="C632" s="18" t="s">
        <v>14</v>
      </c>
      <c r="D632" s="21" t="s">
        <v>14</v>
      </c>
      <c r="E632" s="6" t="s">
        <v>690</v>
      </c>
      <c r="F632" s="11">
        <v>1</v>
      </c>
      <c r="G632" s="11">
        <v>24</v>
      </c>
      <c r="H632" s="11" t="s">
        <v>131</v>
      </c>
      <c r="I632" s="13">
        <v>12300</v>
      </c>
      <c r="J632" s="14">
        <v>0.125</v>
      </c>
      <c r="K632" s="14">
        <v>0.05</v>
      </c>
      <c r="L632" s="17">
        <f t="shared" si="8"/>
        <v>245385</v>
      </c>
      <c r="M632" s="17" t="s">
        <v>14</v>
      </c>
      <c r="N632" s="17"/>
    </row>
    <row r="633" spans="1:14" s="2" customFormat="1" ht="12.75" x14ac:dyDescent="0.2">
      <c r="A633" s="11" t="s">
        <v>14</v>
      </c>
      <c r="B633" s="18" t="s">
        <v>14</v>
      </c>
      <c r="C633" s="18" t="s">
        <v>14</v>
      </c>
      <c r="D633" s="21" t="s">
        <v>14</v>
      </c>
      <c r="E633" s="6" t="s">
        <v>317</v>
      </c>
      <c r="F633" s="11">
        <v>6</v>
      </c>
      <c r="G633" s="11">
        <v>144</v>
      </c>
      <c r="H633" s="11" t="s">
        <v>131</v>
      </c>
      <c r="I633" s="13">
        <v>11100</v>
      </c>
      <c r="J633" s="14">
        <v>0.125</v>
      </c>
      <c r="K633" s="14">
        <v>0.05</v>
      </c>
      <c r="L633" s="17">
        <f t="shared" si="8"/>
        <v>1328670</v>
      </c>
      <c r="M633" s="17" t="s">
        <v>14</v>
      </c>
      <c r="N633" s="17"/>
    </row>
    <row r="634" spans="1:14" s="2" customFormat="1" ht="12.75" x14ac:dyDescent="0.2">
      <c r="A634" s="11" t="s">
        <v>14</v>
      </c>
      <c r="B634" s="18" t="s">
        <v>14</v>
      </c>
      <c r="C634" s="18" t="s">
        <v>14</v>
      </c>
      <c r="D634" s="21" t="s">
        <v>14</v>
      </c>
      <c r="E634" s="6" t="s">
        <v>691</v>
      </c>
      <c r="F634" s="11">
        <v>1</v>
      </c>
      <c r="G634" s="11">
        <v>24</v>
      </c>
      <c r="H634" s="11" t="s">
        <v>120</v>
      </c>
      <c r="I634" s="13">
        <v>118800</v>
      </c>
      <c r="J634" s="14">
        <v>0.125</v>
      </c>
      <c r="K634" s="14">
        <v>0.05</v>
      </c>
      <c r="L634" s="17">
        <f t="shared" si="8"/>
        <v>2370060</v>
      </c>
      <c r="M634" s="17">
        <v>0</v>
      </c>
      <c r="N634" s="17">
        <f>SUM(L624:L634)-M634</f>
        <v>27554773.75</v>
      </c>
    </row>
    <row r="635" spans="1:14" s="2" customFormat="1" ht="12.75" x14ac:dyDescent="0.2">
      <c r="A635" s="11">
        <v>12</v>
      </c>
      <c r="B635" s="18">
        <v>45028</v>
      </c>
      <c r="C635" s="18">
        <v>45022</v>
      </c>
      <c r="D635" s="21" t="s">
        <v>692</v>
      </c>
      <c r="E635" s="6" t="s">
        <v>157</v>
      </c>
      <c r="F635" s="11">
        <v>15</v>
      </c>
      <c r="G635" s="11">
        <v>2160</v>
      </c>
      <c r="H635" s="11" t="s">
        <v>115</v>
      </c>
      <c r="I635" s="13">
        <v>11900</v>
      </c>
      <c r="J635" s="14">
        <v>0.125</v>
      </c>
      <c r="K635" s="14">
        <v>0.08</v>
      </c>
      <c r="L635" s="17">
        <f t="shared" si="8"/>
        <v>20691720</v>
      </c>
      <c r="M635" s="17" t="s">
        <v>14</v>
      </c>
      <c r="N635" s="17"/>
    </row>
    <row r="636" spans="1:14" s="2" customFormat="1" ht="12.75" x14ac:dyDescent="0.2">
      <c r="A636" s="11" t="s">
        <v>14</v>
      </c>
      <c r="B636" s="18" t="s">
        <v>14</v>
      </c>
      <c r="C636" s="18" t="s">
        <v>14</v>
      </c>
      <c r="D636" s="21" t="s">
        <v>14</v>
      </c>
      <c r="E636" s="6" t="s">
        <v>153</v>
      </c>
      <c r="F636" s="11">
        <v>10</v>
      </c>
      <c r="G636" s="11">
        <v>720</v>
      </c>
      <c r="H636" s="11" t="s">
        <v>115</v>
      </c>
      <c r="I636" s="13">
        <v>23000</v>
      </c>
      <c r="J636" s="14">
        <v>0.125</v>
      </c>
      <c r="K636" s="14">
        <v>0.08</v>
      </c>
      <c r="L636" s="17">
        <f t="shared" si="8"/>
        <v>13330800</v>
      </c>
      <c r="M636" s="17" t="s">
        <v>14</v>
      </c>
      <c r="N636" s="17"/>
    </row>
    <row r="637" spans="1:14" s="2" customFormat="1" ht="12.75" x14ac:dyDescent="0.2">
      <c r="A637" s="11" t="s">
        <v>14</v>
      </c>
      <c r="B637" s="18" t="s">
        <v>14</v>
      </c>
      <c r="C637" s="18" t="s">
        <v>14</v>
      </c>
      <c r="D637" s="21" t="s">
        <v>14</v>
      </c>
      <c r="E637" s="6" t="s">
        <v>259</v>
      </c>
      <c r="F637" s="11">
        <v>15</v>
      </c>
      <c r="G637" s="11">
        <v>720</v>
      </c>
      <c r="H637" s="11" t="s">
        <v>115</v>
      </c>
      <c r="I637" s="13">
        <v>29600</v>
      </c>
      <c r="J637" s="14">
        <v>0.125</v>
      </c>
      <c r="K637" s="14">
        <v>0.08</v>
      </c>
      <c r="L637" s="17">
        <f t="shared" si="8"/>
        <v>17156160</v>
      </c>
      <c r="M637" s="17" t="s">
        <v>14</v>
      </c>
      <c r="N637" s="17"/>
    </row>
    <row r="638" spans="1:14" s="2" customFormat="1" ht="12.75" x14ac:dyDescent="0.2">
      <c r="A638" s="11" t="s">
        <v>14</v>
      </c>
      <c r="B638" s="18" t="s">
        <v>14</v>
      </c>
      <c r="C638" s="18" t="s">
        <v>14</v>
      </c>
      <c r="D638" s="21" t="s">
        <v>14</v>
      </c>
      <c r="E638" s="6" t="s">
        <v>114</v>
      </c>
      <c r="F638" s="11">
        <v>12</v>
      </c>
      <c r="G638" s="11">
        <v>432</v>
      </c>
      <c r="H638" s="11" t="s">
        <v>115</v>
      </c>
      <c r="I638" s="13">
        <v>41500</v>
      </c>
      <c r="J638" s="14">
        <v>0.125</v>
      </c>
      <c r="K638" s="14">
        <v>0.08</v>
      </c>
      <c r="L638" s="17">
        <f t="shared" si="8"/>
        <v>14432040</v>
      </c>
      <c r="M638" s="17" t="s">
        <v>14</v>
      </c>
      <c r="N638" s="17"/>
    </row>
    <row r="639" spans="1:14" s="2" customFormat="1" ht="12.75" x14ac:dyDescent="0.2">
      <c r="A639" s="11" t="s">
        <v>14</v>
      </c>
      <c r="B639" s="18" t="s">
        <v>14</v>
      </c>
      <c r="C639" s="18" t="s">
        <v>14</v>
      </c>
      <c r="D639" s="21" t="s">
        <v>14</v>
      </c>
      <c r="E639" s="6" t="s">
        <v>116</v>
      </c>
      <c r="F639" s="11">
        <v>1</v>
      </c>
      <c r="G639" s="11">
        <v>24</v>
      </c>
      <c r="H639" s="11" t="s">
        <v>115</v>
      </c>
      <c r="I639" s="13">
        <v>58900</v>
      </c>
      <c r="J639" s="14">
        <v>0.125</v>
      </c>
      <c r="K639" s="14">
        <v>0.05</v>
      </c>
      <c r="L639" s="17">
        <f t="shared" si="8"/>
        <v>1175055</v>
      </c>
      <c r="M639" s="17">
        <v>0</v>
      </c>
      <c r="N639" s="17">
        <f>SUM(L635:L639)-M639</f>
        <v>66785775</v>
      </c>
    </row>
    <row r="640" spans="1:14" s="2" customFormat="1" ht="12.75" x14ac:dyDescent="0.2">
      <c r="A640" s="11">
        <v>13</v>
      </c>
      <c r="B640" s="18">
        <v>45028</v>
      </c>
      <c r="C640" s="18">
        <v>45022</v>
      </c>
      <c r="D640" s="21" t="s">
        <v>693</v>
      </c>
      <c r="E640" s="6" t="s">
        <v>125</v>
      </c>
      <c r="F640" s="11">
        <v>3</v>
      </c>
      <c r="G640" s="11">
        <v>150</v>
      </c>
      <c r="H640" s="11" t="s">
        <v>123</v>
      </c>
      <c r="I640" s="13">
        <v>34100</v>
      </c>
      <c r="J640" s="14">
        <v>0.125</v>
      </c>
      <c r="K640" s="14">
        <v>0.05</v>
      </c>
      <c r="L640" s="17">
        <f t="shared" si="8"/>
        <v>4251843.75</v>
      </c>
      <c r="M640" s="17" t="s">
        <v>14</v>
      </c>
      <c r="N640" s="17"/>
    </row>
    <row r="641" spans="1:14" s="2" customFormat="1" ht="12.75" x14ac:dyDescent="0.2">
      <c r="A641" s="11" t="s">
        <v>14</v>
      </c>
      <c r="B641" s="18" t="s">
        <v>14</v>
      </c>
      <c r="C641" s="18" t="s">
        <v>14</v>
      </c>
      <c r="D641" s="21" t="s">
        <v>14</v>
      </c>
      <c r="E641" s="6" t="s">
        <v>289</v>
      </c>
      <c r="F641" s="11">
        <v>4</v>
      </c>
      <c r="G641" s="11">
        <v>192</v>
      </c>
      <c r="H641" s="11" t="s">
        <v>120</v>
      </c>
      <c r="I641" s="13">
        <v>36000</v>
      </c>
      <c r="J641" s="14">
        <v>0.125</v>
      </c>
      <c r="K641" s="14">
        <v>0.05</v>
      </c>
      <c r="L641" s="17">
        <f t="shared" ref="L641:L701" si="9">G641*(I641-(I641*J641)-((I641-(I641*J641))*K641))</f>
        <v>5745600</v>
      </c>
      <c r="M641" s="17" t="s">
        <v>14</v>
      </c>
      <c r="N641" s="17"/>
    </row>
    <row r="642" spans="1:14" s="2" customFormat="1" ht="12.75" x14ac:dyDescent="0.2">
      <c r="A642" s="11" t="s">
        <v>14</v>
      </c>
      <c r="B642" s="18" t="s">
        <v>14</v>
      </c>
      <c r="C642" s="18" t="s">
        <v>14</v>
      </c>
      <c r="D642" s="21" t="s">
        <v>14</v>
      </c>
      <c r="E642" s="6" t="s">
        <v>679</v>
      </c>
      <c r="F642" s="11" t="s">
        <v>14</v>
      </c>
      <c r="G642" s="11">
        <v>24</v>
      </c>
      <c r="H642" s="11" t="s">
        <v>120</v>
      </c>
      <c r="I642" s="13">
        <v>13200</v>
      </c>
      <c r="J642" s="14">
        <v>0.125</v>
      </c>
      <c r="K642" s="14">
        <v>0.05</v>
      </c>
      <c r="L642" s="17">
        <f t="shared" si="9"/>
        <v>263340</v>
      </c>
      <c r="M642" s="17" t="s">
        <v>14</v>
      </c>
      <c r="N642" s="17"/>
    </row>
    <row r="643" spans="1:14" s="2" customFormat="1" ht="12.75" x14ac:dyDescent="0.2">
      <c r="A643" s="11"/>
      <c r="B643" s="18"/>
      <c r="C643" s="18"/>
      <c r="D643" s="21"/>
      <c r="E643" s="6" t="s">
        <v>706</v>
      </c>
      <c r="F643" s="11"/>
      <c r="G643" s="11"/>
      <c r="H643" s="11"/>
      <c r="I643" s="13"/>
      <c r="J643" s="14"/>
      <c r="K643" s="14"/>
      <c r="L643" s="17"/>
      <c r="M643" s="17"/>
      <c r="N643" s="17"/>
    </row>
    <row r="644" spans="1:14" s="2" customFormat="1" ht="12.75" x14ac:dyDescent="0.2">
      <c r="A644" s="11" t="s">
        <v>14</v>
      </c>
      <c r="B644" s="18" t="s">
        <v>14</v>
      </c>
      <c r="C644" s="18" t="s">
        <v>14</v>
      </c>
      <c r="D644" s="21" t="s">
        <v>14</v>
      </c>
      <c r="E644" s="6" t="s">
        <v>694</v>
      </c>
      <c r="F644" s="11">
        <v>1</v>
      </c>
      <c r="G644" s="11">
        <v>60</v>
      </c>
      <c r="H644" s="11" t="s">
        <v>139</v>
      </c>
      <c r="I644" s="13">
        <v>27600</v>
      </c>
      <c r="J644" s="14">
        <v>0.125</v>
      </c>
      <c r="K644" s="14">
        <v>0.05</v>
      </c>
      <c r="L644" s="17">
        <f t="shared" si="9"/>
        <v>1376550</v>
      </c>
      <c r="M644" s="17" t="s">
        <v>14</v>
      </c>
      <c r="N644" s="17"/>
    </row>
    <row r="645" spans="1:14" s="2" customFormat="1" ht="12.75" x14ac:dyDescent="0.2">
      <c r="A645" s="11" t="s">
        <v>14</v>
      </c>
      <c r="B645" s="18" t="s">
        <v>14</v>
      </c>
      <c r="C645" s="18" t="s">
        <v>14</v>
      </c>
      <c r="D645" s="21" t="s">
        <v>14</v>
      </c>
      <c r="E645" s="6" t="s">
        <v>695</v>
      </c>
      <c r="F645" s="11">
        <v>1</v>
      </c>
      <c r="G645" s="11">
        <v>50</v>
      </c>
      <c r="H645" s="11" t="s">
        <v>139</v>
      </c>
      <c r="I645" s="13">
        <v>31200</v>
      </c>
      <c r="J645" s="14">
        <v>0.125</v>
      </c>
      <c r="K645" s="14">
        <v>0.05</v>
      </c>
      <c r="L645" s="17">
        <f t="shared" si="9"/>
        <v>1296750</v>
      </c>
      <c r="M645" s="17" t="s">
        <v>14</v>
      </c>
      <c r="N645" s="17"/>
    </row>
    <row r="646" spans="1:14" s="2" customFormat="1" ht="12.75" x14ac:dyDescent="0.2">
      <c r="A646" s="11" t="s">
        <v>14</v>
      </c>
      <c r="B646" s="18" t="s">
        <v>14</v>
      </c>
      <c r="C646" s="18" t="s">
        <v>14</v>
      </c>
      <c r="D646" s="21" t="s">
        <v>14</v>
      </c>
      <c r="E646" s="6" t="s">
        <v>499</v>
      </c>
      <c r="F646" s="11">
        <v>1</v>
      </c>
      <c r="G646" s="11">
        <v>30</v>
      </c>
      <c r="H646" s="11" t="s">
        <v>139</v>
      </c>
      <c r="I646" s="13">
        <v>48600</v>
      </c>
      <c r="J646" s="14">
        <v>0.125</v>
      </c>
      <c r="K646" s="14">
        <v>0.05</v>
      </c>
      <c r="L646" s="17">
        <f t="shared" si="9"/>
        <v>1211962.5</v>
      </c>
      <c r="M646" s="17" t="s">
        <v>14</v>
      </c>
      <c r="N646" s="17"/>
    </row>
    <row r="647" spans="1:14" s="2" customFormat="1" ht="12.75" x14ac:dyDescent="0.2">
      <c r="A647" s="11" t="s">
        <v>14</v>
      </c>
      <c r="B647" s="18" t="s">
        <v>14</v>
      </c>
      <c r="C647" s="18" t="s">
        <v>14</v>
      </c>
      <c r="D647" s="21" t="s">
        <v>14</v>
      </c>
      <c r="E647" s="6" t="s">
        <v>138</v>
      </c>
      <c r="F647" s="11">
        <v>2</v>
      </c>
      <c r="G647" s="11">
        <v>40</v>
      </c>
      <c r="H647" s="11" t="s">
        <v>139</v>
      </c>
      <c r="I647" s="13">
        <v>67800</v>
      </c>
      <c r="J647" s="14">
        <v>0.125</v>
      </c>
      <c r="K647" s="14">
        <v>0.05</v>
      </c>
      <c r="L647" s="17">
        <f t="shared" si="9"/>
        <v>2254350</v>
      </c>
      <c r="M647" s="17" t="s">
        <v>14</v>
      </c>
      <c r="N647" s="17"/>
    </row>
    <row r="648" spans="1:14" s="2" customFormat="1" ht="12.75" x14ac:dyDescent="0.2">
      <c r="A648" s="11" t="s">
        <v>14</v>
      </c>
      <c r="B648" s="18" t="s">
        <v>14</v>
      </c>
      <c r="C648" s="18" t="s">
        <v>14</v>
      </c>
      <c r="D648" s="21" t="s">
        <v>14</v>
      </c>
      <c r="E648" s="6" t="s">
        <v>544</v>
      </c>
      <c r="F648" s="11">
        <v>3</v>
      </c>
      <c r="G648" s="11">
        <v>30</v>
      </c>
      <c r="H648" s="11" t="s">
        <v>139</v>
      </c>
      <c r="I648" s="13">
        <v>115800</v>
      </c>
      <c r="J648" s="14">
        <v>0.125</v>
      </c>
      <c r="K648" s="14">
        <v>0.05</v>
      </c>
      <c r="L648" s="17">
        <f t="shared" si="9"/>
        <v>2887762.5</v>
      </c>
      <c r="M648" s="17" t="s">
        <v>14</v>
      </c>
      <c r="N648" s="17"/>
    </row>
    <row r="649" spans="1:14" s="2" customFormat="1" ht="12.75" x14ac:dyDescent="0.2">
      <c r="A649" s="11" t="s">
        <v>14</v>
      </c>
      <c r="B649" s="18" t="s">
        <v>14</v>
      </c>
      <c r="C649" s="18" t="s">
        <v>14</v>
      </c>
      <c r="D649" s="21" t="s">
        <v>14</v>
      </c>
      <c r="E649" s="6" t="s">
        <v>679</v>
      </c>
      <c r="F649" s="11" t="s">
        <v>14</v>
      </c>
      <c r="G649" s="11">
        <v>48</v>
      </c>
      <c r="H649" s="11" t="s">
        <v>120</v>
      </c>
      <c r="I649" s="13">
        <v>13200</v>
      </c>
      <c r="J649" s="14">
        <v>0.125</v>
      </c>
      <c r="K649" s="14">
        <v>0.05</v>
      </c>
      <c r="L649" s="17">
        <f t="shared" si="9"/>
        <v>526680</v>
      </c>
      <c r="M649" s="17">
        <v>790020</v>
      </c>
      <c r="N649" s="17">
        <f>SUM(L640:L649)-M649</f>
        <v>19024818.75</v>
      </c>
    </row>
    <row r="650" spans="1:14" s="2" customFormat="1" ht="12.75" x14ac:dyDescent="0.2">
      <c r="A650" s="11" t="s">
        <v>14</v>
      </c>
      <c r="B650" s="18" t="s">
        <v>14</v>
      </c>
      <c r="C650" s="18" t="s">
        <v>14</v>
      </c>
      <c r="D650" s="21" t="s">
        <v>14</v>
      </c>
      <c r="E650" s="6" t="s">
        <v>511</v>
      </c>
      <c r="F650" s="11" t="s">
        <v>14</v>
      </c>
      <c r="G650" s="11" t="s">
        <v>14</v>
      </c>
      <c r="H650" s="11" t="s">
        <v>14</v>
      </c>
      <c r="I650" s="13" t="s">
        <v>14</v>
      </c>
      <c r="J650" s="14" t="s">
        <v>14</v>
      </c>
      <c r="K650" s="14" t="s">
        <v>14</v>
      </c>
      <c r="L650" s="17"/>
      <c r="M650" s="17" t="s">
        <v>14</v>
      </c>
      <c r="N650" s="17"/>
    </row>
    <row r="651" spans="1:14" s="2" customFormat="1" ht="12.75" x14ac:dyDescent="0.2">
      <c r="A651" s="11">
        <v>14</v>
      </c>
      <c r="B651" s="18">
        <v>45028</v>
      </c>
      <c r="C651" s="18">
        <v>410266</v>
      </c>
      <c r="D651" s="21" t="s">
        <v>696</v>
      </c>
      <c r="E651" s="6" t="s">
        <v>173</v>
      </c>
      <c r="F651" s="11">
        <v>1</v>
      </c>
      <c r="G651" s="11">
        <v>288</v>
      </c>
      <c r="H651" s="11" t="s">
        <v>131</v>
      </c>
      <c r="I651" s="13">
        <v>4800</v>
      </c>
      <c r="J651" s="14">
        <v>0.125</v>
      </c>
      <c r="K651" s="14">
        <v>0.05</v>
      </c>
      <c r="L651" s="17">
        <f t="shared" si="9"/>
        <v>1149120</v>
      </c>
      <c r="M651" s="17" t="s">
        <v>14</v>
      </c>
      <c r="N651" s="17"/>
    </row>
    <row r="652" spans="1:14" s="2" customFormat="1" ht="12.75" x14ac:dyDescent="0.2">
      <c r="A652" s="11" t="s">
        <v>14</v>
      </c>
      <c r="B652" s="18" t="s">
        <v>14</v>
      </c>
      <c r="C652" s="18" t="s">
        <v>14</v>
      </c>
      <c r="D652" s="21" t="s">
        <v>14</v>
      </c>
      <c r="E652" s="6" t="s">
        <v>174</v>
      </c>
      <c r="F652" s="11">
        <v>1</v>
      </c>
      <c r="G652" s="11">
        <v>288</v>
      </c>
      <c r="H652" s="11" t="s">
        <v>131</v>
      </c>
      <c r="I652" s="13">
        <v>4800</v>
      </c>
      <c r="J652" s="14">
        <v>0.125</v>
      </c>
      <c r="K652" s="14">
        <v>0.05</v>
      </c>
      <c r="L652" s="17">
        <f t="shared" si="9"/>
        <v>1149120</v>
      </c>
      <c r="M652" s="17" t="s">
        <v>14</v>
      </c>
      <c r="N652" s="17"/>
    </row>
    <row r="653" spans="1:14" s="2" customFormat="1" ht="12.75" x14ac:dyDescent="0.2">
      <c r="A653" s="11" t="s">
        <v>14</v>
      </c>
      <c r="B653" s="18" t="s">
        <v>14</v>
      </c>
      <c r="C653" s="18" t="s">
        <v>14</v>
      </c>
      <c r="D653" s="21" t="s">
        <v>14</v>
      </c>
      <c r="E653" s="6" t="s">
        <v>224</v>
      </c>
      <c r="F653" s="11">
        <v>1</v>
      </c>
      <c r="G653" s="11">
        <v>24</v>
      </c>
      <c r="H653" s="11" t="s">
        <v>120</v>
      </c>
      <c r="I653" s="13">
        <v>162000</v>
      </c>
      <c r="J653" s="14">
        <v>0.125</v>
      </c>
      <c r="K653" s="14">
        <v>0.05</v>
      </c>
      <c r="L653" s="17">
        <f t="shared" si="9"/>
        <v>3231900</v>
      </c>
      <c r="M653" s="17" t="s">
        <v>14</v>
      </c>
      <c r="N653" s="17"/>
    </row>
    <row r="654" spans="1:14" s="2" customFormat="1" ht="12.75" x14ac:dyDescent="0.2">
      <c r="A654" s="11" t="s">
        <v>14</v>
      </c>
      <c r="B654" s="18" t="s">
        <v>14</v>
      </c>
      <c r="C654" s="18" t="s">
        <v>14</v>
      </c>
      <c r="D654" s="21" t="s">
        <v>14</v>
      </c>
      <c r="E654" s="6" t="s">
        <v>225</v>
      </c>
      <c r="F654" s="11" t="s">
        <v>14</v>
      </c>
      <c r="G654" s="11">
        <v>24</v>
      </c>
      <c r="H654" s="11" t="s">
        <v>120</v>
      </c>
      <c r="I654" s="13">
        <v>0</v>
      </c>
      <c r="J654" s="14"/>
      <c r="K654" s="14" t="s">
        <v>14</v>
      </c>
      <c r="L654" s="17">
        <v>0</v>
      </c>
      <c r="M654" s="17" t="s">
        <v>14</v>
      </c>
      <c r="N654" s="17"/>
    </row>
    <row r="655" spans="1:14" s="2" customFormat="1" ht="12.75" x14ac:dyDescent="0.2">
      <c r="A655" s="11"/>
      <c r="B655" s="18"/>
      <c r="C655" s="18"/>
      <c r="D655" s="21"/>
      <c r="E655" s="6" t="s">
        <v>260</v>
      </c>
      <c r="F655" s="11"/>
      <c r="G655" s="11"/>
      <c r="H655" s="11"/>
      <c r="I655" s="13"/>
      <c r="J655" s="14"/>
      <c r="K655" s="14"/>
      <c r="L655" s="17"/>
      <c r="M655" s="17"/>
      <c r="N655" s="17"/>
    </row>
    <row r="656" spans="1:14" s="2" customFormat="1" ht="12.75" x14ac:dyDescent="0.2">
      <c r="A656" s="11" t="s">
        <v>14</v>
      </c>
      <c r="B656" s="18" t="s">
        <v>14</v>
      </c>
      <c r="C656" s="18" t="s">
        <v>14</v>
      </c>
      <c r="D656" s="21" t="s">
        <v>14</v>
      </c>
      <c r="E656" s="6" t="s">
        <v>325</v>
      </c>
      <c r="F656" s="11">
        <v>1</v>
      </c>
      <c r="G656" s="11">
        <v>120</v>
      </c>
      <c r="H656" s="11" t="s">
        <v>120</v>
      </c>
      <c r="I656" s="13">
        <v>24600</v>
      </c>
      <c r="J656" s="14">
        <v>0.125</v>
      </c>
      <c r="K656" s="14">
        <v>0.05</v>
      </c>
      <c r="L656" s="17">
        <f t="shared" si="9"/>
        <v>2453850</v>
      </c>
      <c r="M656" s="17" t="s">
        <v>14</v>
      </c>
      <c r="N656" s="17"/>
    </row>
    <row r="657" spans="1:15" s="2" customFormat="1" ht="12.75" x14ac:dyDescent="0.2">
      <c r="A657" s="11" t="s">
        <v>14</v>
      </c>
      <c r="B657" s="18" t="s">
        <v>14</v>
      </c>
      <c r="C657" s="18" t="s">
        <v>14</v>
      </c>
      <c r="D657" s="21" t="s">
        <v>14</v>
      </c>
      <c r="E657" s="6" t="s">
        <v>697</v>
      </c>
      <c r="F657" s="11">
        <v>1</v>
      </c>
      <c r="G657" s="11">
        <v>40</v>
      </c>
      <c r="H657" s="11" t="s">
        <v>120</v>
      </c>
      <c r="I657" s="13">
        <v>49200</v>
      </c>
      <c r="J657" s="14">
        <v>0.125</v>
      </c>
      <c r="K657" s="14">
        <v>0.05</v>
      </c>
      <c r="L657" s="17">
        <f t="shared" si="9"/>
        <v>1635900</v>
      </c>
      <c r="M657" s="17" t="s">
        <v>14</v>
      </c>
      <c r="N657" s="17"/>
    </row>
    <row r="658" spans="1:15" s="2" customFormat="1" ht="12.75" x14ac:dyDescent="0.2">
      <c r="A658" s="11" t="s">
        <v>14</v>
      </c>
      <c r="B658" s="18" t="s">
        <v>14</v>
      </c>
      <c r="C658" s="18" t="s">
        <v>14</v>
      </c>
      <c r="D658" s="21" t="s">
        <v>14</v>
      </c>
      <c r="E658" s="6" t="s">
        <v>119</v>
      </c>
      <c r="F658" s="11">
        <v>2</v>
      </c>
      <c r="G658" s="11">
        <v>288</v>
      </c>
      <c r="H658" s="11" t="s">
        <v>120</v>
      </c>
      <c r="I658" s="13">
        <v>12600</v>
      </c>
      <c r="J658" s="14">
        <v>0.125</v>
      </c>
      <c r="K658" s="14">
        <v>0.05</v>
      </c>
      <c r="L658" s="17">
        <f t="shared" si="9"/>
        <v>3016440</v>
      </c>
      <c r="M658" s="17" t="s">
        <v>14</v>
      </c>
      <c r="N658" s="17"/>
    </row>
    <row r="659" spans="1:15" s="2" customFormat="1" ht="12.75" x14ac:dyDescent="0.2">
      <c r="A659" s="11" t="s">
        <v>14</v>
      </c>
      <c r="B659" s="18" t="s">
        <v>14</v>
      </c>
      <c r="C659" s="18" t="s">
        <v>14</v>
      </c>
      <c r="D659" s="21" t="s">
        <v>14</v>
      </c>
      <c r="E659" s="6" t="s">
        <v>122</v>
      </c>
      <c r="F659" s="11">
        <v>3</v>
      </c>
      <c r="G659" s="11">
        <v>150</v>
      </c>
      <c r="H659" s="11" t="s">
        <v>123</v>
      </c>
      <c r="I659" s="13">
        <v>28300</v>
      </c>
      <c r="J659" s="14">
        <v>0.125</v>
      </c>
      <c r="K659" s="14">
        <v>0.05</v>
      </c>
      <c r="L659" s="17">
        <f t="shared" si="9"/>
        <v>3528656.25</v>
      </c>
      <c r="M659" s="17" t="s">
        <v>14</v>
      </c>
      <c r="N659" s="17"/>
    </row>
    <row r="660" spans="1:15" s="2" customFormat="1" ht="12.75" x14ac:dyDescent="0.2">
      <c r="A660" s="11" t="s">
        <v>14</v>
      </c>
      <c r="B660" s="18" t="s">
        <v>14</v>
      </c>
      <c r="C660" s="18" t="s">
        <v>14</v>
      </c>
      <c r="D660" s="21" t="s">
        <v>14</v>
      </c>
      <c r="E660" s="6" t="s">
        <v>136</v>
      </c>
      <c r="F660" s="11">
        <v>3</v>
      </c>
      <c r="G660" s="11">
        <v>432</v>
      </c>
      <c r="H660" s="11" t="s">
        <v>131</v>
      </c>
      <c r="I660" s="13">
        <v>6500</v>
      </c>
      <c r="J660" s="14">
        <v>0.125</v>
      </c>
      <c r="K660" s="14">
        <v>0.05</v>
      </c>
      <c r="L660" s="17">
        <f t="shared" si="9"/>
        <v>2334150</v>
      </c>
      <c r="M660" s="17" t="s">
        <v>14</v>
      </c>
      <c r="N660" s="17"/>
    </row>
    <row r="661" spans="1:15" s="2" customFormat="1" ht="12.75" x14ac:dyDescent="0.2">
      <c r="A661" s="11" t="s">
        <v>14</v>
      </c>
      <c r="B661" s="18" t="s">
        <v>14</v>
      </c>
      <c r="C661" s="18" t="s">
        <v>14</v>
      </c>
      <c r="D661" s="21" t="s">
        <v>14</v>
      </c>
      <c r="E661" s="6" t="s">
        <v>137</v>
      </c>
      <c r="F661" s="11">
        <v>3</v>
      </c>
      <c r="G661" s="11">
        <v>432</v>
      </c>
      <c r="H661" s="11" t="s">
        <v>131</v>
      </c>
      <c r="I661" s="13">
        <v>9750</v>
      </c>
      <c r="J661" s="14">
        <v>0.125</v>
      </c>
      <c r="K661" s="14">
        <v>0.05</v>
      </c>
      <c r="L661" s="17">
        <f t="shared" si="9"/>
        <v>3501225</v>
      </c>
      <c r="M661" s="17" t="s">
        <v>14</v>
      </c>
      <c r="N661" s="17"/>
    </row>
    <row r="662" spans="1:15" s="2" customFormat="1" ht="12.75" x14ac:dyDescent="0.2">
      <c r="A662" s="11" t="s">
        <v>14</v>
      </c>
      <c r="B662" s="18" t="s">
        <v>14</v>
      </c>
      <c r="C662" s="18" t="s">
        <v>14</v>
      </c>
      <c r="D662" s="21" t="s">
        <v>14</v>
      </c>
      <c r="E662" s="6" t="s">
        <v>135</v>
      </c>
      <c r="F662" s="11">
        <v>1</v>
      </c>
      <c r="G662" s="11">
        <v>144</v>
      </c>
      <c r="H662" s="11" t="s">
        <v>131</v>
      </c>
      <c r="I662" s="13">
        <v>4350</v>
      </c>
      <c r="J662" s="14">
        <v>0.125</v>
      </c>
      <c r="K662" s="14">
        <v>0.05</v>
      </c>
      <c r="L662" s="17">
        <f t="shared" si="9"/>
        <v>520695</v>
      </c>
      <c r="M662" s="17">
        <v>0</v>
      </c>
      <c r="N662" s="17">
        <f>SUM(L651:L662)-M662</f>
        <v>22521056.25</v>
      </c>
    </row>
    <row r="663" spans="1:15" s="2" customFormat="1" ht="12.75" x14ac:dyDescent="0.2">
      <c r="A663" s="11">
        <v>15</v>
      </c>
      <c r="B663" s="18">
        <v>45028</v>
      </c>
      <c r="C663" s="18">
        <v>45024</v>
      </c>
      <c r="D663" s="21" t="s">
        <v>698</v>
      </c>
      <c r="E663" s="6" t="s">
        <v>289</v>
      </c>
      <c r="F663" s="11">
        <v>3</v>
      </c>
      <c r="G663" s="11">
        <v>144</v>
      </c>
      <c r="H663" s="11" t="s">
        <v>120</v>
      </c>
      <c r="I663" s="13">
        <v>36000</v>
      </c>
      <c r="J663" s="14">
        <v>0.125</v>
      </c>
      <c r="K663" s="14">
        <v>0.05</v>
      </c>
      <c r="L663" s="17">
        <f t="shared" si="9"/>
        <v>4309200</v>
      </c>
      <c r="M663" s="17" t="s">
        <v>14</v>
      </c>
      <c r="N663" s="17"/>
    </row>
    <row r="664" spans="1:15" s="1" customFormat="1" ht="12.75" x14ac:dyDescent="0.2">
      <c r="A664" s="11" t="s">
        <v>14</v>
      </c>
      <c r="B664" s="18" t="s">
        <v>14</v>
      </c>
      <c r="C664" s="18" t="s">
        <v>14</v>
      </c>
      <c r="D664" s="21" t="s">
        <v>14</v>
      </c>
      <c r="E664" s="6" t="s">
        <v>679</v>
      </c>
      <c r="F664" s="11" t="s">
        <v>14</v>
      </c>
      <c r="G664" s="11">
        <v>12</v>
      </c>
      <c r="H664" s="11" t="s">
        <v>120</v>
      </c>
      <c r="I664" s="13">
        <v>13200</v>
      </c>
      <c r="J664" s="14">
        <v>0.1</v>
      </c>
      <c r="K664" s="14">
        <v>0.05</v>
      </c>
      <c r="L664" s="17">
        <f t="shared" si="9"/>
        <v>135432</v>
      </c>
      <c r="M664" s="17">
        <v>135432</v>
      </c>
      <c r="N664" s="17">
        <f>SUM(L663:L664)-M664</f>
        <v>4309200</v>
      </c>
    </row>
    <row r="665" spans="1:15" s="2" customFormat="1" ht="12.75" x14ac:dyDescent="0.2">
      <c r="A665" s="11" t="s">
        <v>14</v>
      </c>
      <c r="B665" s="18" t="s">
        <v>14</v>
      </c>
      <c r="C665" s="18" t="s">
        <v>14</v>
      </c>
      <c r="D665" s="21" t="s">
        <v>14</v>
      </c>
      <c r="E665" s="6" t="s">
        <v>706</v>
      </c>
      <c r="F665" s="11" t="s">
        <v>14</v>
      </c>
      <c r="G665" s="11" t="s">
        <v>14</v>
      </c>
      <c r="H665" s="11" t="s">
        <v>14</v>
      </c>
      <c r="I665" s="13" t="s">
        <v>14</v>
      </c>
      <c r="J665" s="14" t="s">
        <v>14</v>
      </c>
      <c r="K665" s="14" t="s">
        <v>14</v>
      </c>
      <c r="L665" s="17"/>
      <c r="M665" s="17" t="s">
        <v>14</v>
      </c>
      <c r="N665" s="17"/>
    </row>
    <row r="666" spans="1:15" s="2" customFormat="1" ht="12.75" x14ac:dyDescent="0.2">
      <c r="A666" s="11">
        <v>16</v>
      </c>
      <c r="B666" s="18">
        <v>45028</v>
      </c>
      <c r="C666" s="18">
        <v>45024</v>
      </c>
      <c r="D666" s="21" t="s">
        <v>699</v>
      </c>
      <c r="E666" s="6" t="s">
        <v>157</v>
      </c>
      <c r="F666" s="11">
        <v>40</v>
      </c>
      <c r="G666" s="11">
        <v>5760</v>
      </c>
      <c r="H666" s="11" t="s">
        <v>115</v>
      </c>
      <c r="I666" s="13">
        <v>11900</v>
      </c>
      <c r="J666" s="14">
        <v>0.125</v>
      </c>
      <c r="K666" s="14">
        <v>0.08</v>
      </c>
      <c r="L666" s="17">
        <f t="shared" si="9"/>
        <v>55177920</v>
      </c>
      <c r="M666" s="17" t="s">
        <v>14</v>
      </c>
      <c r="N666" s="17"/>
    </row>
    <row r="667" spans="1:15" s="2" customFormat="1" ht="12.75" x14ac:dyDescent="0.2">
      <c r="A667" s="11" t="s">
        <v>14</v>
      </c>
      <c r="B667" s="18" t="s">
        <v>14</v>
      </c>
      <c r="C667" s="18" t="s">
        <v>14</v>
      </c>
      <c r="D667" s="21" t="s">
        <v>14</v>
      </c>
      <c r="E667" s="6" t="s">
        <v>153</v>
      </c>
      <c r="F667" s="11">
        <v>10</v>
      </c>
      <c r="G667" s="11">
        <v>720</v>
      </c>
      <c r="H667" s="11" t="s">
        <v>115</v>
      </c>
      <c r="I667" s="13">
        <v>23000</v>
      </c>
      <c r="J667" s="14">
        <v>0.125</v>
      </c>
      <c r="K667" s="14">
        <v>0.08</v>
      </c>
      <c r="L667" s="17">
        <f t="shared" si="9"/>
        <v>13330800</v>
      </c>
      <c r="M667" s="17" t="s">
        <v>14</v>
      </c>
      <c r="N667" s="17"/>
    </row>
    <row r="668" spans="1:15" s="2" customFormat="1" ht="12.75" x14ac:dyDescent="0.2">
      <c r="A668" s="11" t="s">
        <v>14</v>
      </c>
      <c r="B668" s="69" t="s">
        <v>14</v>
      </c>
      <c r="C668" s="18" t="s">
        <v>14</v>
      </c>
      <c r="D668" s="21" t="s">
        <v>14</v>
      </c>
      <c r="E668" s="6" t="s">
        <v>259</v>
      </c>
      <c r="F668" s="11">
        <v>10</v>
      </c>
      <c r="G668" s="11">
        <v>480</v>
      </c>
      <c r="H668" s="11" t="s">
        <v>115</v>
      </c>
      <c r="I668" s="13">
        <v>29600</v>
      </c>
      <c r="J668" s="14">
        <v>0.125</v>
      </c>
      <c r="K668" s="14">
        <v>0.08</v>
      </c>
      <c r="L668" s="17">
        <f t="shared" si="9"/>
        <v>11437440</v>
      </c>
      <c r="M668" s="17">
        <v>0</v>
      </c>
      <c r="N668" s="17">
        <f>SUM(L666:L668)-M668</f>
        <v>79946160</v>
      </c>
    </row>
    <row r="669" spans="1:15" s="2" customFormat="1" ht="12.75" x14ac:dyDescent="0.2">
      <c r="A669" s="11">
        <v>17</v>
      </c>
      <c r="B669" s="69">
        <v>45028</v>
      </c>
      <c r="C669" s="18">
        <v>45024</v>
      </c>
      <c r="D669" s="19" t="s">
        <v>700</v>
      </c>
      <c r="E669" s="3" t="s">
        <v>114</v>
      </c>
      <c r="F669" s="53">
        <v>10</v>
      </c>
      <c r="G669" s="11">
        <v>360</v>
      </c>
      <c r="H669" s="11" t="s">
        <v>115</v>
      </c>
      <c r="I669" s="13">
        <v>41500</v>
      </c>
      <c r="J669" s="14">
        <v>0.125</v>
      </c>
      <c r="K669" s="14">
        <v>0.08</v>
      </c>
      <c r="L669" s="17">
        <f t="shared" si="9"/>
        <v>12026700</v>
      </c>
      <c r="M669" s="17" t="s">
        <v>14</v>
      </c>
      <c r="N669" s="17"/>
      <c r="O669" s="24"/>
    </row>
    <row r="670" spans="1:15" s="2" customFormat="1" ht="12.75" x14ac:dyDescent="0.2">
      <c r="A670" s="11" t="s">
        <v>14</v>
      </c>
      <c r="B670" s="69" t="s">
        <v>14</v>
      </c>
      <c r="C670" s="18" t="s">
        <v>14</v>
      </c>
      <c r="D670" s="19" t="s">
        <v>14</v>
      </c>
      <c r="E670" s="6" t="s">
        <v>515</v>
      </c>
      <c r="F670" s="11">
        <v>5</v>
      </c>
      <c r="G670" s="11">
        <v>720</v>
      </c>
      <c r="H670" s="11" t="s">
        <v>115</v>
      </c>
      <c r="I670" s="13">
        <v>11000</v>
      </c>
      <c r="J670" s="14">
        <v>0.125</v>
      </c>
      <c r="K670" s="14">
        <v>0.08</v>
      </c>
      <c r="L670" s="17">
        <f t="shared" si="9"/>
        <v>6375600</v>
      </c>
      <c r="M670" s="17" t="s">
        <v>14</v>
      </c>
      <c r="N670" s="17"/>
    </row>
    <row r="671" spans="1:15" s="2" customFormat="1" ht="12.75" x14ac:dyDescent="0.2">
      <c r="A671" s="11" t="s">
        <v>14</v>
      </c>
      <c r="B671" s="18" t="s">
        <v>14</v>
      </c>
      <c r="C671" s="18" t="s">
        <v>14</v>
      </c>
      <c r="D671" s="19" t="s">
        <v>14</v>
      </c>
      <c r="E671" s="6" t="s">
        <v>376</v>
      </c>
      <c r="F671" s="11">
        <v>6</v>
      </c>
      <c r="G671" s="11">
        <v>288</v>
      </c>
      <c r="H671" s="11" t="s">
        <v>120</v>
      </c>
      <c r="I671" s="13">
        <v>36000</v>
      </c>
      <c r="J671" s="14">
        <v>0.125</v>
      </c>
      <c r="K671" s="14">
        <v>0.08</v>
      </c>
      <c r="L671" s="17">
        <f t="shared" si="9"/>
        <v>8346240</v>
      </c>
      <c r="M671" s="17" t="s">
        <v>14</v>
      </c>
      <c r="N671" s="17"/>
    </row>
    <row r="672" spans="1:15" s="2" customFormat="1" ht="12.75" x14ac:dyDescent="0.2">
      <c r="A672" s="11" t="s">
        <v>14</v>
      </c>
      <c r="B672" s="18" t="s">
        <v>14</v>
      </c>
      <c r="C672" s="18" t="s">
        <v>14</v>
      </c>
      <c r="D672" s="19" t="s">
        <v>14</v>
      </c>
      <c r="E672" s="6" t="s">
        <v>679</v>
      </c>
      <c r="F672" s="11" t="s">
        <v>14</v>
      </c>
      <c r="G672" s="11">
        <v>36</v>
      </c>
      <c r="H672" s="11" t="s">
        <v>120</v>
      </c>
      <c r="I672" s="13">
        <v>13200</v>
      </c>
      <c r="J672" s="14">
        <v>0.1</v>
      </c>
      <c r="K672" s="14">
        <v>0.05</v>
      </c>
      <c r="L672" s="17">
        <f t="shared" si="9"/>
        <v>406296</v>
      </c>
      <c r="M672" s="17">
        <v>406296</v>
      </c>
      <c r="N672" s="17">
        <f>SUM(L669:L672)-M672</f>
        <v>26748540</v>
      </c>
    </row>
    <row r="673" spans="1:14" s="2" customFormat="1" ht="12.75" x14ac:dyDescent="0.2">
      <c r="A673" s="11" t="s">
        <v>14</v>
      </c>
      <c r="B673" s="18" t="s">
        <v>14</v>
      </c>
      <c r="C673" s="18" t="s">
        <v>14</v>
      </c>
      <c r="D673" s="19" t="s">
        <v>14</v>
      </c>
      <c r="E673" s="6" t="s">
        <v>706</v>
      </c>
      <c r="F673" s="11" t="s">
        <v>14</v>
      </c>
      <c r="G673" s="11" t="s">
        <v>14</v>
      </c>
      <c r="H673" s="11" t="s">
        <v>14</v>
      </c>
      <c r="I673" s="13" t="s">
        <v>14</v>
      </c>
      <c r="J673" s="14" t="s">
        <v>14</v>
      </c>
      <c r="K673" s="14" t="s">
        <v>14</v>
      </c>
      <c r="L673" s="17"/>
      <c r="M673" s="17" t="s">
        <v>14</v>
      </c>
      <c r="N673" s="17"/>
    </row>
    <row r="674" spans="1:14" s="2" customFormat="1" ht="12.75" x14ac:dyDescent="0.2">
      <c r="A674" s="11">
        <v>18</v>
      </c>
      <c r="B674" s="18">
        <v>45028</v>
      </c>
      <c r="C674" s="18">
        <v>45026</v>
      </c>
      <c r="D674" s="19" t="s">
        <v>701</v>
      </c>
      <c r="E674" s="6" t="s">
        <v>116</v>
      </c>
      <c r="F674" s="11">
        <v>2</v>
      </c>
      <c r="G674" s="11">
        <v>48</v>
      </c>
      <c r="H674" s="11" t="s">
        <v>115</v>
      </c>
      <c r="I674" s="13">
        <v>58900</v>
      </c>
      <c r="J674" s="14">
        <v>0.125</v>
      </c>
      <c r="K674" s="14">
        <v>0.05</v>
      </c>
      <c r="L674" s="17">
        <f t="shared" si="9"/>
        <v>2350110</v>
      </c>
      <c r="M674" s="17" t="s">
        <v>14</v>
      </c>
      <c r="N674" s="17"/>
    </row>
    <row r="675" spans="1:14" s="2" customFormat="1" ht="12.75" x14ac:dyDescent="0.2">
      <c r="A675" s="11" t="s">
        <v>14</v>
      </c>
      <c r="B675" s="18" t="s">
        <v>14</v>
      </c>
      <c r="C675" s="18" t="s">
        <v>14</v>
      </c>
      <c r="D675" s="19" t="s">
        <v>14</v>
      </c>
      <c r="E675" s="6" t="s">
        <v>117</v>
      </c>
      <c r="F675" s="11">
        <v>2</v>
      </c>
      <c r="G675" s="11">
        <v>48</v>
      </c>
      <c r="H675" s="11" t="s">
        <v>115</v>
      </c>
      <c r="I675" s="13">
        <v>66900</v>
      </c>
      <c r="J675" s="14">
        <v>0.125</v>
      </c>
      <c r="K675" s="14">
        <v>0.05</v>
      </c>
      <c r="L675" s="17">
        <f t="shared" si="9"/>
        <v>2669310</v>
      </c>
      <c r="M675" s="17" t="s">
        <v>14</v>
      </c>
      <c r="N675" s="17"/>
    </row>
    <row r="676" spans="1:14" s="2" customFormat="1" ht="12.75" x14ac:dyDescent="0.2">
      <c r="A676" s="11" t="s">
        <v>14</v>
      </c>
      <c r="B676" s="18" t="s">
        <v>14</v>
      </c>
      <c r="C676" s="18" t="s">
        <v>14</v>
      </c>
      <c r="D676" s="19" t="s">
        <v>14</v>
      </c>
      <c r="E676" s="6" t="s">
        <v>142</v>
      </c>
      <c r="F676" s="11">
        <v>3</v>
      </c>
      <c r="G676" s="11">
        <v>432</v>
      </c>
      <c r="H676" s="11" t="s">
        <v>115</v>
      </c>
      <c r="I676" s="13">
        <v>23900</v>
      </c>
      <c r="J676" s="14">
        <v>0.125</v>
      </c>
      <c r="K676" s="14">
        <v>0.05</v>
      </c>
      <c r="L676" s="17">
        <f t="shared" si="9"/>
        <v>8582490</v>
      </c>
      <c r="M676" s="17" t="s">
        <v>14</v>
      </c>
      <c r="N676" s="17"/>
    </row>
    <row r="677" spans="1:14" s="2" customFormat="1" ht="12.75" x14ac:dyDescent="0.2">
      <c r="A677" s="11" t="s">
        <v>14</v>
      </c>
      <c r="B677" s="18" t="s">
        <v>14</v>
      </c>
      <c r="C677" s="18" t="s">
        <v>14</v>
      </c>
      <c r="D677" s="19" t="s">
        <v>14</v>
      </c>
      <c r="E677" s="4" t="s">
        <v>247</v>
      </c>
      <c r="F677" s="54">
        <v>2</v>
      </c>
      <c r="G677" s="11">
        <v>144</v>
      </c>
      <c r="H677" s="11" t="s">
        <v>115</v>
      </c>
      <c r="I677" s="13">
        <v>47800</v>
      </c>
      <c r="J677" s="14">
        <v>0.125</v>
      </c>
      <c r="K677" s="14">
        <v>0.05</v>
      </c>
      <c r="L677" s="17">
        <f t="shared" si="9"/>
        <v>5721660</v>
      </c>
      <c r="M677" s="17" t="s">
        <v>14</v>
      </c>
      <c r="N677" s="17"/>
    </row>
    <row r="678" spans="1:14" s="2" customFormat="1" ht="12.75" x14ac:dyDescent="0.2">
      <c r="A678" s="11" t="s">
        <v>14</v>
      </c>
      <c r="B678" s="18" t="s">
        <v>14</v>
      </c>
      <c r="C678" s="18" t="s">
        <v>14</v>
      </c>
      <c r="D678" s="19" t="s">
        <v>14</v>
      </c>
      <c r="E678" s="6" t="s">
        <v>129</v>
      </c>
      <c r="F678" s="11">
        <v>3</v>
      </c>
      <c r="G678" s="11">
        <v>432</v>
      </c>
      <c r="H678" s="11" t="s">
        <v>115</v>
      </c>
      <c r="I678" s="13">
        <v>18600</v>
      </c>
      <c r="J678" s="14">
        <v>0.125</v>
      </c>
      <c r="K678" s="14">
        <v>0.05</v>
      </c>
      <c r="L678" s="17">
        <f t="shared" si="9"/>
        <v>6679260</v>
      </c>
      <c r="M678" s="17" t="s">
        <v>14</v>
      </c>
      <c r="N678" s="17"/>
    </row>
    <row r="679" spans="1:14" s="2" customFormat="1" ht="12.75" x14ac:dyDescent="0.2">
      <c r="A679" s="11" t="s">
        <v>14</v>
      </c>
      <c r="B679" s="18" t="s">
        <v>14</v>
      </c>
      <c r="C679" s="18" t="s">
        <v>14</v>
      </c>
      <c r="D679" s="19" t="s">
        <v>14</v>
      </c>
      <c r="E679" s="6" t="s">
        <v>135</v>
      </c>
      <c r="F679" s="11">
        <v>2</v>
      </c>
      <c r="G679" s="11">
        <v>288</v>
      </c>
      <c r="H679" s="11" t="s">
        <v>131</v>
      </c>
      <c r="I679" s="13">
        <v>4350</v>
      </c>
      <c r="J679" s="14">
        <v>0.125</v>
      </c>
      <c r="K679" s="14">
        <v>0.05</v>
      </c>
      <c r="L679" s="17">
        <f t="shared" si="9"/>
        <v>1041390</v>
      </c>
      <c r="M679" s="17" t="s">
        <v>14</v>
      </c>
      <c r="N679" s="17"/>
    </row>
    <row r="680" spans="1:14" s="2" customFormat="1" ht="12.75" x14ac:dyDescent="0.2">
      <c r="A680" s="11" t="s">
        <v>14</v>
      </c>
      <c r="B680" s="18" t="s">
        <v>14</v>
      </c>
      <c r="C680" s="18" t="s">
        <v>14</v>
      </c>
      <c r="D680" s="19" t="s">
        <v>14</v>
      </c>
      <c r="E680" s="6" t="s">
        <v>136</v>
      </c>
      <c r="F680" s="11">
        <v>2</v>
      </c>
      <c r="G680" s="11">
        <v>288</v>
      </c>
      <c r="H680" s="11" t="s">
        <v>131</v>
      </c>
      <c r="I680" s="13">
        <v>6500</v>
      </c>
      <c r="J680" s="14">
        <v>0.125</v>
      </c>
      <c r="K680" s="14">
        <v>0.05</v>
      </c>
      <c r="L680" s="17">
        <f t="shared" si="9"/>
        <v>1556100</v>
      </c>
      <c r="M680" s="17" t="s">
        <v>14</v>
      </c>
      <c r="N680" s="17"/>
    </row>
    <row r="681" spans="1:14" s="2" customFormat="1" ht="12.75" x14ac:dyDescent="0.2">
      <c r="A681" s="11" t="s">
        <v>14</v>
      </c>
      <c r="B681" s="18" t="s">
        <v>14</v>
      </c>
      <c r="C681" s="18" t="s">
        <v>14</v>
      </c>
      <c r="D681" s="19" t="s">
        <v>14</v>
      </c>
      <c r="E681" s="6" t="s">
        <v>122</v>
      </c>
      <c r="F681" s="11">
        <v>2</v>
      </c>
      <c r="G681" s="11">
        <v>100</v>
      </c>
      <c r="H681" s="11" t="s">
        <v>123</v>
      </c>
      <c r="I681" s="13">
        <v>28300</v>
      </c>
      <c r="J681" s="14">
        <v>0.125</v>
      </c>
      <c r="K681" s="14">
        <v>0.05</v>
      </c>
      <c r="L681" s="17">
        <f t="shared" si="9"/>
        <v>2352437.5</v>
      </c>
      <c r="M681" s="17" t="s">
        <v>14</v>
      </c>
      <c r="N681" s="17"/>
    </row>
    <row r="682" spans="1:14" s="2" customFormat="1" ht="12.75" x14ac:dyDescent="0.2">
      <c r="A682" s="11" t="s">
        <v>14</v>
      </c>
      <c r="B682" s="18" t="s">
        <v>14</v>
      </c>
      <c r="C682" s="18" t="s">
        <v>14</v>
      </c>
      <c r="D682" s="19" t="s">
        <v>14</v>
      </c>
      <c r="E682" s="6" t="s">
        <v>124</v>
      </c>
      <c r="F682" s="11">
        <v>2</v>
      </c>
      <c r="G682" s="11">
        <v>100</v>
      </c>
      <c r="H682" s="11" t="s">
        <v>123</v>
      </c>
      <c r="I682" s="13">
        <v>28300</v>
      </c>
      <c r="J682" s="14">
        <v>0.125</v>
      </c>
      <c r="K682" s="14">
        <v>0.05</v>
      </c>
      <c r="L682" s="17">
        <f t="shared" si="9"/>
        <v>2352437.5</v>
      </c>
      <c r="M682" s="17" t="s">
        <v>14</v>
      </c>
      <c r="N682" s="17"/>
    </row>
    <row r="683" spans="1:14" s="2" customFormat="1" ht="12.75" x14ac:dyDescent="0.2">
      <c r="A683" s="11" t="s">
        <v>14</v>
      </c>
      <c r="B683" s="18" t="s">
        <v>14</v>
      </c>
      <c r="C683" s="18" t="s">
        <v>14</v>
      </c>
      <c r="D683" s="19" t="s">
        <v>14</v>
      </c>
      <c r="E683" s="6" t="s">
        <v>156</v>
      </c>
      <c r="F683" s="11">
        <v>2</v>
      </c>
      <c r="G683" s="11">
        <v>60</v>
      </c>
      <c r="H683" s="11" t="s">
        <v>139</v>
      </c>
      <c r="I683" s="13">
        <v>104400</v>
      </c>
      <c r="J683" s="14">
        <v>0.125</v>
      </c>
      <c r="K683" s="14">
        <v>0.05</v>
      </c>
      <c r="L683" s="17">
        <f t="shared" si="9"/>
        <v>5206950</v>
      </c>
      <c r="M683" s="17" t="s">
        <v>14</v>
      </c>
      <c r="N683" s="17"/>
    </row>
    <row r="684" spans="1:14" s="2" customFormat="1" ht="12.75" x14ac:dyDescent="0.2">
      <c r="A684" s="11" t="s">
        <v>14</v>
      </c>
      <c r="B684" s="18" t="s">
        <v>14</v>
      </c>
      <c r="C684" s="18" t="s">
        <v>14</v>
      </c>
      <c r="D684" s="19" t="s">
        <v>14</v>
      </c>
      <c r="E684" s="6" t="s">
        <v>250</v>
      </c>
      <c r="F684" s="11">
        <v>2</v>
      </c>
      <c r="G684" s="11">
        <v>1728</v>
      </c>
      <c r="H684" s="11" t="s">
        <v>131</v>
      </c>
      <c r="I684" s="13">
        <v>2100</v>
      </c>
      <c r="J684" s="14">
        <v>0.125</v>
      </c>
      <c r="K684" s="14">
        <v>0.05</v>
      </c>
      <c r="L684" s="17">
        <f t="shared" si="9"/>
        <v>3016440</v>
      </c>
      <c r="M684" s="17">
        <v>0</v>
      </c>
      <c r="N684" s="17">
        <f>SUM(L674:L684)-M684</f>
        <v>41528585</v>
      </c>
    </row>
    <row r="685" spans="1:14" s="2" customFormat="1" ht="12.75" x14ac:dyDescent="0.2">
      <c r="A685" s="11">
        <v>19</v>
      </c>
      <c r="B685" s="18">
        <v>45028</v>
      </c>
      <c r="C685" s="18">
        <v>45026</v>
      </c>
      <c r="D685" s="19" t="s">
        <v>702</v>
      </c>
      <c r="E685" s="6" t="s">
        <v>234</v>
      </c>
      <c r="F685" s="11">
        <v>3</v>
      </c>
      <c r="G685" s="11">
        <v>432</v>
      </c>
      <c r="H685" s="11" t="s">
        <v>115</v>
      </c>
      <c r="I685" s="13">
        <v>10600</v>
      </c>
      <c r="J685" s="14">
        <v>0.125</v>
      </c>
      <c r="K685" s="14">
        <v>0.05</v>
      </c>
      <c r="L685" s="17">
        <f t="shared" si="9"/>
        <v>3806460</v>
      </c>
      <c r="M685" s="17" t="s">
        <v>14</v>
      </c>
      <c r="N685" s="17"/>
    </row>
    <row r="686" spans="1:14" s="2" customFormat="1" ht="12.75" x14ac:dyDescent="0.2">
      <c r="A686" s="11" t="s">
        <v>14</v>
      </c>
      <c r="B686" s="18" t="s">
        <v>14</v>
      </c>
      <c r="C686" s="18" t="s">
        <v>14</v>
      </c>
      <c r="D686" s="19" t="s">
        <v>14</v>
      </c>
      <c r="E686" s="6" t="s">
        <v>162</v>
      </c>
      <c r="F686" s="11">
        <v>5</v>
      </c>
      <c r="G686" s="11" t="s">
        <v>703</v>
      </c>
      <c r="H686" s="11" t="s">
        <v>120</v>
      </c>
      <c r="I686" s="13">
        <v>85200</v>
      </c>
      <c r="J686" s="14">
        <v>0.125</v>
      </c>
      <c r="K686" s="14">
        <v>0.05</v>
      </c>
      <c r="L686" s="17">
        <f t="shared" si="9"/>
        <v>7082250</v>
      </c>
      <c r="M686" s="17" t="s">
        <v>14</v>
      </c>
      <c r="N686" s="17"/>
    </row>
    <row r="687" spans="1:14" s="2" customFormat="1" ht="12.75" x14ac:dyDescent="0.2">
      <c r="A687" s="11" t="s">
        <v>14</v>
      </c>
      <c r="B687" s="18" t="s">
        <v>14</v>
      </c>
      <c r="C687" s="18" t="s">
        <v>14</v>
      </c>
      <c r="D687" s="19" t="s">
        <v>14</v>
      </c>
      <c r="E687" s="6" t="s">
        <v>704</v>
      </c>
      <c r="F687" s="11">
        <v>2</v>
      </c>
      <c r="G687" s="11">
        <v>240</v>
      </c>
      <c r="H687" s="11" t="s">
        <v>131</v>
      </c>
      <c r="I687" s="13">
        <v>18700</v>
      </c>
      <c r="J687" s="14">
        <v>0.125</v>
      </c>
      <c r="K687" s="14">
        <v>0.05</v>
      </c>
      <c r="L687" s="17">
        <f t="shared" si="9"/>
        <v>3730650</v>
      </c>
      <c r="M687" s="17" t="s">
        <v>14</v>
      </c>
      <c r="N687" s="17"/>
    </row>
    <row r="688" spans="1:14" s="2" customFormat="1" ht="12.75" x14ac:dyDescent="0.2">
      <c r="A688" s="11" t="s">
        <v>14</v>
      </c>
      <c r="B688" s="18" t="s">
        <v>14</v>
      </c>
      <c r="C688" s="18" t="s">
        <v>14</v>
      </c>
      <c r="D688" s="19" t="s">
        <v>14</v>
      </c>
      <c r="E688" s="6" t="s">
        <v>705</v>
      </c>
      <c r="F688" s="11">
        <v>2</v>
      </c>
      <c r="G688" s="11">
        <v>40</v>
      </c>
      <c r="H688" s="11" t="s">
        <v>131</v>
      </c>
      <c r="I688" s="13">
        <v>94500</v>
      </c>
      <c r="J688" s="14">
        <v>0.125</v>
      </c>
      <c r="K688" s="14">
        <v>0.05</v>
      </c>
      <c r="L688" s="17">
        <f t="shared" si="9"/>
        <v>3142125</v>
      </c>
      <c r="M688" s="17" t="s">
        <v>14</v>
      </c>
      <c r="N688" s="17"/>
    </row>
    <row r="689" spans="1:14" s="2" customFormat="1" ht="12.75" x14ac:dyDescent="0.2">
      <c r="A689" s="11" t="s">
        <v>14</v>
      </c>
      <c r="B689" s="18" t="s">
        <v>14</v>
      </c>
      <c r="C689" s="18" t="s">
        <v>14</v>
      </c>
      <c r="D689" s="19" t="s">
        <v>14</v>
      </c>
      <c r="E689" s="6" t="s">
        <v>144</v>
      </c>
      <c r="F689" s="11">
        <v>2</v>
      </c>
      <c r="G689" s="11">
        <v>2000</v>
      </c>
      <c r="H689" s="11" t="s">
        <v>133</v>
      </c>
      <c r="I689" s="13">
        <v>2050</v>
      </c>
      <c r="J689" s="14">
        <v>0.125</v>
      </c>
      <c r="K689" s="14">
        <v>0.05</v>
      </c>
      <c r="L689" s="17">
        <f t="shared" si="9"/>
        <v>3408125</v>
      </c>
      <c r="M689" s="17" t="s">
        <v>14</v>
      </c>
      <c r="N689" s="17"/>
    </row>
    <row r="690" spans="1:14" s="2" customFormat="1" ht="12.75" x14ac:dyDescent="0.2">
      <c r="A690" s="11" t="s">
        <v>14</v>
      </c>
      <c r="B690" s="18" t="s">
        <v>14</v>
      </c>
      <c r="C690" s="18" t="s">
        <v>14</v>
      </c>
      <c r="D690" s="19" t="s">
        <v>14</v>
      </c>
      <c r="E690" s="3" t="s">
        <v>132</v>
      </c>
      <c r="F690" s="53">
        <v>2</v>
      </c>
      <c r="G690" s="11">
        <v>1000</v>
      </c>
      <c r="H690" s="11" t="s">
        <v>133</v>
      </c>
      <c r="I690" s="13">
        <v>3050</v>
      </c>
      <c r="J690" s="14">
        <v>0.125</v>
      </c>
      <c r="K690" s="14">
        <v>0.05</v>
      </c>
      <c r="L690" s="17">
        <f t="shared" si="9"/>
        <v>2535312.5</v>
      </c>
      <c r="M690" s="17" t="s">
        <v>14</v>
      </c>
      <c r="N690" s="17"/>
    </row>
    <row r="691" spans="1:14" s="2" customFormat="1" ht="12.75" x14ac:dyDescent="0.2">
      <c r="A691" s="11" t="s">
        <v>14</v>
      </c>
      <c r="B691" s="18" t="s">
        <v>14</v>
      </c>
      <c r="C691" s="18" t="s">
        <v>14</v>
      </c>
      <c r="D691" s="19" t="s">
        <v>14</v>
      </c>
      <c r="E691" s="6" t="s">
        <v>393</v>
      </c>
      <c r="F691" s="11">
        <v>2</v>
      </c>
      <c r="G691" s="11">
        <v>2000</v>
      </c>
      <c r="H691" s="11" t="s">
        <v>133</v>
      </c>
      <c r="I691" s="13">
        <v>3000</v>
      </c>
      <c r="J691" s="14">
        <v>0.125</v>
      </c>
      <c r="K691" s="14">
        <v>0.05</v>
      </c>
      <c r="L691" s="17">
        <f t="shared" si="9"/>
        <v>4987500</v>
      </c>
      <c r="M691" s="17">
        <v>0</v>
      </c>
      <c r="N691" s="17">
        <f>SUM(L685:L691)-M691</f>
        <v>28692422.5</v>
      </c>
    </row>
    <row r="692" spans="1:14" s="2" customFormat="1" ht="12.75" x14ac:dyDescent="0.2">
      <c r="A692" s="11">
        <v>20</v>
      </c>
      <c r="B692" s="18">
        <v>45030</v>
      </c>
      <c r="C692" s="18">
        <v>45027</v>
      </c>
      <c r="D692" s="19" t="s">
        <v>713</v>
      </c>
      <c r="E692" s="6" t="s">
        <v>156</v>
      </c>
      <c r="F692" s="11">
        <v>1</v>
      </c>
      <c r="G692" s="11">
        <v>30</v>
      </c>
      <c r="H692" s="11" t="s">
        <v>139</v>
      </c>
      <c r="I692" s="13">
        <v>104400</v>
      </c>
      <c r="J692" s="14">
        <v>0.125</v>
      </c>
      <c r="K692" s="14">
        <v>0.05</v>
      </c>
      <c r="L692" s="17">
        <f t="shared" si="9"/>
        <v>2603475</v>
      </c>
      <c r="M692" s="17" t="s">
        <v>14</v>
      </c>
      <c r="N692" s="17"/>
    </row>
    <row r="693" spans="1:14" s="2" customFormat="1" ht="12.75" x14ac:dyDescent="0.2">
      <c r="A693" s="11" t="s">
        <v>14</v>
      </c>
      <c r="B693" s="18" t="s">
        <v>14</v>
      </c>
      <c r="C693" s="18" t="s">
        <v>14</v>
      </c>
      <c r="D693" s="19" t="s">
        <v>14</v>
      </c>
      <c r="E693" s="6" t="s">
        <v>234</v>
      </c>
      <c r="F693" s="11">
        <v>1</v>
      </c>
      <c r="G693" s="11">
        <v>144</v>
      </c>
      <c r="H693" s="11" t="s">
        <v>115</v>
      </c>
      <c r="I693" s="13">
        <v>10600</v>
      </c>
      <c r="J693" s="14">
        <v>0.125</v>
      </c>
      <c r="K693" s="14">
        <v>0.05</v>
      </c>
      <c r="L693" s="17">
        <f t="shared" si="9"/>
        <v>1268820</v>
      </c>
      <c r="M693" s="17" t="s">
        <v>14</v>
      </c>
      <c r="N693" s="17"/>
    </row>
    <row r="694" spans="1:14" s="2" customFormat="1" ht="12.75" x14ac:dyDescent="0.2">
      <c r="A694" s="11" t="s">
        <v>14</v>
      </c>
      <c r="B694" s="18" t="s">
        <v>14</v>
      </c>
      <c r="C694" s="18" t="s">
        <v>14</v>
      </c>
      <c r="D694" s="19" t="s">
        <v>14</v>
      </c>
      <c r="E694" s="6" t="s">
        <v>714</v>
      </c>
      <c r="F694" s="11">
        <v>1</v>
      </c>
      <c r="G694" s="11">
        <v>144</v>
      </c>
      <c r="H694" s="11" t="s">
        <v>115</v>
      </c>
      <c r="I694" s="13">
        <v>13800</v>
      </c>
      <c r="J694" s="14">
        <v>0.125</v>
      </c>
      <c r="K694" s="14">
        <v>0.05</v>
      </c>
      <c r="L694" s="17">
        <f t="shared" si="9"/>
        <v>1651860</v>
      </c>
      <c r="M694" s="17" t="s">
        <v>14</v>
      </c>
      <c r="N694" s="17"/>
    </row>
    <row r="695" spans="1:14" s="2" customFormat="1" ht="12.75" x14ac:dyDescent="0.2">
      <c r="A695" s="11" t="s">
        <v>14</v>
      </c>
      <c r="B695" s="18" t="s">
        <v>14</v>
      </c>
      <c r="C695" s="18" t="s">
        <v>14</v>
      </c>
      <c r="D695" s="19" t="s">
        <v>14</v>
      </c>
      <c r="E695" s="6" t="s">
        <v>122</v>
      </c>
      <c r="F695" s="11">
        <v>1</v>
      </c>
      <c r="G695" s="11">
        <v>50</v>
      </c>
      <c r="H695" s="11" t="s">
        <v>123</v>
      </c>
      <c r="I695" s="13">
        <v>28300</v>
      </c>
      <c r="J695" s="14">
        <v>0.125</v>
      </c>
      <c r="K695" s="14">
        <v>0.05</v>
      </c>
      <c r="L695" s="17">
        <f t="shared" si="9"/>
        <v>1176218.75</v>
      </c>
      <c r="M695" s="17" t="s">
        <v>14</v>
      </c>
      <c r="N695" s="17"/>
    </row>
    <row r="696" spans="1:14" s="2" customFormat="1" ht="12.75" x14ac:dyDescent="0.2">
      <c r="A696" s="11" t="s">
        <v>14</v>
      </c>
      <c r="B696" s="18" t="s">
        <v>14</v>
      </c>
      <c r="C696" s="18" t="s">
        <v>14</v>
      </c>
      <c r="D696" s="19" t="s">
        <v>14</v>
      </c>
      <c r="E696" s="6" t="s">
        <v>464</v>
      </c>
      <c r="F696" s="11">
        <v>1</v>
      </c>
      <c r="G696" s="11">
        <v>50</v>
      </c>
      <c r="H696" s="11" t="s">
        <v>123</v>
      </c>
      <c r="I696" s="13">
        <v>28600</v>
      </c>
      <c r="J696" s="14">
        <v>0.125</v>
      </c>
      <c r="K696" s="14">
        <v>0.05</v>
      </c>
      <c r="L696" s="17">
        <f t="shared" si="9"/>
        <v>1188687.5</v>
      </c>
      <c r="M696" s="17" t="s">
        <v>14</v>
      </c>
      <c r="N696" s="17"/>
    </row>
    <row r="697" spans="1:14" s="2" customFormat="1" ht="12.75" x14ac:dyDescent="0.2">
      <c r="A697" s="11" t="s">
        <v>14</v>
      </c>
      <c r="B697" s="18" t="s">
        <v>14</v>
      </c>
      <c r="C697" s="18" t="s">
        <v>14</v>
      </c>
      <c r="D697" s="19" t="s">
        <v>14</v>
      </c>
      <c r="E697" s="6" t="s">
        <v>136</v>
      </c>
      <c r="F697" s="11">
        <v>1</v>
      </c>
      <c r="G697" s="11">
        <v>144</v>
      </c>
      <c r="H697" s="11" t="s">
        <v>131</v>
      </c>
      <c r="I697" s="13">
        <v>6500</v>
      </c>
      <c r="J697" s="14">
        <v>0.125</v>
      </c>
      <c r="K697" s="14">
        <v>0.05</v>
      </c>
      <c r="L697" s="17">
        <f t="shared" si="9"/>
        <v>778050</v>
      </c>
      <c r="M697" s="17">
        <v>0</v>
      </c>
      <c r="N697" s="17">
        <f>SUM(L692:L697)-M697</f>
        <v>8667111.25</v>
      </c>
    </row>
    <row r="698" spans="1:14" s="2" customFormat="1" ht="12.75" x14ac:dyDescent="0.2">
      <c r="A698" s="11">
        <v>21</v>
      </c>
      <c r="B698" s="18">
        <v>45030</v>
      </c>
      <c r="C698" s="18">
        <v>45028</v>
      </c>
      <c r="D698" s="19" t="s">
        <v>715</v>
      </c>
      <c r="E698" s="6" t="s">
        <v>694</v>
      </c>
      <c r="F698" s="11">
        <v>4</v>
      </c>
      <c r="G698" s="11">
        <v>240</v>
      </c>
      <c r="H698" s="11" t="s">
        <v>139</v>
      </c>
      <c r="I698" s="13">
        <v>27600</v>
      </c>
      <c r="J698" s="14">
        <v>0.125</v>
      </c>
      <c r="K698" s="14">
        <v>0.05</v>
      </c>
      <c r="L698" s="17">
        <f t="shared" si="9"/>
        <v>5506200</v>
      </c>
      <c r="M698" s="17" t="s">
        <v>14</v>
      </c>
      <c r="N698" s="17"/>
    </row>
    <row r="699" spans="1:14" s="2" customFormat="1" ht="12.75" x14ac:dyDescent="0.2">
      <c r="A699" s="11" t="s">
        <v>14</v>
      </c>
      <c r="B699" s="18" t="s">
        <v>14</v>
      </c>
      <c r="C699" s="18" t="s">
        <v>14</v>
      </c>
      <c r="D699" s="19" t="s">
        <v>14</v>
      </c>
      <c r="E699" s="6" t="s">
        <v>695</v>
      </c>
      <c r="F699" s="11">
        <v>6</v>
      </c>
      <c r="G699" s="11">
        <v>300</v>
      </c>
      <c r="H699" s="11" t="s">
        <v>139</v>
      </c>
      <c r="I699" s="13">
        <v>31200</v>
      </c>
      <c r="J699" s="14">
        <v>0.125</v>
      </c>
      <c r="K699" s="14">
        <v>0.05</v>
      </c>
      <c r="L699" s="17">
        <f t="shared" si="9"/>
        <v>7780500</v>
      </c>
      <c r="M699" s="17" t="s">
        <v>14</v>
      </c>
      <c r="N699" s="17"/>
    </row>
    <row r="700" spans="1:14" s="2" customFormat="1" ht="12.75" x14ac:dyDescent="0.2">
      <c r="A700" s="11" t="s">
        <v>14</v>
      </c>
      <c r="B700" s="18" t="s">
        <v>14</v>
      </c>
      <c r="C700" s="18" t="s">
        <v>14</v>
      </c>
      <c r="D700" s="19" t="s">
        <v>14</v>
      </c>
      <c r="E700" s="6" t="s">
        <v>499</v>
      </c>
      <c r="F700" s="11">
        <v>6</v>
      </c>
      <c r="G700" s="11">
        <v>180</v>
      </c>
      <c r="H700" s="11" t="s">
        <v>139</v>
      </c>
      <c r="I700" s="13">
        <v>48600</v>
      </c>
      <c r="J700" s="14">
        <v>0.125</v>
      </c>
      <c r="K700" s="14">
        <v>0.05</v>
      </c>
      <c r="L700" s="17">
        <f t="shared" si="9"/>
        <v>7271775</v>
      </c>
      <c r="M700" s="17" t="s">
        <v>14</v>
      </c>
      <c r="N700" s="17"/>
    </row>
    <row r="701" spans="1:14" s="2" customFormat="1" ht="12.75" x14ac:dyDescent="0.2">
      <c r="A701" s="11" t="s">
        <v>14</v>
      </c>
      <c r="B701" s="18" t="s">
        <v>14</v>
      </c>
      <c r="C701" s="18" t="s">
        <v>14</v>
      </c>
      <c r="D701" s="19" t="s">
        <v>14</v>
      </c>
      <c r="E701" s="6" t="s">
        <v>138</v>
      </c>
      <c r="F701" s="11">
        <v>6</v>
      </c>
      <c r="G701" s="11">
        <v>120</v>
      </c>
      <c r="H701" s="11" t="s">
        <v>139</v>
      </c>
      <c r="I701" s="13">
        <v>67800</v>
      </c>
      <c r="J701" s="14">
        <v>0.125</v>
      </c>
      <c r="K701" s="14">
        <v>0.05</v>
      </c>
      <c r="L701" s="17">
        <f t="shared" si="9"/>
        <v>6763050</v>
      </c>
      <c r="M701" s="17" t="s">
        <v>14</v>
      </c>
      <c r="N701" s="17"/>
    </row>
    <row r="702" spans="1:14" s="2" customFormat="1" ht="12.75" x14ac:dyDescent="0.2">
      <c r="A702" s="11" t="s">
        <v>14</v>
      </c>
      <c r="B702" s="18" t="s">
        <v>14</v>
      </c>
      <c r="C702" s="18" t="s">
        <v>14</v>
      </c>
      <c r="D702" s="19" t="s">
        <v>14</v>
      </c>
      <c r="E702" s="6" t="s">
        <v>544</v>
      </c>
      <c r="F702" s="11">
        <v>10</v>
      </c>
      <c r="G702" s="11">
        <v>100</v>
      </c>
      <c r="H702" s="11" t="s">
        <v>139</v>
      </c>
      <c r="I702" s="13">
        <v>115800</v>
      </c>
      <c r="J702" s="14">
        <v>0.125</v>
      </c>
      <c r="K702" s="14">
        <v>0.05</v>
      </c>
      <c r="L702" s="17">
        <f t="shared" ref="L702:L760" si="10">G702*(I702-(I702*J702)-((I702-(I702*J702))*K702))</f>
        <v>9625875</v>
      </c>
      <c r="M702" s="17" t="s">
        <v>14</v>
      </c>
      <c r="N702" s="17"/>
    </row>
    <row r="703" spans="1:14" s="2" customFormat="1" ht="12.75" x14ac:dyDescent="0.2">
      <c r="A703" s="11" t="s">
        <v>14</v>
      </c>
      <c r="B703" s="18" t="s">
        <v>14</v>
      </c>
      <c r="C703" s="18" t="s">
        <v>14</v>
      </c>
      <c r="D703" s="19" t="s">
        <v>14</v>
      </c>
      <c r="E703" s="6" t="s">
        <v>451</v>
      </c>
      <c r="F703" s="11">
        <v>10</v>
      </c>
      <c r="G703" s="11">
        <v>50</v>
      </c>
      <c r="H703" s="11" t="s">
        <v>139</v>
      </c>
      <c r="I703" s="13">
        <v>177000</v>
      </c>
      <c r="J703" s="14">
        <v>0.125</v>
      </c>
      <c r="K703" s="14">
        <v>0.05</v>
      </c>
      <c r="L703" s="17">
        <f t="shared" si="10"/>
        <v>7356562.5</v>
      </c>
      <c r="M703" s="17" t="s">
        <v>14</v>
      </c>
      <c r="N703" s="17"/>
    </row>
    <row r="704" spans="1:14" s="2" customFormat="1" ht="12.75" x14ac:dyDescent="0.2">
      <c r="A704" s="11" t="s">
        <v>14</v>
      </c>
      <c r="B704" s="18" t="s">
        <v>14</v>
      </c>
      <c r="C704" s="18" t="s">
        <v>14</v>
      </c>
      <c r="D704" s="19" t="s">
        <v>14</v>
      </c>
      <c r="E704" s="6" t="s">
        <v>444</v>
      </c>
      <c r="F704" s="11">
        <v>4</v>
      </c>
      <c r="G704" s="11">
        <v>12</v>
      </c>
      <c r="H704" s="11" t="s">
        <v>139</v>
      </c>
      <c r="I704" s="13">
        <v>507600</v>
      </c>
      <c r="J704" s="14">
        <v>0.125</v>
      </c>
      <c r="K704" s="14">
        <v>0.05</v>
      </c>
      <c r="L704" s="17">
        <f t="shared" si="10"/>
        <v>5063310</v>
      </c>
      <c r="M704" s="17" t="s">
        <v>14</v>
      </c>
      <c r="N704" s="17"/>
    </row>
    <row r="705" spans="1:14" s="2" customFormat="1" ht="12.75" x14ac:dyDescent="0.2">
      <c r="A705" s="11" t="s">
        <v>14</v>
      </c>
      <c r="B705" s="18" t="s">
        <v>14</v>
      </c>
      <c r="C705" s="18" t="s">
        <v>14</v>
      </c>
      <c r="D705" s="19" t="s">
        <v>14</v>
      </c>
      <c r="E705" s="6" t="s">
        <v>679</v>
      </c>
      <c r="F705" s="11" t="s">
        <v>14</v>
      </c>
      <c r="G705" s="11">
        <v>276</v>
      </c>
      <c r="H705" s="11" t="s">
        <v>120</v>
      </c>
      <c r="I705" s="13">
        <v>13200</v>
      </c>
      <c r="J705" s="14">
        <v>0.125</v>
      </c>
      <c r="K705" s="14">
        <v>0.05</v>
      </c>
      <c r="L705" s="17">
        <f t="shared" si="10"/>
        <v>3028410</v>
      </c>
      <c r="M705" s="17">
        <v>3028410</v>
      </c>
      <c r="N705" s="17">
        <f>SUM(L698:L705)-M705</f>
        <v>49367272.5</v>
      </c>
    </row>
    <row r="706" spans="1:14" s="2" customFormat="1" ht="12.75" x14ac:dyDescent="0.2">
      <c r="A706" s="11" t="s">
        <v>14</v>
      </c>
      <c r="B706" s="18" t="s">
        <v>14</v>
      </c>
      <c r="C706" s="18" t="s">
        <v>14</v>
      </c>
      <c r="D706" s="19" t="s">
        <v>14</v>
      </c>
      <c r="E706" s="6" t="s">
        <v>511</v>
      </c>
      <c r="F706" s="11" t="s">
        <v>14</v>
      </c>
      <c r="G706" s="11" t="s">
        <v>14</v>
      </c>
      <c r="H706" s="11" t="s">
        <v>14</v>
      </c>
      <c r="I706" s="13" t="s">
        <v>14</v>
      </c>
      <c r="J706" s="14" t="s">
        <v>14</v>
      </c>
      <c r="K706" s="14" t="s">
        <v>14</v>
      </c>
      <c r="L706" s="17"/>
      <c r="M706" s="17" t="s">
        <v>14</v>
      </c>
      <c r="N706" s="17"/>
    </row>
    <row r="707" spans="1:14" s="2" customFormat="1" ht="12.75" x14ac:dyDescent="0.2">
      <c r="A707" s="11">
        <v>22</v>
      </c>
      <c r="B707" s="18">
        <v>45049</v>
      </c>
      <c r="C707" s="18">
        <v>45029</v>
      </c>
      <c r="D707" s="19" t="s">
        <v>727</v>
      </c>
      <c r="E707" s="6" t="s">
        <v>122</v>
      </c>
      <c r="F707" s="11">
        <v>7</v>
      </c>
      <c r="G707" s="11">
        <v>350</v>
      </c>
      <c r="H707" s="11" t="s">
        <v>123</v>
      </c>
      <c r="I707" s="13">
        <v>28300</v>
      </c>
      <c r="J707" s="14">
        <v>0.125</v>
      </c>
      <c r="K707" s="14">
        <v>0.05</v>
      </c>
      <c r="L707" s="17">
        <f t="shared" si="10"/>
        <v>8233531.25</v>
      </c>
      <c r="M707" s="17" t="s">
        <v>14</v>
      </c>
      <c r="N707" s="17"/>
    </row>
    <row r="708" spans="1:14" s="2" customFormat="1" ht="12.75" x14ac:dyDescent="0.2">
      <c r="A708" s="11" t="s">
        <v>14</v>
      </c>
      <c r="B708" s="18" t="s">
        <v>14</v>
      </c>
      <c r="C708" s="18" t="s">
        <v>14</v>
      </c>
      <c r="D708" s="19" t="s">
        <v>14</v>
      </c>
      <c r="E708" s="6" t="s">
        <v>228</v>
      </c>
      <c r="F708" s="11">
        <v>5</v>
      </c>
      <c r="G708" s="11">
        <v>250</v>
      </c>
      <c r="H708" s="11" t="s">
        <v>123</v>
      </c>
      <c r="I708" s="13">
        <v>32000</v>
      </c>
      <c r="J708" s="14">
        <v>0.125</v>
      </c>
      <c r="K708" s="14">
        <v>0.05</v>
      </c>
      <c r="L708" s="17">
        <f t="shared" si="10"/>
        <v>6650000</v>
      </c>
      <c r="M708" s="17" t="s">
        <v>14</v>
      </c>
      <c r="N708" s="17"/>
    </row>
    <row r="709" spans="1:14" s="2" customFormat="1" ht="12.75" x14ac:dyDescent="0.2">
      <c r="A709" s="11" t="s">
        <v>14</v>
      </c>
      <c r="B709" s="18" t="s">
        <v>14</v>
      </c>
      <c r="C709" s="18" t="s">
        <v>14</v>
      </c>
      <c r="D709" s="19" t="s">
        <v>14</v>
      </c>
      <c r="E709" s="6" t="s">
        <v>406</v>
      </c>
      <c r="F709" s="11">
        <v>1</v>
      </c>
      <c r="G709" s="11">
        <v>288</v>
      </c>
      <c r="H709" s="11" t="s">
        <v>115</v>
      </c>
      <c r="I709" s="13">
        <v>6700</v>
      </c>
      <c r="J709" s="14">
        <v>0.125</v>
      </c>
      <c r="K709" s="14">
        <v>0.05</v>
      </c>
      <c r="L709" s="17">
        <f t="shared" si="10"/>
        <v>1603980</v>
      </c>
      <c r="M709" s="17" t="s">
        <v>14</v>
      </c>
      <c r="N709" s="17"/>
    </row>
    <row r="710" spans="1:14" s="2" customFormat="1" ht="12.75" x14ac:dyDescent="0.2">
      <c r="A710" s="11" t="s">
        <v>14</v>
      </c>
      <c r="B710" s="18" t="s">
        <v>14</v>
      </c>
      <c r="C710" s="18" t="s">
        <v>14</v>
      </c>
      <c r="D710" s="19" t="s">
        <v>14</v>
      </c>
      <c r="E710" s="6" t="s">
        <v>233</v>
      </c>
      <c r="F710" s="11">
        <v>1</v>
      </c>
      <c r="G710" s="11">
        <v>72</v>
      </c>
      <c r="H710" s="11" t="s">
        <v>115</v>
      </c>
      <c r="I710" s="13">
        <v>21200</v>
      </c>
      <c r="J710" s="14">
        <v>0.125</v>
      </c>
      <c r="K710" s="14">
        <v>0.05</v>
      </c>
      <c r="L710" s="17">
        <f t="shared" si="10"/>
        <v>1268820</v>
      </c>
      <c r="M710" s="17" t="s">
        <v>14</v>
      </c>
      <c r="N710" s="17"/>
    </row>
    <row r="711" spans="1:14" s="2" customFormat="1" ht="12.75" x14ac:dyDescent="0.2">
      <c r="A711" s="11" t="s">
        <v>14</v>
      </c>
      <c r="B711" s="18" t="s">
        <v>14</v>
      </c>
      <c r="C711" s="18" t="s">
        <v>14</v>
      </c>
      <c r="D711" s="19" t="s">
        <v>14</v>
      </c>
      <c r="E711" s="6" t="s">
        <v>135</v>
      </c>
      <c r="F711" s="11">
        <v>1</v>
      </c>
      <c r="G711" s="11">
        <v>144</v>
      </c>
      <c r="H711" s="11" t="s">
        <v>131</v>
      </c>
      <c r="I711" s="13">
        <v>4350</v>
      </c>
      <c r="J711" s="14">
        <v>0.125</v>
      </c>
      <c r="K711" s="14">
        <v>0.05</v>
      </c>
      <c r="L711" s="17">
        <f t="shared" si="10"/>
        <v>520695</v>
      </c>
      <c r="M711" s="17" t="s">
        <v>14</v>
      </c>
      <c r="N711" s="17"/>
    </row>
    <row r="712" spans="1:14" s="2" customFormat="1" ht="12.75" x14ac:dyDescent="0.2">
      <c r="A712" s="11" t="s">
        <v>14</v>
      </c>
      <c r="B712" s="18" t="s">
        <v>14</v>
      </c>
      <c r="C712" s="18" t="s">
        <v>14</v>
      </c>
      <c r="D712" s="19" t="s">
        <v>14</v>
      </c>
      <c r="E712" s="6" t="s">
        <v>136</v>
      </c>
      <c r="F712" s="11">
        <v>1</v>
      </c>
      <c r="G712" s="11">
        <v>144</v>
      </c>
      <c r="H712" s="11" t="s">
        <v>131</v>
      </c>
      <c r="I712" s="13">
        <v>6500</v>
      </c>
      <c r="J712" s="14">
        <v>0.125</v>
      </c>
      <c r="K712" s="14">
        <v>0.05</v>
      </c>
      <c r="L712" s="17">
        <f t="shared" si="10"/>
        <v>778050</v>
      </c>
      <c r="M712" s="17" t="s">
        <v>14</v>
      </c>
      <c r="N712" s="17"/>
    </row>
    <row r="713" spans="1:14" s="2" customFormat="1" ht="12.75" x14ac:dyDescent="0.2">
      <c r="A713" s="11" t="s">
        <v>14</v>
      </c>
      <c r="B713" s="18" t="s">
        <v>14</v>
      </c>
      <c r="C713" s="18" t="s">
        <v>14</v>
      </c>
      <c r="D713" s="19" t="s">
        <v>14</v>
      </c>
      <c r="E713" s="6" t="s">
        <v>144</v>
      </c>
      <c r="F713" s="11">
        <v>2</v>
      </c>
      <c r="G713" s="11">
        <v>2000</v>
      </c>
      <c r="H713" s="11" t="s">
        <v>133</v>
      </c>
      <c r="I713" s="13">
        <v>2050</v>
      </c>
      <c r="J713" s="14">
        <v>0.125</v>
      </c>
      <c r="K713" s="14">
        <v>0.05</v>
      </c>
      <c r="L713" s="17">
        <f t="shared" si="10"/>
        <v>3408125</v>
      </c>
      <c r="M713" s="17"/>
      <c r="N713" s="17"/>
    </row>
    <row r="714" spans="1:14" s="2" customFormat="1" ht="12.75" x14ac:dyDescent="0.2">
      <c r="A714" s="11" t="s">
        <v>14</v>
      </c>
      <c r="B714" s="18" t="s">
        <v>14</v>
      </c>
      <c r="C714" s="18" t="s">
        <v>14</v>
      </c>
      <c r="D714" s="19" t="s">
        <v>14</v>
      </c>
      <c r="E714" s="6" t="s">
        <v>132</v>
      </c>
      <c r="F714" s="11">
        <v>1</v>
      </c>
      <c r="G714" s="11">
        <v>500</v>
      </c>
      <c r="H714" s="11" t="s">
        <v>133</v>
      </c>
      <c r="I714" s="13">
        <v>3050</v>
      </c>
      <c r="J714" s="14">
        <v>0.125</v>
      </c>
      <c r="K714" s="14">
        <v>0.05</v>
      </c>
      <c r="L714" s="17">
        <f t="shared" si="10"/>
        <v>1267656.25</v>
      </c>
      <c r="M714" s="17"/>
      <c r="N714" s="17"/>
    </row>
    <row r="715" spans="1:14" s="2" customFormat="1" ht="12.75" x14ac:dyDescent="0.2">
      <c r="A715" s="11" t="s">
        <v>14</v>
      </c>
      <c r="B715" s="18" t="s">
        <v>14</v>
      </c>
      <c r="C715" s="18" t="s">
        <v>14</v>
      </c>
      <c r="D715" s="19" t="s">
        <v>14</v>
      </c>
      <c r="E715" s="6" t="s">
        <v>325</v>
      </c>
      <c r="F715" s="11">
        <v>1</v>
      </c>
      <c r="G715" s="11">
        <v>120</v>
      </c>
      <c r="H715" s="11" t="s">
        <v>120</v>
      </c>
      <c r="I715" s="13">
        <v>24600</v>
      </c>
      <c r="J715" s="14">
        <v>0.125</v>
      </c>
      <c r="K715" s="14">
        <v>0.05</v>
      </c>
      <c r="L715" s="17">
        <f t="shared" si="10"/>
        <v>2453850</v>
      </c>
      <c r="M715" s="17"/>
      <c r="N715" s="17"/>
    </row>
    <row r="716" spans="1:14" s="2" customFormat="1" ht="12.75" x14ac:dyDescent="0.2">
      <c r="A716" s="11" t="s">
        <v>14</v>
      </c>
      <c r="B716" s="18" t="s">
        <v>14</v>
      </c>
      <c r="C716" s="18" t="s">
        <v>14</v>
      </c>
      <c r="D716" s="19" t="s">
        <v>14</v>
      </c>
      <c r="E716" s="6" t="s">
        <v>314</v>
      </c>
      <c r="F716" s="11">
        <v>2</v>
      </c>
      <c r="G716" s="11">
        <v>48</v>
      </c>
      <c r="H716" s="11" t="s">
        <v>120</v>
      </c>
      <c r="I716" s="13">
        <v>89400</v>
      </c>
      <c r="J716" s="14">
        <v>0.125</v>
      </c>
      <c r="K716" s="14">
        <v>0.05</v>
      </c>
      <c r="L716" s="17">
        <f t="shared" si="10"/>
        <v>3567060</v>
      </c>
      <c r="M716" s="17" t="s">
        <v>14</v>
      </c>
      <c r="N716" s="17"/>
    </row>
    <row r="717" spans="1:14" s="2" customFormat="1" ht="12.75" x14ac:dyDescent="0.2">
      <c r="A717" s="11"/>
      <c r="B717" s="18" t="s">
        <v>14</v>
      </c>
      <c r="C717" s="18" t="s">
        <v>14</v>
      </c>
      <c r="D717" s="19" t="s">
        <v>14</v>
      </c>
      <c r="E717" s="6" t="s">
        <v>134</v>
      </c>
      <c r="F717" s="11">
        <v>2</v>
      </c>
      <c r="G717" s="11">
        <v>48</v>
      </c>
      <c r="H717" s="11" t="s">
        <v>131</v>
      </c>
      <c r="I717" s="13">
        <v>19000</v>
      </c>
      <c r="J717" s="14">
        <v>0.125</v>
      </c>
      <c r="K717" s="14">
        <v>0.05</v>
      </c>
      <c r="L717" s="17">
        <f t="shared" si="10"/>
        <v>758100</v>
      </c>
      <c r="M717" s="17">
        <v>0</v>
      </c>
      <c r="N717" s="17">
        <f>SUM(L707:L717)-M717</f>
        <v>30509867.5</v>
      </c>
    </row>
    <row r="718" spans="1:14" s="2" customFormat="1" ht="12.75" x14ac:dyDescent="0.2">
      <c r="A718" s="11">
        <v>23</v>
      </c>
      <c r="B718" s="18">
        <v>45049</v>
      </c>
      <c r="C718" s="18">
        <v>45029</v>
      </c>
      <c r="D718" s="19" t="s">
        <v>726</v>
      </c>
      <c r="E718" s="6" t="s">
        <v>116</v>
      </c>
      <c r="F718" s="11">
        <v>1</v>
      </c>
      <c r="G718" s="11">
        <v>24</v>
      </c>
      <c r="H718" s="11" t="s">
        <v>115</v>
      </c>
      <c r="I718" s="13">
        <v>58900</v>
      </c>
      <c r="J718" s="14">
        <v>0.125</v>
      </c>
      <c r="K718" s="14">
        <v>0.05</v>
      </c>
      <c r="L718" s="17">
        <f t="shared" si="10"/>
        <v>1175055</v>
      </c>
      <c r="M718" s="17">
        <v>0</v>
      </c>
      <c r="N718" s="17">
        <f>SUM(L718)-M718</f>
        <v>1175055</v>
      </c>
    </row>
    <row r="719" spans="1:14" s="2" customFormat="1" ht="12.75" x14ac:dyDescent="0.2">
      <c r="A719" s="11">
        <v>24</v>
      </c>
      <c r="B719" s="18">
        <v>45049</v>
      </c>
      <c r="C719" s="18">
        <v>45030</v>
      </c>
      <c r="D719" s="19" t="s">
        <v>724</v>
      </c>
      <c r="E719" s="6" t="s">
        <v>669</v>
      </c>
      <c r="F719" s="11" t="s">
        <v>14</v>
      </c>
      <c r="G719" s="11">
        <v>180</v>
      </c>
      <c r="H719" s="11" t="s">
        <v>131</v>
      </c>
      <c r="I719" s="13">
        <v>3700</v>
      </c>
      <c r="J719" s="14">
        <v>0.125</v>
      </c>
      <c r="K719" s="14">
        <v>0.05</v>
      </c>
      <c r="L719" s="17">
        <f t="shared" si="10"/>
        <v>553612.5</v>
      </c>
      <c r="M719" s="17" t="s">
        <v>14</v>
      </c>
      <c r="N719" s="17"/>
    </row>
    <row r="720" spans="1:14" s="2" customFormat="1" ht="12.75" x14ac:dyDescent="0.2">
      <c r="A720" s="11" t="s">
        <v>14</v>
      </c>
      <c r="B720" s="18" t="s">
        <v>14</v>
      </c>
      <c r="C720" s="18" t="s">
        <v>14</v>
      </c>
      <c r="D720" s="19" t="s">
        <v>14</v>
      </c>
      <c r="E720" s="6" t="s">
        <v>670</v>
      </c>
      <c r="F720" s="11" t="s">
        <v>14</v>
      </c>
      <c r="G720" s="11">
        <v>180</v>
      </c>
      <c r="H720" s="11" t="s">
        <v>131</v>
      </c>
      <c r="I720" s="13">
        <v>3700</v>
      </c>
      <c r="J720" s="14">
        <v>0.125</v>
      </c>
      <c r="K720" s="14">
        <v>0.05</v>
      </c>
      <c r="L720" s="17">
        <f t="shared" si="10"/>
        <v>553612.5</v>
      </c>
      <c r="M720" s="17" t="s">
        <v>14</v>
      </c>
      <c r="N720" s="17"/>
    </row>
    <row r="721" spans="1:14" s="2" customFormat="1" ht="12.75" x14ac:dyDescent="0.2">
      <c r="A721" s="11" t="s">
        <v>14</v>
      </c>
      <c r="B721" s="18" t="s">
        <v>14</v>
      </c>
      <c r="C721" s="18" t="s">
        <v>14</v>
      </c>
      <c r="D721" s="19" t="s">
        <v>14</v>
      </c>
      <c r="E721" s="6" t="s">
        <v>671</v>
      </c>
      <c r="F721" s="11" t="s">
        <v>14</v>
      </c>
      <c r="G721" s="11">
        <v>180</v>
      </c>
      <c r="H721" s="11" t="s">
        <v>131</v>
      </c>
      <c r="I721" s="13">
        <v>3700</v>
      </c>
      <c r="J721" s="14">
        <v>0.125</v>
      </c>
      <c r="K721" s="14">
        <v>0.05</v>
      </c>
      <c r="L721" s="17">
        <f t="shared" si="10"/>
        <v>553612.5</v>
      </c>
      <c r="M721" s="17" t="s">
        <v>14</v>
      </c>
      <c r="N721" s="17"/>
    </row>
    <row r="722" spans="1:14" s="2" customFormat="1" ht="12.75" x14ac:dyDescent="0.2">
      <c r="A722" s="11" t="s">
        <v>14</v>
      </c>
      <c r="B722" s="18" t="s">
        <v>14</v>
      </c>
      <c r="C722" s="18" t="s">
        <v>14</v>
      </c>
      <c r="D722" s="19" t="s">
        <v>14</v>
      </c>
      <c r="E722" s="6" t="s">
        <v>672</v>
      </c>
      <c r="F722" s="11" t="s">
        <v>14</v>
      </c>
      <c r="G722" s="11">
        <v>180</v>
      </c>
      <c r="H722" s="11" t="s">
        <v>131</v>
      </c>
      <c r="I722" s="13">
        <v>3700</v>
      </c>
      <c r="J722" s="14">
        <v>0.125</v>
      </c>
      <c r="K722" s="14">
        <v>0.05</v>
      </c>
      <c r="L722" s="17">
        <f t="shared" si="10"/>
        <v>553612.5</v>
      </c>
      <c r="M722" s="17" t="s">
        <v>14</v>
      </c>
      <c r="N722" s="17"/>
    </row>
    <row r="723" spans="1:14" s="2" customFormat="1" ht="12.75" x14ac:dyDescent="0.2">
      <c r="A723" s="11" t="s">
        <v>14</v>
      </c>
      <c r="B723" s="18" t="s">
        <v>14</v>
      </c>
      <c r="C723" s="18" t="s">
        <v>14</v>
      </c>
      <c r="D723" s="19" t="s">
        <v>14</v>
      </c>
      <c r="E723" s="6" t="s">
        <v>325</v>
      </c>
      <c r="F723" s="11">
        <v>1</v>
      </c>
      <c r="G723" s="11">
        <v>120</v>
      </c>
      <c r="H723" s="11" t="s">
        <v>120</v>
      </c>
      <c r="I723" s="13">
        <v>24600</v>
      </c>
      <c r="J723" s="14">
        <v>0.125</v>
      </c>
      <c r="K723" s="14">
        <v>0.05</v>
      </c>
      <c r="L723" s="17">
        <f t="shared" si="10"/>
        <v>2453850</v>
      </c>
      <c r="M723" s="17" t="s">
        <v>14</v>
      </c>
      <c r="N723" s="17"/>
    </row>
    <row r="724" spans="1:14" s="2" customFormat="1" ht="12.75" x14ac:dyDescent="0.2">
      <c r="A724" s="11" t="s">
        <v>14</v>
      </c>
      <c r="B724" s="18" t="s">
        <v>14</v>
      </c>
      <c r="C724" s="18" t="s">
        <v>14</v>
      </c>
      <c r="D724" s="19" t="s">
        <v>14</v>
      </c>
      <c r="E724" s="6" t="s">
        <v>225</v>
      </c>
      <c r="F724" s="11">
        <v>1</v>
      </c>
      <c r="G724" s="11">
        <v>40</v>
      </c>
      <c r="H724" s="11" t="s">
        <v>120</v>
      </c>
      <c r="I724" s="13">
        <v>49200</v>
      </c>
      <c r="J724" s="14">
        <v>0.125</v>
      </c>
      <c r="K724" s="14">
        <v>0.05</v>
      </c>
      <c r="L724" s="17">
        <f t="shared" si="10"/>
        <v>1635900</v>
      </c>
      <c r="M724" s="17" t="s">
        <v>14</v>
      </c>
      <c r="N724" s="17"/>
    </row>
    <row r="725" spans="1:14" s="2" customFormat="1" ht="12.75" x14ac:dyDescent="0.2">
      <c r="A725" s="11" t="s">
        <v>14</v>
      </c>
      <c r="B725" s="18" t="s">
        <v>14</v>
      </c>
      <c r="C725" s="18" t="s">
        <v>14</v>
      </c>
      <c r="D725" s="19" t="s">
        <v>14</v>
      </c>
      <c r="E725" s="6" t="s">
        <v>435</v>
      </c>
      <c r="F725" s="11">
        <v>1</v>
      </c>
      <c r="G725" s="11">
        <v>48</v>
      </c>
      <c r="H725" s="11" t="s">
        <v>120</v>
      </c>
      <c r="I725" s="13">
        <v>55800</v>
      </c>
      <c r="J725" s="14">
        <v>0.125</v>
      </c>
      <c r="K725" s="14">
        <v>0.05</v>
      </c>
      <c r="L725" s="17">
        <f t="shared" si="10"/>
        <v>2226420</v>
      </c>
      <c r="M725" s="17" t="s">
        <v>14</v>
      </c>
      <c r="N725" s="17"/>
    </row>
    <row r="726" spans="1:14" s="2" customFormat="1" ht="12.75" x14ac:dyDescent="0.2">
      <c r="A726" s="11" t="s">
        <v>14</v>
      </c>
      <c r="B726" s="18" t="s">
        <v>14</v>
      </c>
      <c r="C726" s="18" t="s">
        <v>14</v>
      </c>
      <c r="D726" s="19" t="s">
        <v>14</v>
      </c>
      <c r="E726" s="6" t="s">
        <v>224</v>
      </c>
      <c r="F726" s="11">
        <v>1</v>
      </c>
      <c r="G726" s="11">
        <v>24</v>
      </c>
      <c r="H726" s="11" t="s">
        <v>120</v>
      </c>
      <c r="I726" s="13">
        <v>162000</v>
      </c>
      <c r="J726" s="14">
        <v>0.125</v>
      </c>
      <c r="K726" s="14">
        <v>0.05</v>
      </c>
      <c r="L726" s="17">
        <f t="shared" si="10"/>
        <v>3231900</v>
      </c>
      <c r="M726" s="17" t="s">
        <v>14</v>
      </c>
      <c r="N726" s="17"/>
    </row>
    <row r="727" spans="1:14" s="2" customFormat="1" ht="12.75" x14ac:dyDescent="0.2">
      <c r="A727" s="11" t="s">
        <v>14</v>
      </c>
      <c r="B727" s="18" t="s">
        <v>14</v>
      </c>
      <c r="C727" s="18" t="s">
        <v>14</v>
      </c>
      <c r="D727" s="19" t="s">
        <v>14</v>
      </c>
      <c r="E727" s="6" t="s">
        <v>725</v>
      </c>
      <c r="F727" s="11" t="s">
        <v>14</v>
      </c>
      <c r="G727" s="11">
        <v>24</v>
      </c>
      <c r="H727" s="11" t="s">
        <v>120</v>
      </c>
      <c r="I727" s="13">
        <v>0</v>
      </c>
      <c r="J727" s="14">
        <v>0.125</v>
      </c>
      <c r="K727" s="14">
        <v>0.05</v>
      </c>
      <c r="L727" s="17">
        <f t="shared" si="10"/>
        <v>0</v>
      </c>
      <c r="M727" s="17">
        <v>0</v>
      </c>
      <c r="N727" s="17">
        <f>SUM(L719:L727)-M727</f>
        <v>11762520</v>
      </c>
    </row>
    <row r="728" spans="1:14" s="2" customFormat="1" ht="15.75" x14ac:dyDescent="0.25">
      <c r="A728" s="60" t="s">
        <v>730</v>
      </c>
      <c r="B728" s="18" t="s">
        <v>14</v>
      </c>
      <c r="C728" s="18" t="s">
        <v>14</v>
      </c>
      <c r="D728" s="19" t="s">
        <v>14</v>
      </c>
      <c r="E728" s="6" t="s">
        <v>14</v>
      </c>
      <c r="F728" s="11" t="s">
        <v>14</v>
      </c>
      <c r="G728" s="11" t="s">
        <v>14</v>
      </c>
      <c r="H728" s="11" t="s">
        <v>14</v>
      </c>
      <c r="I728" s="13" t="s">
        <v>14</v>
      </c>
      <c r="J728" s="14" t="s">
        <v>14</v>
      </c>
      <c r="K728" s="14" t="s">
        <v>14</v>
      </c>
      <c r="L728" s="17" t="e">
        <f t="shared" si="10"/>
        <v>#VALUE!</v>
      </c>
      <c r="M728" s="17" t="s">
        <v>14</v>
      </c>
      <c r="N728" s="17"/>
    </row>
    <row r="729" spans="1:14" s="2" customFormat="1" ht="12.75" x14ac:dyDescent="0.2">
      <c r="A729" s="11">
        <v>1</v>
      </c>
      <c r="B729" s="18">
        <v>45055</v>
      </c>
      <c r="C729" s="18">
        <v>45050</v>
      </c>
      <c r="D729" s="19" t="s">
        <v>740</v>
      </c>
      <c r="E729" s="6" t="s">
        <v>132</v>
      </c>
      <c r="F729" s="11">
        <v>2</v>
      </c>
      <c r="G729" s="11">
        <v>1000</v>
      </c>
      <c r="H729" s="11" t="s">
        <v>133</v>
      </c>
      <c r="I729" s="13">
        <v>3050</v>
      </c>
      <c r="J729" s="14">
        <v>0.125</v>
      </c>
      <c r="K729" s="14">
        <v>0.05</v>
      </c>
      <c r="L729" s="17">
        <f t="shared" si="10"/>
        <v>2535312.5</v>
      </c>
      <c r="M729" s="17" t="s">
        <v>14</v>
      </c>
      <c r="N729" s="17"/>
    </row>
    <row r="730" spans="1:14" s="2" customFormat="1" ht="12.75" x14ac:dyDescent="0.2">
      <c r="A730" s="11" t="str">
        <f>IF(B730="","",COUNT(A$729:A729))</f>
        <v/>
      </c>
      <c r="B730" s="18" t="s">
        <v>14</v>
      </c>
      <c r="C730" s="18" t="s">
        <v>14</v>
      </c>
      <c r="D730" s="19" t="s">
        <v>14</v>
      </c>
      <c r="E730" s="6" t="s">
        <v>134</v>
      </c>
      <c r="F730" s="11">
        <v>1</v>
      </c>
      <c r="G730" s="11">
        <v>24</v>
      </c>
      <c r="H730" s="11" t="s">
        <v>131</v>
      </c>
      <c r="I730" s="13">
        <v>19000</v>
      </c>
      <c r="J730" s="14">
        <v>0.125</v>
      </c>
      <c r="K730" s="14">
        <v>0.05</v>
      </c>
      <c r="L730" s="17">
        <f t="shared" si="10"/>
        <v>379050</v>
      </c>
      <c r="M730" s="17" t="s">
        <v>14</v>
      </c>
      <c r="N730" s="17"/>
    </row>
    <row r="731" spans="1:14" s="2" customFormat="1" ht="12.75" x14ac:dyDescent="0.2">
      <c r="A731" s="11" t="str">
        <f>IF(B731="","",COUNT(A$729:A730))</f>
        <v/>
      </c>
      <c r="B731" s="18" t="s">
        <v>14</v>
      </c>
      <c r="C731" s="18" t="s">
        <v>14</v>
      </c>
      <c r="D731" s="19" t="s">
        <v>14</v>
      </c>
      <c r="E731" s="6" t="s">
        <v>234</v>
      </c>
      <c r="F731" s="11">
        <v>1</v>
      </c>
      <c r="G731" s="11">
        <v>144</v>
      </c>
      <c r="H731" s="11" t="s">
        <v>115</v>
      </c>
      <c r="I731" s="13">
        <v>10600</v>
      </c>
      <c r="J731" s="14">
        <v>0.125</v>
      </c>
      <c r="K731" s="14">
        <v>0.05</v>
      </c>
      <c r="L731" s="17">
        <f t="shared" si="10"/>
        <v>1268820</v>
      </c>
      <c r="M731" s="17" t="s">
        <v>14</v>
      </c>
      <c r="N731" s="17"/>
    </row>
    <row r="732" spans="1:14" s="2" customFormat="1" ht="12.75" x14ac:dyDescent="0.2">
      <c r="A732" s="11" t="str">
        <f>IF(B732="","",COUNT(A$729:A731))</f>
        <v/>
      </c>
      <c r="B732" s="18" t="s">
        <v>14</v>
      </c>
      <c r="C732" s="18" t="s">
        <v>14</v>
      </c>
      <c r="D732" s="19" t="s">
        <v>14</v>
      </c>
      <c r="E732" s="6" t="s">
        <v>741</v>
      </c>
      <c r="F732" s="11">
        <v>2</v>
      </c>
      <c r="G732" s="11">
        <v>4</v>
      </c>
      <c r="H732" s="11" t="s">
        <v>139</v>
      </c>
      <c r="I732" s="13">
        <v>1029600</v>
      </c>
      <c r="J732" s="14">
        <v>0.125</v>
      </c>
      <c r="K732" s="14">
        <v>0.05</v>
      </c>
      <c r="L732" s="17">
        <f t="shared" si="10"/>
        <v>3423420</v>
      </c>
      <c r="M732" s="17" t="s">
        <v>14</v>
      </c>
      <c r="N732" s="17"/>
    </row>
    <row r="733" spans="1:14" s="2" customFormat="1" ht="12.75" x14ac:dyDescent="0.2">
      <c r="A733" s="11" t="str">
        <f>IF(B733="","",COUNT(A$729:A732))</f>
        <v/>
      </c>
      <c r="B733" s="18" t="s">
        <v>14</v>
      </c>
      <c r="C733" s="18" t="s">
        <v>14</v>
      </c>
      <c r="D733" s="19" t="s">
        <v>14</v>
      </c>
      <c r="E733" s="6" t="s">
        <v>679</v>
      </c>
      <c r="F733" s="11" t="s">
        <v>14</v>
      </c>
      <c r="G733" s="11">
        <v>12</v>
      </c>
      <c r="H733" s="11" t="s">
        <v>120</v>
      </c>
      <c r="I733" s="13">
        <v>13200</v>
      </c>
      <c r="J733" s="14">
        <v>0.1</v>
      </c>
      <c r="K733" s="14">
        <v>0.05</v>
      </c>
      <c r="L733" s="17">
        <f t="shared" si="10"/>
        <v>135432</v>
      </c>
      <c r="M733" s="17" t="s">
        <v>14</v>
      </c>
      <c r="N733" s="17"/>
    </row>
    <row r="734" spans="1:14" s="2" customFormat="1" ht="12.75" x14ac:dyDescent="0.2">
      <c r="A734" s="11" t="str">
        <f>IF(B734="","",COUNT(A$729:A733))</f>
        <v/>
      </c>
      <c r="B734" s="18" t="s">
        <v>14</v>
      </c>
      <c r="C734" s="18" t="s">
        <v>14</v>
      </c>
      <c r="D734" s="19" t="s">
        <v>14</v>
      </c>
      <c r="E734" s="6" t="s">
        <v>742</v>
      </c>
      <c r="F734" s="11">
        <v>4</v>
      </c>
      <c r="G734" s="11">
        <v>3456</v>
      </c>
      <c r="H734" s="11" t="s">
        <v>131</v>
      </c>
      <c r="I734" s="13">
        <v>2300</v>
      </c>
      <c r="J734" s="14">
        <v>0.125</v>
      </c>
      <c r="K734" s="14">
        <v>0.05</v>
      </c>
      <c r="L734" s="17">
        <f t="shared" si="10"/>
        <v>6607440</v>
      </c>
      <c r="M734" s="17" t="s">
        <v>14</v>
      </c>
      <c r="N734" s="17"/>
    </row>
    <row r="735" spans="1:14" s="2" customFormat="1" ht="12.75" x14ac:dyDescent="0.2">
      <c r="A735" s="11" t="str">
        <f>IF(B735="","",COUNT(A$729:A734))</f>
        <v/>
      </c>
      <c r="B735" s="18" t="s">
        <v>14</v>
      </c>
      <c r="C735" s="18" t="s">
        <v>14</v>
      </c>
      <c r="D735" s="19" t="s">
        <v>14</v>
      </c>
      <c r="E735" s="6" t="s">
        <v>281</v>
      </c>
      <c r="F735" s="11">
        <v>4</v>
      </c>
      <c r="G735" s="11">
        <v>3456</v>
      </c>
      <c r="H735" s="11" t="s">
        <v>131</v>
      </c>
      <c r="I735" s="13">
        <v>2450</v>
      </c>
      <c r="J735" s="14">
        <v>0.125</v>
      </c>
      <c r="K735" s="14">
        <v>0.05</v>
      </c>
      <c r="L735" s="17">
        <f t="shared" si="10"/>
        <v>7038360</v>
      </c>
      <c r="M735" s="17" t="s">
        <v>14</v>
      </c>
      <c r="N735" s="17"/>
    </row>
    <row r="736" spans="1:14" s="2" customFormat="1" ht="12.75" x14ac:dyDescent="0.2">
      <c r="A736" s="11" t="str">
        <f>IF(B736="","",COUNT(A$729:A735))</f>
        <v/>
      </c>
      <c r="B736" s="18" t="s">
        <v>14</v>
      </c>
      <c r="C736" s="18" t="s">
        <v>14</v>
      </c>
      <c r="D736" s="19" t="s">
        <v>14</v>
      </c>
      <c r="E736" s="6" t="s">
        <v>244</v>
      </c>
      <c r="F736" s="11">
        <v>6</v>
      </c>
      <c r="G736" s="11">
        <v>4608</v>
      </c>
      <c r="H736" s="11" t="s">
        <v>131</v>
      </c>
      <c r="I736" s="13">
        <v>2100</v>
      </c>
      <c r="J736" s="14">
        <v>0.125</v>
      </c>
      <c r="K736" s="14">
        <v>0.05</v>
      </c>
      <c r="L736" s="17">
        <f t="shared" si="10"/>
        <v>8043840</v>
      </c>
      <c r="M736" s="17" t="s">
        <v>14</v>
      </c>
      <c r="N736" s="17"/>
    </row>
    <row r="737" spans="1:14" s="2" customFormat="1" ht="12.75" x14ac:dyDescent="0.2">
      <c r="A737" s="11" t="str">
        <f>IF(B737="","",COUNT(A$729:A736))</f>
        <v/>
      </c>
      <c r="B737" s="18" t="s">
        <v>14</v>
      </c>
      <c r="C737" s="18" t="s">
        <v>14</v>
      </c>
      <c r="D737" s="19" t="s">
        <v>14</v>
      </c>
      <c r="E737" s="6" t="s">
        <v>743</v>
      </c>
      <c r="F737" s="11" t="s">
        <v>14</v>
      </c>
      <c r="G737" s="11">
        <v>14</v>
      </c>
      <c r="H737" s="11" t="s">
        <v>131</v>
      </c>
      <c r="I737" s="13">
        <v>40000</v>
      </c>
      <c r="J737" s="14"/>
      <c r="K737" s="14"/>
      <c r="L737" s="17">
        <f t="shared" si="10"/>
        <v>560000</v>
      </c>
      <c r="M737" s="17">
        <v>695432</v>
      </c>
      <c r="N737" s="17">
        <f>SUM(L729:L737)-M737</f>
        <v>29296242.5</v>
      </c>
    </row>
    <row r="738" spans="1:14" s="2" customFormat="1" ht="12.75" x14ac:dyDescent="0.2">
      <c r="A738" s="11" t="str">
        <f>IF(B738="","",COUNT(A$729:A737))</f>
        <v/>
      </c>
      <c r="B738" s="18" t="s">
        <v>14</v>
      </c>
      <c r="C738" s="18" t="s">
        <v>14</v>
      </c>
      <c r="D738" s="19" t="s">
        <v>14</v>
      </c>
      <c r="E738" s="6" t="s">
        <v>751</v>
      </c>
      <c r="F738" s="11" t="s">
        <v>14</v>
      </c>
      <c r="G738" s="11" t="s">
        <v>14</v>
      </c>
      <c r="H738" s="11" t="s">
        <v>14</v>
      </c>
      <c r="I738" s="13" t="s">
        <v>14</v>
      </c>
      <c r="J738" s="14" t="s">
        <v>14</v>
      </c>
      <c r="K738" s="14" t="s">
        <v>14</v>
      </c>
      <c r="L738" s="17"/>
      <c r="M738" s="17" t="s">
        <v>14</v>
      </c>
      <c r="N738" s="17"/>
    </row>
    <row r="739" spans="1:14" s="2" customFormat="1" ht="12.75" x14ac:dyDescent="0.2">
      <c r="A739" s="11">
        <f>IF(B739="","",COUNT(A$729:A738)+1)</f>
        <v>2</v>
      </c>
      <c r="B739" s="18">
        <v>45055</v>
      </c>
      <c r="C739" s="18">
        <v>45050</v>
      </c>
      <c r="D739" s="19" t="s">
        <v>744</v>
      </c>
      <c r="E739" s="6" t="s">
        <v>124</v>
      </c>
      <c r="F739" s="11">
        <v>6</v>
      </c>
      <c r="G739" s="11">
        <v>300</v>
      </c>
      <c r="H739" s="11" t="s">
        <v>123</v>
      </c>
      <c r="I739" s="13">
        <v>28300</v>
      </c>
      <c r="J739" s="14">
        <v>0.125</v>
      </c>
      <c r="K739" s="14">
        <v>0.05</v>
      </c>
      <c r="L739" s="17">
        <f t="shared" si="10"/>
        <v>7057312.5</v>
      </c>
      <c r="M739" s="17" t="s">
        <v>14</v>
      </c>
      <c r="N739" s="17"/>
    </row>
    <row r="740" spans="1:14" s="2" customFormat="1" ht="12.75" x14ac:dyDescent="0.2">
      <c r="A740" s="11" t="str">
        <f>IF(B740="","",COUNT(A$729:A739)+1)</f>
        <v/>
      </c>
      <c r="B740" s="18" t="s">
        <v>14</v>
      </c>
      <c r="C740" s="18" t="s">
        <v>14</v>
      </c>
      <c r="D740" s="19" t="s">
        <v>14</v>
      </c>
      <c r="E740" s="6" t="s">
        <v>122</v>
      </c>
      <c r="F740" s="11">
        <v>10</v>
      </c>
      <c r="G740" s="11">
        <v>500</v>
      </c>
      <c r="H740" s="11" t="s">
        <v>123</v>
      </c>
      <c r="I740" s="13">
        <v>28300</v>
      </c>
      <c r="J740" s="14">
        <v>0.125</v>
      </c>
      <c r="K740" s="14">
        <v>0.05</v>
      </c>
      <c r="L740" s="17">
        <f t="shared" si="10"/>
        <v>11762187.5</v>
      </c>
      <c r="M740" s="17" t="s">
        <v>14</v>
      </c>
      <c r="N740" s="17"/>
    </row>
    <row r="741" spans="1:14" s="2" customFormat="1" ht="12.75" x14ac:dyDescent="0.2">
      <c r="A741" s="11" t="str">
        <f>IF(B741="","",COUNT(A$729:A740)+1)</f>
        <v/>
      </c>
      <c r="B741" s="18" t="s">
        <v>14</v>
      </c>
      <c r="C741" s="18" t="s">
        <v>14</v>
      </c>
      <c r="D741" s="19" t="s">
        <v>14</v>
      </c>
      <c r="E741" s="6" t="s">
        <v>464</v>
      </c>
      <c r="F741" s="11">
        <v>3</v>
      </c>
      <c r="G741" s="11">
        <v>150</v>
      </c>
      <c r="H741" s="11" t="s">
        <v>123</v>
      </c>
      <c r="I741" s="13">
        <v>28600</v>
      </c>
      <c r="J741" s="14">
        <v>0.125</v>
      </c>
      <c r="K741" s="14">
        <v>0.05</v>
      </c>
      <c r="L741" s="17">
        <f t="shared" si="10"/>
        <v>3566062.5</v>
      </c>
      <c r="M741" s="17" t="s">
        <v>14</v>
      </c>
      <c r="N741" s="17"/>
    </row>
    <row r="742" spans="1:14" s="2" customFormat="1" ht="12.75" x14ac:dyDescent="0.2">
      <c r="A742" s="11" t="str">
        <f>IF(B742="","",COUNT(A$729:A741)+1)</f>
        <v/>
      </c>
      <c r="B742" s="18" t="s">
        <v>14</v>
      </c>
      <c r="C742" s="18" t="s">
        <v>14</v>
      </c>
      <c r="D742" s="19" t="s">
        <v>14</v>
      </c>
      <c r="E742" s="6" t="s">
        <v>126</v>
      </c>
      <c r="F742" s="11">
        <v>5</v>
      </c>
      <c r="G742" s="11">
        <v>250</v>
      </c>
      <c r="H742" s="11" t="s">
        <v>123</v>
      </c>
      <c r="I742" s="13">
        <v>34100</v>
      </c>
      <c r="J742" s="14">
        <v>0.125</v>
      </c>
      <c r="K742" s="14">
        <v>0.05</v>
      </c>
      <c r="L742" s="17">
        <f t="shared" si="10"/>
        <v>7086406.25</v>
      </c>
      <c r="M742" s="17" t="s">
        <v>14</v>
      </c>
      <c r="N742" s="17"/>
    </row>
    <row r="743" spans="1:14" s="2" customFormat="1" ht="12.75" x14ac:dyDescent="0.2">
      <c r="A743" s="11" t="str">
        <f>IF(B743="","",COUNT(A$729:A742)+1)</f>
        <v/>
      </c>
      <c r="B743" s="18" t="s">
        <v>14</v>
      </c>
      <c r="C743" s="18" t="s">
        <v>14</v>
      </c>
      <c r="D743" s="19" t="s">
        <v>14</v>
      </c>
      <c r="E743" s="6" t="s">
        <v>125</v>
      </c>
      <c r="F743" s="11">
        <v>10</v>
      </c>
      <c r="G743" s="11">
        <v>500</v>
      </c>
      <c r="H743" s="11" t="s">
        <v>123</v>
      </c>
      <c r="I743" s="13">
        <v>34100</v>
      </c>
      <c r="J743" s="14">
        <v>0.125</v>
      </c>
      <c r="K743" s="14">
        <v>0.05</v>
      </c>
      <c r="L743" s="17">
        <f t="shared" si="10"/>
        <v>14172812.5</v>
      </c>
      <c r="M743" s="17" t="s">
        <v>14</v>
      </c>
      <c r="N743" s="17"/>
    </row>
    <row r="744" spans="1:14" s="2" customFormat="1" ht="12.75" x14ac:dyDescent="0.2">
      <c r="A744" s="11" t="str">
        <f>IF(B744="","",COUNT(A$729:A743)+1)</f>
        <v/>
      </c>
      <c r="B744" s="18" t="s">
        <v>14</v>
      </c>
      <c r="C744" s="18" t="s">
        <v>14</v>
      </c>
      <c r="D744" s="19" t="s">
        <v>14</v>
      </c>
      <c r="E744" s="6" t="s">
        <v>476</v>
      </c>
      <c r="F744" s="11">
        <v>5</v>
      </c>
      <c r="G744" s="11">
        <v>250</v>
      </c>
      <c r="H744" s="11" t="s">
        <v>123</v>
      </c>
      <c r="I744" s="13">
        <v>32000</v>
      </c>
      <c r="J744" s="14">
        <v>0.125</v>
      </c>
      <c r="K744" s="14">
        <v>0.05</v>
      </c>
      <c r="L744" s="17">
        <f t="shared" si="10"/>
        <v>6650000</v>
      </c>
      <c r="M744" s="17" t="s">
        <v>14</v>
      </c>
      <c r="N744" s="17"/>
    </row>
    <row r="745" spans="1:14" s="2" customFormat="1" ht="12.75" x14ac:dyDescent="0.2">
      <c r="A745" s="11" t="str">
        <f>IF(B745="","",COUNT(A$729:A744)+1)</f>
        <v/>
      </c>
      <c r="B745" s="18" t="s">
        <v>14</v>
      </c>
      <c r="C745" s="18" t="s">
        <v>14</v>
      </c>
      <c r="D745" s="19" t="s">
        <v>14</v>
      </c>
      <c r="E745" s="6" t="s">
        <v>228</v>
      </c>
      <c r="F745" s="11">
        <v>10</v>
      </c>
      <c r="G745" s="11">
        <v>500</v>
      </c>
      <c r="H745" s="11" t="s">
        <v>123</v>
      </c>
      <c r="I745" s="13">
        <v>32000</v>
      </c>
      <c r="J745" s="14">
        <v>0.125</v>
      </c>
      <c r="K745" s="14">
        <v>0.05</v>
      </c>
      <c r="L745" s="17">
        <f t="shared" si="10"/>
        <v>13300000</v>
      </c>
      <c r="M745" s="17" t="s">
        <v>14</v>
      </c>
      <c r="N745" s="17"/>
    </row>
    <row r="746" spans="1:14" s="2" customFormat="1" ht="12.75" x14ac:dyDescent="0.2">
      <c r="A746" s="11" t="str">
        <f>IF(B746="","",COUNT(A$729:A745)+1)</f>
        <v/>
      </c>
      <c r="B746" s="18" t="s">
        <v>14</v>
      </c>
      <c r="C746" s="18" t="s">
        <v>14</v>
      </c>
      <c r="D746" s="19" t="s">
        <v>14</v>
      </c>
      <c r="E746" s="6" t="s">
        <v>745</v>
      </c>
      <c r="F746" s="11">
        <v>2</v>
      </c>
      <c r="G746" s="11">
        <v>100</v>
      </c>
      <c r="H746" s="11" t="s">
        <v>123</v>
      </c>
      <c r="I746" s="13">
        <v>32300</v>
      </c>
      <c r="J746" s="14">
        <v>0.125</v>
      </c>
      <c r="K746" s="14">
        <v>0.05</v>
      </c>
      <c r="L746" s="17">
        <f t="shared" si="10"/>
        <v>2684937.5</v>
      </c>
      <c r="M746" s="17" t="s">
        <v>14</v>
      </c>
      <c r="N746" s="17"/>
    </row>
    <row r="747" spans="1:14" s="2" customFormat="1" ht="12.75" x14ac:dyDescent="0.2">
      <c r="A747" s="11" t="str">
        <f>IF(B747="","",COUNT(A$729:A746)+1)</f>
        <v/>
      </c>
      <c r="B747" s="18" t="s">
        <v>14</v>
      </c>
      <c r="C747" s="18" t="s">
        <v>14</v>
      </c>
      <c r="D747" s="19" t="s">
        <v>14</v>
      </c>
      <c r="E747" s="6" t="s">
        <v>743</v>
      </c>
      <c r="F747" s="11" t="s">
        <v>14</v>
      </c>
      <c r="G747" s="11">
        <v>51</v>
      </c>
      <c r="H747" s="11" t="s">
        <v>131</v>
      </c>
      <c r="I747" s="13">
        <v>40000</v>
      </c>
      <c r="J747" s="14"/>
      <c r="K747" s="14"/>
      <c r="L747" s="17">
        <f t="shared" si="10"/>
        <v>2040000</v>
      </c>
      <c r="M747" s="17">
        <v>2040000</v>
      </c>
      <c r="N747" s="17">
        <f>SUM(L739:L747)-M747</f>
        <v>66279718.75</v>
      </c>
    </row>
    <row r="748" spans="1:14" s="2" customFormat="1" ht="12.75" x14ac:dyDescent="0.2">
      <c r="A748" s="11" t="str">
        <f>IF(B748="","",COUNT(A$729:A747)+1)</f>
        <v/>
      </c>
      <c r="B748" s="18" t="s">
        <v>14</v>
      </c>
      <c r="C748" s="18" t="s">
        <v>14</v>
      </c>
      <c r="D748" s="19" t="s">
        <v>14</v>
      </c>
      <c r="E748" s="6" t="s">
        <v>750</v>
      </c>
      <c r="F748" s="11" t="s">
        <v>14</v>
      </c>
      <c r="G748" s="11" t="s">
        <v>14</v>
      </c>
      <c r="H748" s="11" t="s">
        <v>14</v>
      </c>
      <c r="I748" s="13" t="s">
        <v>14</v>
      </c>
      <c r="J748" s="14" t="s">
        <v>14</v>
      </c>
      <c r="K748" s="14" t="s">
        <v>14</v>
      </c>
      <c r="L748" s="17"/>
      <c r="M748" s="17" t="s">
        <v>14</v>
      </c>
      <c r="N748" s="17"/>
    </row>
    <row r="749" spans="1:14" s="2" customFormat="1" ht="12.75" x14ac:dyDescent="0.2">
      <c r="A749" s="11">
        <f>IF(B749="","",COUNT(A$729:A748)+1)</f>
        <v>3</v>
      </c>
      <c r="B749" s="18">
        <v>45055</v>
      </c>
      <c r="C749" s="18">
        <v>45050</v>
      </c>
      <c r="D749" s="19" t="s">
        <v>746</v>
      </c>
      <c r="E749" s="6" t="s">
        <v>224</v>
      </c>
      <c r="F749" s="11">
        <v>5</v>
      </c>
      <c r="G749" s="11">
        <v>120</v>
      </c>
      <c r="H749" s="11" t="s">
        <v>120</v>
      </c>
      <c r="I749" s="13">
        <v>162000</v>
      </c>
      <c r="J749" s="14">
        <v>0.125</v>
      </c>
      <c r="K749" s="14">
        <v>0.05</v>
      </c>
      <c r="L749" s="17">
        <f t="shared" si="10"/>
        <v>16159500</v>
      </c>
      <c r="M749" s="17" t="s">
        <v>14</v>
      </c>
      <c r="N749" s="17"/>
    </row>
    <row r="750" spans="1:14" s="2" customFormat="1" ht="12.75" x14ac:dyDescent="0.2">
      <c r="A750" s="11" t="str">
        <f>IF(B750="","",COUNT(A$729:A749)+1)</f>
        <v/>
      </c>
      <c r="B750" s="18" t="s">
        <v>14</v>
      </c>
      <c r="C750" s="18" t="s">
        <v>14</v>
      </c>
      <c r="D750" s="19" t="s">
        <v>14</v>
      </c>
      <c r="E750" s="6" t="s">
        <v>725</v>
      </c>
      <c r="F750" s="11">
        <v>3</v>
      </c>
      <c r="G750" s="11">
        <v>120</v>
      </c>
      <c r="H750" s="11" t="s">
        <v>120</v>
      </c>
      <c r="I750" s="13">
        <v>0</v>
      </c>
      <c r="J750" s="14"/>
      <c r="K750" s="14"/>
      <c r="L750" s="17">
        <f t="shared" si="10"/>
        <v>0</v>
      </c>
      <c r="M750" s="17" t="s">
        <v>14</v>
      </c>
      <c r="N750" s="17"/>
    </row>
    <row r="751" spans="1:14" s="2" customFormat="1" ht="12.75" x14ac:dyDescent="0.2">
      <c r="A751" s="11" t="str">
        <f>IF(B751="","",COUNT(A$729:A750)+1)</f>
        <v/>
      </c>
      <c r="B751" s="18" t="s">
        <v>14</v>
      </c>
      <c r="C751" s="18" t="s">
        <v>14</v>
      </c>
      <c r="D751" s="19" t="s">
        <v>14</v>
      </c>
      <c r="E751" s="6" t="s">
        <v>325</v>
      </c>
      <c r="F751" s="11">
        <v>3</v>
      </c>
      <c r="G751" s="11">
        <v>360</v>
      </c>
      <c r="H751" s="11" t="s">
        <v>120</v>
      </c>
      <c r="I751" s="13">
        <v>24600</v>
      </c>
      <c r="J751" s="14">
        <v>0.125</v>
      </c>
      <c r="K751" s="14">
        <v>0.05</v>
      </c>
      <c r="L751" s="17">
        <f t="shared" si="10"/>
        <v>7361550</v>
      </c>
      <c r="M751" s="17" t="s">
        <v>14</v>
      </c>
      <c r="N751" s="17"/>
    </row>
    <row r="752" spans="1:14" s="2" customFormat="1" ht="12.75" x14ac:dyDescent="0.2">
      <c r="A752" s="11" t="str">
        <f>IF(B752="","",COUNT(A$729:A751)+1)</f>
        <v/>
      </c>
      <c r="B752" s="18" t="s">
        <v>14</v>
      </c>
      <c r="C752" s="18" t="s">
        <v>14</v>
      </c>
      <c r="D752" s="19" t="s">
        <v>14</v>
      </c>
      <c r="E752" s="6" t="s">
        <v>225</v>
      </c>
      <c r="F752" s="11">
        <v>5</v>
      </c>
      <c r="G752" s="11">
        <v>200</v>
      </c>
      <c r="H752" s="11" t="s">
        <v>120</v>
      </c>
      <c r="I752" s="13">
        <v>49200</v>
      </c>
      <c r="J752" s="14">
        <v>0.125</v>
      </c>
      <c r="K752" s="14">
        <v>0.05</v>
      </c>
      <c r="L752" s="17">
        <f t="shared" si="10"/>
        <v>8179500</v>
      </c>
      <c r="M752" s="17" t="s">
        <v>14</v>
      </c>
      <c r="N752" s="17"/>
    </row>
    <row r="753" spans="1:14" s="2" customFormat="1" ht="12.75" x14ac:dyDescent="0.2">
      <c r="A753" s="11" t="str">
        <f>IF(B753="","",COUNT(A$729:A752)+1)</f>
        <v/>
      </c>
      <c r="B753" s="18" t="s">
        <v>14</v>
      </c>
      <c r="C753" s="18" t="s">
        <v>14</v>
      </c>
      <c r="D753" s="19" t="s">
        <v>14</v>
      </c>
      <c r="E753" s="6" t="s">
        <v>435</v>
      </c>
      <c r="F753" s="11">
        <v>2</v>
      </c>
      <c r="G753" s="11">
        <v>96</v>
      </c>
      <c r="H753" s="11" t="s">
        <v>120</v>
      </c>
      <c r="I753" s="13">
        <v>55800</v>
      </c>
      <c r="J753" s="14">
        <v>0.125</v>
      </c>
      <c r="K753" s="14">
        <v>0.05</v>
      </c>
      <c r="L753" s="17">
        <f t="shared" si="10"/>
        <v>4452840</v>
      </c>
      <c r="M753" s="17" t="s">
        <v>14</v>
      </c>
      <c r="N753" s="17"/>
    </row>
    <row r="754" spans="1:14" s="2" customFormat="1" ht="12.75" x14ac:dyDescent="0.2">
      <c r="A754" s="11" t="str">
        <f>IF(B754="","",COUNT(A$729:A753)+1)</f>
        <v/>
      </c>
      <c r="B754" s="18" t="s">
        <v>14</v>
      </c>
      <c r="C754" s="18" t="s">
        <v>14</v>
      </c>
      <c r="D754" s="19" t="s">
        <v>14</v>
      </c>
      <c r="E754" s="6" t="s">
        <v>743</v>
      </c>
      <c r="F754" s="11" t="s">
        <v>14</v>
      </c>
      <c r="G754" s="11">
        <v>15</v>
      </c>
      <c r="H754" s="11" t="s">
        <v>131</v>
      </c>
      <c r="I754" s="13">
        <v>40000</v>
      </c>
      <c r="J754" s="14"/>
      <c r="K754" s="14"/>
      <c r="L754" s="17">
        <f t="shared" si="10"/>
        <v>600000</v>
      </c>
      <c r="M754" s="17">
        <v>600000</v>
      </c>
      <c r="N754" s="17">
        <f>SUM(L749:L754)-M754</f>
        <v>36153390</v>
      </c>
    </row>
    <row r="755" spans="1:14" s="2" customFormat="1" ht="12.75" x14ac:dyDescent="0.2">
      <c r="A755" s="11" t="str">
        <f>IF(B755="","",COUNT(A$729:A754)+1)</f>
        <v/>
      </c>
      <c r="B755" s="18" t="s">
        <v>14</v>
      </c>
      <c r="C755" s="18" t="s">
        <v>14</v>
      </c>
      <c r="D755" s="19" t="s">
        <v>14</v>
      </c>
      <c r="E755" s="6" t="s">
        <v>749</v>
      </c>
      <c r="F755" s="11" t="s">
        <v>14</v>
      </c>
      <c r="G755" s="11" t="s">
        <v>14</v>
      </c>
      <c r="H755" s="11" t="s">
        <v>14</v>
      </c>
      <c r="I755" s="13" t="s">
        <v>14</v>
      </c>
      <c r="J755" s="14" t="s">
        <v>14</v>
      </c>
      <c r="K755" s="14" t="s">
        <v>14</v>
      </c>
      <c r="L755" s="17"/>
      <c r="M755" s="17" t="s">
        <v>14</v>
      </c>
      <c r="N755" s="17"/>
    </row>
    <row r="756" spans="1:14" s="2" customFormat="1" ht="12.75" x14ac:dyDescent="0.2">
      <c r="A756" s="11">
        <f>IF(B756="","",COUNT(A$729:A755)+1)</f>
        <v>4</v>
      </c>
      <c r="B756" s="18">
        <v>45055</v>
      </c>
      <c r="C756" s="18">
        <v>45050</v>
      </c>
      <c r="D756" s="19" t="s">
        <v>747</v>
      </c>
      <c r="E756" s="6" t="s">
        <v>142</v>
      </c>
      <c r="F756" s="11">
        <v>5</v>
      </c>
      <c r="G756" s="11">
        <v>720</v>
      </c>
      <c r="H756" s="11" t="s">
        <v>115</v>
      </c>
      <c r="I756" s="13">
        <v>23900</v>
      </c>
      <c r="J756" s="14">
        <v>0.125</v>
      </c>
      <c r="K756" s="14">
        <v>0.05</v>
      </c>
      <c r="L756" s="17">
        <f t="shared" si="10"/>
        <v>14304150</v>
      </c>
      <c r="M756" s="17" t="s">
        <v>14</v>
      </c>
      <c r="N756" s="17"/>
    </row>
    <row r="757" spans="1:14" s="2" customFormat="1" ht="12.75" x14ac:dyDescent="0.2">
      <c r="A757" s="11" t="str">
        <f>IF(B757="","",COUNT(A$729:A756)+1)</f>
        <v/>
      </c>
      <c r="B757" s="18" t="s">
        <v>14</v>
      </c>
      <c r="C757" s="18" t="s">
        <v>14</v>
      </c>
      <c r="D757" s="19" t="s">
        <v>14</v>
      </c>
      <c r="E757" s="6" t="s">
        <v>129</v>
      </c>
      <c r="F757" s="11">
        <v>5</v>
      </c>
      <c r="G757" s="11">
        <v>720</v>
      </c>
      <c r="H757" s="11" t="s">
        <v>115</v>
      </c>
      <c r="I757" s="13">
        <v>18600</v>
      </c>
      <c r="J757" s="14">
        <v>0.125</v>
      </c>
      <c r="K757" s="14">
        <v>0.05</v>
      </c>
      <c r="L757" s="17">
        <f t="shared" si="10"/>
        <v>11132100</v>
      </c>
      <c r="M757" s="17">
        <v>1584080</v>
      </c>
      <c r="N757" s="17">
        <f>SUM(L756:L757)-M757</f>
        <v>23852170</v>
      </c>
    </row>
    <row r="758" spans="1:14" s="2" customFormat="1" ht="12.75" x14ac:dyDescent="0.2">
      <c r="A758" s="11">
        <f>IF(B758="","",COUNT(A$729:A757)+1)</f>
        <v>5</v>
      </c>
      <c r="B758" s="18">
        <v>45055</v>
      </c>
      <c r="C758" s="18">
        <v>45051</v>
      </c>
      <c r="D758" s="19" t="s">
        <v>748</v>
      </c>
      <c r="E758" s="6" t="s">
        <v>156</v>
      </c>
      <c r="F758" s="11">
        <v>10</v>
      </c>
      <c r="G758" s="11">
        <v>300</v>
      </c>
      <c r="H758" s="11" t="s">
        <v>139</v>
      </c>
      <c r="I758" s="13">
        <v>104400</v>
      </c>
      <c r="J758" s="14">
        <v>0.125</v>
      </c>
      <c r="K758" s="14">
        <v>0.05</v>
      </c>
      <c r="L758" s="17">
        <f t="shared" si="10"/>
        <v>26034750</v>
      </c>
      <c r="M758" s="17">
        <v>0</v>
      </c>
      <c r="N758" s="17">
        <f>SUM(L758)-M758</f>
        <v>26034750</v>
      </c>
    </row>
    <row r="759" spans="1:14" s="2" customFormat="1" ht="12.75" x14ac:dyDescent="0.2">
      <c r="A759" s="11">
        <f>IF(B759="","",COUNT(A$729:A758)+1)</f>
        <v>6</v>
      </c>
      <c r="B759" s="18">
        <v>45058</v>
      </c>
      <c r="C759" s="18">
        <v>45052</v>
      </c>
      <c r="D759" s="19" t="s">
        <v>788</v>
      </c>
      <c r="E759" s="6" t="s">
        <v>789</v>
      </c>
      <c r="F759" s="11">
        <v>2</v>
      </c>
      <c r="G759" s="11">
        <v>288</v>
      </c>
      <c r="H759" s="11" t="s">
        <v>120</v>
      </c>
      <c r="I759" s="13">
        <v>43200</v>
      </c>
      <c r="J759" s="14">
        <v>0.125</v>
      </c>
      <c r="K759" s="14">
        <v>0.05</v>
      </c>
      <c r="L759" s="17">
        <f t="shared" si="10"/>
        <v>10342080</v>
      </c>
      <c r="M759" s="17">
        <v>0</v>
      </c>
      <c r="N759" s="17">
        <f>SUM(L759)-M759</f>
        <v>10342080</v>
      </c>
    </row>
    <row r="760" spans="1:14" s="2" customFormat="1" ht="12.75" x14ac:dyDescent="0.2">
      <c r="A760" s="11">
        <f>IF(B760="","",COUNT(A$729:A759)+1)</f>
        <v>7</v>
      </c>
      <c r="B760" s="18">
        <v>45059</v>
      </c>
      <c r="C760" s="18">
        <v>45054</v>
      </c>
      <c r="D760" s="19" t="s">
        <v>790</v>
      </c>
      <c r="E760" s="6" t="s">
        <v>393</v>
      </c>
      <c r="F760" s="11">
        <v>2</v>
      </c>
      <c r="G760" s="11">
        <v>2000</v>
      </c>
      <c r="H760" s="11" t="s">
        <v>133</v>
      </c>
      <c r="I760" s="13">
        <v>3000</v>
      </c>
      <c r="J760" s="14">
        <v>0.125</v>
      </c>
      <c r="K760" s="14">
        <v>0.05</v>
      </c>
      <c r="L760" s="17">
        <f t="shared" si="10"/>
        <v>4987500</v>
      </c>
      <c r="M760" s="17" t="s">
        <v>14</v>
      </c>
      <c r="N760" s="17"/>
    </row>
    <row r="761" spans="1:14" s="2" customFormat="1" ht="12.75" x14ac:dyDescent="0.2">
      <c r="A761" s="11" t="str">
        <f>IF(B761="","",COUNT(A$729:A760)+1)</f>
        <v/>
      </c>
      <c r="B761" s="18" t="s">
        <v>14</v>
      </c>
      <c r="C761" s="18" t="s">
        <v>14</v>
      </c>
      <c r="D761" s="19" t="s">
        <v>14</v>
      </c>
      <c r="E761" s="6" t="s">
        <v>144</v>
      </c>
      <c r="F761" s="11">
        <v>1</v>
      </c>
      <c r="G761" s="11">
        <v>1000</v>
      </c>
      <c r="H761" s="11" t="s">
        <v>133</v>
      </c>
      <c r="I761" s="13">
        <v>2050</v>
      </c>
      <c r="J761" s="14">
        <v>0.125</v>
      </c>
      <c r="K761" s="14">
        <v>0.05</v>
      </c>
      <c r="L761" s="17">
        <f t="shared" ref="L761:L837" si="11">G761*(I761-(I761*J761)-((I761-(I761*J761))*K761))</f>
        <v>1704062.5</v>
      </c>
      <c r="M761" s="17" t="s">
        <v>14</v>
      </c>
      <c r="N761" s="17"/>
    </row>
    <row r="762" spans="1:14" s="2" customFormat="1" ht="12.75" x14ac:dyDescent="0.2">
      <c r="A762" s="11" t="str">
        <f>IF(B762="","",COUNT(A$729:A761)+1)</f>
        <v/>
      </c>
      <c r="B762" s="18" t="s">
        <v>14</v>
      </c>
      <c r="C762" s="18" t="s">
        <v>14</v>
      </c>
      <c r="D762" s="19" t="s">
        <v>14</v>
      </c>
      <c r="E762" s="6" t="s">
        <v>135</v>
      </c>
      <c r="F762" s="11">
        <v>6</v>
      </c>
      <c r="G762" s="11">
        <v>864</v>
      </c>
      <c r="H762" s="11" t="s">
        <v>131</v>
      </c>
      <c r="I762" s="13">
        <v>4350</v>
      </c>
      <c r="J762" s="14">
        <v>0.125</v>
      </c>
      <c r="K762" s="14">
        <v>0.05</v>
      </c>
      <c r="L762" s="17">
        <f t="shared" si="11"/>
        <v>3124170</v>
      </c>
      <c r="M762" s="17" t="s">
        <v>14</v>
      </c>
      <c r="N762" s="17"/>
    </row>
    <row r="763" spans="1:14" s="2" customFormat="1" ht="12.75" x14ac:dyDescent="0.2">
      <c r="A763" s="11" t="str">
        <f>IF(B763="","",COUNT(A$729:A762)+1)</f>
        <v/>
      </c>
      <c r="B763" s="18" t="s">
        <v>14</v>
      </c>
      <c r="C763" s="18" t="s">
        <v>14</v>
      </c>
      <c r="D763" s="19" t="s">
        <v>14</v>
      </c>
      <c r="E763" s="6" t="s">
        <v>136</v>
      </c>
      <c r="F763" s="11">
        <v>6</v>
      </c>
      <c r="G763" s="11">
        <v>864</v>
      </c>
      <c r="H763" s="11" t="s">
        <v>131</v>
      </c>
      <c r="I763" s="13">
        <v>6500</v>
      </c>
      <c r="J763" s="14">
        <v>0.125</v>
      </c>
      <c r="K763" s="14">
        <v>0.05</v>
      </c>
      <c r="L763" s="17">
        <f t="shared" si="11"/>
        <v>4668300</v>
      </c>
      <c r="M763" s="17" t="s">
        <v>14</v>
      </c>
      <c r="N763" s="17"/>
    </row>
    <row r="764" spans="1:14" s="2" customFormat="1" ht="12.75" x14ac:dyDescent="0.2">
      <c r="A764" s="11" t="str">
        <f>IF(B764="","",COUNT(A$729:A763)+1)</f>
        <v/>
      </c>
      <c r="B764" s="18" t="s">
        <v>14</v>
      </c>
      <c r="C764" s="18" t="s">
        <v>14</v>
      </c>
      <c r="D764" s="19" t="s">
        <v>14</v>
      </c>
      <c r="E764" s="6" t="s">
        <v>137</v>
      </c>
      <c r="F764" s="11">
        <v>6</v>
      </c>
      <c r="G764" s="11">
        <v>864</v>
      </c>
      <c r="H764" s="11" t="s">
        <v>131</v>
      </c>
      <c r="I764" s="13">
        <v>9750</v>
      </c>
      <c r="J764" s="14">
        <v>0.125</v>
      </c>
      <c r="K764" s="14">
        <v>0.05</v>
      </c>
      <c r="L764" s="17">
        <f t="shared" si="11"/>
        <v>7002450</v>
      </c>
      <c r="M764" s="17" t="s">
        <v>14</v>
      </c>
      <c r="N764" s="17"/>
    </row>
    <row r="765" spans="1:14" s="2" customFormat="1" ht="12.75" x14ac:dyDescent="0.2">
      <c r="A765" s="11" t="str">
        <f>IF(B765="","",COUNT(A$729:A764)+1)</f>
        <v/>
      </c>
      <c r="B765" s="18" t="s">
        <v>14</v>
      </c>
      <c r="C765" s="18" t="s">
        <v>14</v>
      </c>
      <c r="D765" s="19" t="s">
        <v>14</v>
      </c>
      <c r="E765" s="6" t="s">
        <v>156</v>
      </c>
      <c r="F765" s="11">
        <v>9</v>
      </c>
      <c r="G765" s="11">
        <v>270</v>
      </c>
      <c r="H765" s="11" t="s">
        <v>139</v>
      </c>
      <c r="I765" s="13">
        <v>104400</v>
      </c>
      <c r="J765" s="14">
        <v>0.125</v>
      </c>
      <c r="K765" s="14">
        <v>0.05</v>
      </c>
      <c r="L765" s="17">
        <f t="shared" si="11"/>
        <v>23431275</v>
      </c>
      <c r="M765" s="17" t="s">
        <v>14</v>
      </c>
      <c r="N765" s="17"/>
    </row>
    <row r="766" spans="1:14" s="2" customFormat="1" ht="12.75" x14ac:dyDescent="0.2">
      <c r="A766" s="11" t="str">
        <f>IF(B766="","",COUNT(A$729:A765)+1)</f>
        <v/>
      </c>
      <c r="B766" s="18" t="s">
        <v>14</v>
      </c>
      <c r="C766" s="18" t="s">
        <v>14</v>
      </c>
      <c r="D766" s="19" t="s">
        <v>14</v>
      </c>
      <c r="E766" s="6" t="s">
        <v>791</v>
      </c>
      <c r="F766" s="11">
        <v>10</v>
      </c>
      <c r="G766" s="11">
        <v>7200</v>
      </c>
      <c r="H766" s="11" t="s">
        <v>131</v>
      </c>
      <c r="I766" s="13">
        <v>4800</v>
      </c>
      <c r="J766" s="14">
        <v>0.125</v>
      </c>
      <c r="K766" s="14">
        <v>0.05</v>
      </c>
      <c r="L766" s="17">
        <f t="shared" si="11"/>
        <v>28728000</v>
      </c>
      <c r="M766" s="17" t="s">
        <v>14</v>
      </c>
      <c r="N766" s="17"/>
    </row>
    <row r="767" spans="1:14" s="2" customFormat="1" ht="12.75" x14ac:dyDescent="0.2">
      <c r="A767" s="11" t="str">
        <f>IF(B767="","",COUNT(A$729:A766)+1)</f>
        <v/>
      </c>
      <c r="B767" s="18" t="s">
        <v>14</v>
      </c>
      <c r="C767" s="18" t="s">
        <v>14</v>
      </c>
      <c r="D767" s="19" t="s">
        <v>14</v>
      </c>
      <c r="E767" s="6" t="s">
        <v>134</v>
      </c>
      <c r="F767" s="11">
        <v>3</v>
      </c>
      <c r="G767" s="11">
        <v>72</v>
      </c>
      <c r="H767" s="11" t="s">
        <v>131</v>
      </c>
      <c r="I767" s="13">
        <v>19000</v>
      </c>
      <c r="J767" s="14">
        <v>0.125</v>
      </c>
      <c r="K767" s="14">
        <v>0.05</v>
      </c>
      <c r="L767" s="17">
        <f t="shared" si="11"/>
        <v>1137150</v>
      </c>
      <c r="M767" s="17" t="s">
        <v>14</v>
      </c>
      <c r="N767" s="17"/>
    </row>
    <row r="768" spans="1:14" s="2" customFormat="1" ht="12.75" x14ac:dyDescent="0.2">
      <c r="A768" s="11" t="str">
        <f>IF(B768="","",COUNT(A$729:A767)+1)</f>
        <v/>
      </c>
      <c r="B768" s="18" t="s">
        <v>14</v>
      </c>
      <c r="C768" s="18" t="s">
        <v>14</v>
      </c>
      <c r="D768" s="19" t="s">
        <v>14</v>
      </c>
      <c r="E768" s="6" t="s">
        <v>249</v>
      </c>
      <c r="F768" s="11">
        <v>2</v>
      </c>
      <c r="G768" s="11">
        <v>288</v>
      </c>
      <c r="H768" s="11" t="s">
        <v>120</v>
      </c>
      <c r="I768" s="13">
        <v>14100</v>
      </c>
      <c r="J768" s="14">
        <v>0.125</v>
      </c>
      <c r="K768" s="14">
        <v>0.05</v>
      </c>
      <c r="L768" s="17">
        <f t="shared" si="11"/>
        <v>3375540</v>
      </c>
      <c r="M768" s="17">
        <v>0</v>
      </c>
      <c r="N768" s="17">
        <f>SUM(L760:L768)-M768</f>
        <v>78158447.5</v>
      </c>
    </row>
    <row r="769" spans="1:14" s="2" customFormat="1" ht="12.75" x14ac:dyDescent="0.2">
      <c r="A769" s="11">
        <f>IF(B769="","",COUNT(A$729:A768)+1)</f>
        <v>8</v>
      </c>
      <c r="B769" s="18">
        <v>45059</v>
      </c>
      <c r="C769" s="18">
        <v>45054</v>
      </c>
      <c r="D769" s="19" t="s">
        <v>910</v>
      </c>
      <c r="E769" s="6" t="s">
        <v>295</v>
      </c>
      <c r="F769" s="11">
        <v>7</v>
      </c>
      <c r="G769" s="11">
        <v>504</v>
      </c>
      <c r="H769" s="11" t="s">
        <v>131</v>
      </c>
      <c r="I769" s="13">
        <v>15800</v>
      </c>
      <c r="J769" s="14">
        <v>0.125</v>
      </c>
      <c r="K769" s="14">
        <v>0.05</v>
      </c>
      <c r="L769" s="17">
        <f t="shared" si="11"/>
        <v>6619410</v>
      </c>
      <c r="M769" s="17"/>
      <c r="N769" s="17"/>
    </row>
    <row r="770" spans="1:14" s="2" customFormat="1" ht="12.75" x14ac:dyDescent="0.2">
      <c r="A770" s="11" t="str">
        <f>IF(B770="","",COUNT(A$729:A769)+1)</f>
        <v/>
      </c>
      <c r="B770" s="18" t="s">
        <v>14</v>
      </c>
      <c r="C770" s="18" t="s">
        <v>14</v>
      </c>
      <c r="D770" s="19" t="s">
        <v>14</v>
      </c>
      <c r="E770" s="6" t="s">
        <v>865</v>
      </c>
      <c r="F770" s="11">
        <v>5</v>
      </c>
      <c r="G770" s="11">
        <v>360</v>
      </c>
      <c r="H770" s="11" t="s">
        <v>131</v>
      </c>
      <c r="I770" s="13">
        <v>20700</v>
      </c>
      <c r="J770" s="14">
        <v>0.125</v>
      </c>
      <c r="K770" s="14">
        <v>0.05</v>
      </c>
      <c r="L770" s="17">
        <f t="shared" si="11"/>
        <v>6194475</v>
      </c>
      <c r="M770" s="17">
        <v>0</v>
      </c>
      <c r="N770" s="17">
        <f>SUM(L769:L770)-M770</f>
        <v>12813885</v>
      </c>
    </row>
    <row r="771" spans="1:14" s="2" customFormat="1" ht="12.75" x14ac:dyDescent="0.2">
      <c r="A771" s="11">
        <f>IF(B771="","",COUNT(A$729:A770)+1)</f>
        <v>9</v>
      </c>
      <c r="B771" s="18">
        <v>45059</v>
      </c>
      <c r="C771" s="18">
        <v>45054</v>
      </c>
      <c r="D771" s="19" t="s">
        <v>911</v>
      </c>
      <c r="E771" s="6" t="s">
        <v>155</v>
      </c>
      <c r="F771" s="11">
        <v>2</v>
      </c>
      <c r="G771" s="11">
        <v>144</v>
      </c>
      <c r="H771" s="11" t="s">
        <v>120</v>
      </c>
      <c r="I771" s="13">
        <v>37200</v>
      </c>
      <c r="J771" s="14">
        <v>0.125</v>
      </c>
      <c r="K771" s="14">
        <v>0.05</v>
      </c>
      <c r="L771" s="17">
        <f t="shared" si="11"/>
        <v>4452840</v>
      </c>
      <c r="M771" s="17" t="s">
        <v>14</v>
      </c>
      <c r="N771" s="17"/>
    </row>
    <row r="772" spans="1:14" s="2" customFormat="1" ht="12.75" x14ac:dyDescent="0.2">
      <c r="A772" s="11" t="str">
        <f>IF(B772="","",COUNT(A$729:A771)+1)</f>
        <v/>
      </c>
      <c r="B772" s="18" t="s">
        <v>14</v>
      </c>
      <c r="C772" s="18" t="s">
        <v>14</v>
      </c>
      <c r="D772" s="19" t="s">
        <v>14</v>
      </c>
      <c r="E772" s="6" t="s">
        <v>314</v>
      </c>
      <c r="F772" s="11">
        <v>2</v>
      </c>
      <c r="G772" s="11">
        <v>48</v>
      </c>
      <c r="H772" s="11" t="s">
        <v>120</v>
      </c>
      <c r="I772" s="13">
        <v>89400</v>
      </c>
      <c r="J772" s="14">
        <v>0.125</v>
      </c>
      <c r="K772" s="14">
        <v>0.05</v>
      </c>
      <c r="L772" s="17">
        <f t="shared" si="11"/>
        <v>3567060</v>
      </c>
      <c r="M772" s="17" t="s">
        <v>14</v>
      </c>
      <c r="N772" s="17"/>
    </row>
    <row r="773" spans="1:14" s="2" customFormat="1" ht="12.75" x14ac:dyDescent="0.2">
      <c r="A773" s="11" t="str">
        <f>IF(B773="","",COUNT(A$729:A772)+1)</f>
        <v/>
      </c>
      <c r="B773" s="18" t="s">
        <v>14</v>
      </c>
      <c r="C773" s="18" t="s">
        <v>14</v>
      </c>
      <c r="D773" s="19" t="s">
        <v>14</v>
      </c>
      <c r="E773" s="6" t="s">
        <v>372</v>
      </c>
      <c r="F773" s="11">
        <v>2</v>
      </c>
      <c r="G773" s="11">
        <v>48</v>
      </c>
      <c r="H773" s="11" t="s">
        <v>120</v>
      </c>
      <c r="I773" s="13">
        <v>89400</v>
      </c>
      <c r="J773" s="14">
        <v>0.125</v>
      </c>
      <c r="K773" s="14">
        <v>0.05</v>
      </c>
      <c r="L773" s="17">
        <f t="shared" si="11"/>
        <v>3567060</v>
      </c>
      <c r="M773" s="17" t="s">
        <v>14</v>
      </c>
      <c r="N773" s="17"/>
    </row>
    <row r="774" spans="1:14" s="2" customFormat="1" ht="12.75" x14ac:dyDescent="0.2">
      <c r="A774" s="11" t="str">
        <f>IF(B774="","",COUNT(A$729:A773)+1)</f>
        <v/>
      </c>
      <c r="B774" s="18" t="s">
        <v>14</v>
      </c>
      <c r="C774" s="18" t="s">
        <v>14</v>
      </c>
      <c r="D774" s="19" t="s">
        <v>14</v>
      </c>
      <c r="E774" s="6" t="s">
        <v>315</v>
      </c>
      <c r="F774" s="11">
        <v>2</v>
      </c>
      <c r="G774" s="11">
        <v>48</v>
      </c>
      <c r="H774" s="11" t="s">
        <v>120</v>
      </c>
      <c r="I774" s="13">
        <v>90600</v>
      </c>
      <c r="J774" s="14">
        <v>0.125</v>
      </c>
      <c r="K774" s="14">
        <v>0.05</v>
      </c>
      <c r="L774" s="17">
        <f t="shared" si="11"/>
        <v>3614940</v>
      </c>
      <c r="M774" s="17" t="s">
        <v>14</v>
      </c>
      <c r="N774" s="17"/>
    </row>
    <row r="775" spans="1:14" s="2" customFormat="1" ht="12.75" x14ac:dyDescent="0.2">
      <c r="A775" s="11" t="str">
        <f>IF(B775="","",COUNT(A$729:A774)+1)</f>
        <v/>
      </c>
      <c r="B775" s="18" t="s">
        <v>14</v>
      </c>
      <c r="C775" s="18" t="s">
        <v>14</v>
      </c>
      <c r="D775" s="19" t="s">
        <v>14</v>
      </c>
      <c r="E775" s="6" t="s">
        <v>912</v>
      </c>
      <c r="F775" s="11">
        <v>4</v>
      </c>
      <c r="G775" s="11">
        <v>96</v>
      </c>
      <c r="H775" s="11" t="s">
        <v>123</v>
      </c>
      <c r="I775" s="13">
        <v>34800</v>
      </c>
      <c r="J775" s="14">
        <v>0.125</v>
      </c>
      <c r="K775" s="14">
        <v>0.05</v>
      </c>
      <c r="L775" s="17">
        <f t="shared" si="11"/>
        <v>2777040</v>
      </c>
      <c r="M775" s="17" t="s">
        <v>14</v>
      </c>
      <c r="N775" s="17"/>
    </row>
    <row r="776" spans="1:14" s="2" customFormat="1" ht="12.75" x14ac:dyDescent="0.2">
      <c r="A776" s="11" t="str">
        <f>IF(B776="","",COUNT(A$729:A775)+1)</f>
        <v/>
      </c>
      <c r="B776" s="18" t="s">
        <v>14</v>
      </c>
      <c r="C776" s="18" t="s">
        <v>14</v>
      </c>
      <c r="D776" s="19" t="s">
        <v>14</v>
      </c>
      <c r="E776" s="6" t="s">
        <v>316</v>
      </c>
      <c r="F776" s="11">
        <v>1</v>
      </c>
      <c r="G776" s="11">
        <v>288</v>
      </c>
      <c r="H776" s="11" t="s">
        <v>115</v>
      </c>
      <c r="I776" s="13">
        <v>12000</v>
      </c>
      <c r="J776" s="14">
        <v>0.125</v>
      </c>
      <c r="K776" s="14">
        <v>0.05</v>
      </c>
      <c r="L776" s="17">
        <f t="shared" si="11"/>
        <v>2872800</v>
      </c>
      <c r="M776" s="17" t="s">
        <v>14</v>
      </c>
      <c r="N776" s="17"/>
    </row>
    <row r="777" spans="1:14" s="2" customFormat="1" ht="12.75" x14ac:dyDescent="0.2">
      <c r="A777" s="11" t="str">
        <f>IF(B777="","",COUNT(A$729:A776)+1)</f>
        <v/>
      </c>
      <c r="B777" s="18" t="s">
        <v>14</v>
      </c>
      <c r="C777" s="18" t="s">
        <v>14</v>
      </c>
      <c r="D777" s="19" t="s">
        <v>14</v>
      </c>
      <c r="E777" s="6" t="s">
        <v>406</v>
      </c>
      <c r="F777" s="11">
        <v>1</v>
      </c>
      <c r="G777" s="11">
        <v>288</v>
      </c>
      <c r="H777" s="11" t="s">
        <v>115</v>
      </c>
      <c r="I777" s="13">
        <v>6700</v>
      </c>
      <c r="J777" s="14">
        <v>0.125</v>
      </c>
      <c r="K777" s="14">
        <v>0.05</v>
      </c>
      <c r="L777" s="17">
        <f t="shared" si="11"/>
        <v>1603980</v>
      </c>
      <c r="M777" s="17" t="s">
        <v>14</v>
      </c>
      <c r="N777" s="17"/>
    </row>
    <row r="778" spans="1:14" s="2" customFormat="1" ht="12.75" x14ac:dyDescent="0.2">
      <c r="A778" s="11" t="str">
        <f>IF(B778="","",COUNT(A$729:A777)+1)</f>
        <v/>
      </c>
      <c r="B778" s="18" t="s">
        <v>14</v>
      </c>
      <c r="C778" s="18" t="s">
        <v>14</v>
      </c>
      <c r="D778" s="19" t="s">
        <v>14</v>
      </c>
      <c r="E778" s="6" t="s">
        <v>234</v>
      </c>
      <c r="F778" s="11">
        <v>4</v>
      </c>
      <c r="G778" s="11">
        <v>576</v>
      </c>
      <c r="H778" s="11" t="s">
        <v>115</v>
      </c>
      <c r="I778" s="13">
        <v>10600</v>
      </c>
      <c r="J778" s="14">
        <v>0.125</v>
      </c>
      <c r="K778" s="14">
        <v>0.05</v>
      </c>
      <c r="L778" s="17">
        <f t="shared" si="11"/>
        <v>5075280</v>
      </c>
      <c r="M778" s="17" t="s">
        <v>14</v>
      </c>
      <c r="N778" s="17"/>
    </row>
    <row r="779" spans="1:14" s="2" customFormat="1" ht="12.75" x14ac:dyDescent="0.2">
      <c r="A779" s="11" t="str">
        <f>IF(B779="","",COUNT(A$729:A778)+1)</f>
        <v/>
      </c>
      <c r="B779" s="18" t="s">
        <v>14</v>
      </c>
      <c r="C779" s="18" t="s">
        <v>14</v>
      </c>
      <c r="D779" s="19" t="s">
        <v>14</v>
      </c>
      <c r="E779" s="6" t="s">
        <v>233</v>
      </c>
      <c r="F779" s="11">
        <v>2</v>
      </c>
      <c r="G779" s="11">
        <v>144</v>
      </c>
      <c r="H779" s="11" t="s">
        <v>115</v>
      </c>
      <c r="I779" s="13">
        <v>21200</v>
      </c>
      <c r="J779" s="14">
        <v>0.125</v>
      </c>
      <c r="K779" s="14">
        <v>0.05</v>
      </c>
      <c r="L779" s="17">
        <f t="shared" si="11"/>
        <v>2537640</v>
      </c>
      <c r="M779" s="17">
        <v>0</v>
      </c>
      <c r="N779" s="17">
        <f>SUM(L771:L779)-M779</f>
        <v>30068640</v>
      </c>
    </row>
    <row r="780" spans="1:14" s="2" customFormat="1" ht="12.75" x14ac:dyDescent="0.2">
      <c r="A780" s="11">
        <f>IF(B780="","",COUNT(A$729:A779)+1)</f>
        <v>10</v>
      </c>
      <c r="B780" s="18">
        <v>45059</v>
      </c>
      <c r="C780" s="18">
        <v>45054</v>
      </c>
      <c r="D780" s="19" t="s">
        <v>913</v>
      </c>
      <c r="E780" s="6" t="s">
        <v>122</v>
      </c>
      <c r="F780" s="11">
        <v>12</v>
      </c>
      <c r="G780" s="11">
        <v>600</v>
      </c>
      <c r="H780" s="11" t="s">
        <v>123</v>
      </c>
      <c r="I780" s="13">
        <v>28300</v>
      </c>
      <c r="J780" s="14">
        <v>0.125</v>
      </c>
      <c r="K780" s="14">
        <v>0.05</v>
      </c>
      <c r="L780" s="17">
        <f t="shared" si="11"/>
        <v>14114625</v>
      </c>
      <c r="M780" s="17" t="s">
        <v>14</v>
      </c>
      <c r="N780" s="17"/>
    </row>
    <row r="781" spans="1:14" s="2" customFormat="1" ht="12.75" x14ac:dyDescent="0.2">
      <c r="A781" s="11" t="str">
        <f>IF(B781="","",COUNT(A$729:A780)+1)</f>
        <v/>
      </c>
      <c r="B781" s="18" t="s">
        <v>14</v>
      </c>
      <c r="C781" s="18" t="s">
        <v>14</v>
      </c>
      <c r="D781" s="19" t="s">
        <v>14</v>
      </c>
      <c r="E781" s="6" t="s">
        <v>124</v>
      </c>
      <c r="F781" s="11">
        <v>2</v>
      </c>
      <c r="G781" s="11">
        <v>100</v>
      </c>
      <c r="H781" s="11" t="s">
        <v>123</v>
      </c>
      <c r="I781" s="13">
        <v>28300</v>
      </c>
      <c r="J781" s="14">
        <v>0.125</v>
      </c>
      <c r="K781" s="14">
        <v>0.05</v>
      </c>
      <c r="L781" s="17">
        <f t="shared" si="11"/>
        <v>2352437.5</v>
      </c>
      <c r="M781" s="17" t="s">
        <v>14</v>
      </c>
      <c r="N781" s="17"/>
    </row>
    <row r="782" spans="1:14" s="2" customFormat="1" ht="12.75" x14ac:dyDescent="0.2">
      <c r="A782" s="11" t="str">
        <f>IF(B782="","",COUNT(A$729:A781)+1)</f>
        <v/>
      </c>
      <c r="B782" s="18" t="s">
        <v>14</v>
      </c>
      <c r="C782" s="18" t="s">
        <v>14</v>
      </c>
      <c r="D782" s="19" t="s">
        <v>14</v>
      </c>
      <c r="E782" s="6" t="s">
        <v>125</v>
      </c>
      <c r="F782" s="11">
        <v>13</v>
      </c>
      <c r="G782" s="11">
        <v>650</v>
      </c>
      <c r="H782" s="11" t="s">
        <v>123</v>
      </c>
      <c r="I782" s="13">
        <v>34100</v>
      </c>
      <c r="J782" s="14">
        <v>0.125</v>
      </c>
      <c r="K782" s="14">
        <v>0.05</v>
      </c>
      <c r="L782" s="17">
        <f t="shared" si="11"/>
        <v>18424656.25</v>
      </c>
      <c r="M782" s="17" t="s">
        <v>14</v>
      </c>
      <c r="N782" s="17"/>
    </row>
    <row r="783" spans="1:14" s="2" customFormat="1" ht="12.75" x14ac:dyDescent="0.2">
      <c r="A783" s="11" t="str">
        <f>IF(B783="","",COUNT(A$729:A782)+1)</f>
        <v/>
      </c>
      <c r="B783" s="18" t="s">
        <v>14</v>
      </c>
      <c r="C783" s="18" t="s">
        <v>14</v>
      </c>
      <c r="D783" s="19" t="s">
        <v>14</v>
      </c>
      <c r="E783" s="6" t="s">
        <v>126</v>
      </c>
      <c r="F783" s="11">
        <v>5</v>
      </c>
      <c r="G783" s="11">
        <v>250</v>
      </c>
      <c r="H783" s="11" t="s">
        <v>123</v>
      </c>
      <c r="I783" s="13">
        <v>34100</v>
      </c>
      <c r="J783" s="14">
        <v>0.125</v>
      </c>
      <c r="K783" s="14">
        <v>0.05</v>
      </c>
      <c r="L783" s="17">
        <f t="shared" si="11"/>
        <v>7086406.25</v>
      </c>
      <c r="M783" s="17" t="s">
        <v>14</v>
      </c>
      <c r="N783" s="17"/>
    </row>
    <row r="784" spans="1:14" s="2" customFormat="1" ht="12.75" x14ac:dyDescent="0.2">
      <c r="A784" s="11" t="str">
        <f>IF(B784="","",COUNT(A$729:A783)+1)</f>
        <v/>
      </c>
      <c r="B784" s="18" t="s">
        <v>14</v>
      </c>
      <c r="C784" s="18" t="s">
        <v>14</v>
      </c>
      <c r="D784" s="19" t="s">
        <v>14</v>
      </c>
      <c r="E784" s="6" t="s">
        <v>743</v>
      </c>
      <c r="F784" s="11"/>
      <c r="G784" s="11">
        <v>32</v>
      </c>
      <c r="H784" s="11" t="s">
        <v>131</v>
      </c>
      <c r="I784" s="13">
        <v>40000</v>
      </c>
      <c r="J784" s="14"/>
      <c r="K784" s="14"/>
      <c r="L784" s="17">
        <f t="shared" si="11"/>
        <v>1280000</v>
      </c>
      <c r="M784" s="17" t="s">
        <v>14</v>
      </c>
      <c r="N784" s="17"/>
    </row>
    <row r="785" spans="1:14" s="2" customFormat="1" ht="12.75" x14ac:dyDescent="0.2">
      <c r="A785" s="11" t="str">
        <f>IF(B785="","",COUNT(A$729:A784)+1)</f>
        <v/>
      </c>
      <c r="B785" s="18"/>
      <c r="C785" s="18"/>
      <c r="D785" s="19"/>
      <c r="E785" s="6" t="s">
        <v>916</v>
      </c>
      <c r="F785" s="11"/>
      <c r="G785" s="11"/>
      <c r="H785" s="11"/>
      <c r="I785" s="13"/>
      <c r="J785" s="14"/>
      <c r="K785" s="14"/>
      <c r="L785" s="17"/>
      <c r="M785" s="17"/>
      <c r="N785" s="17"/>
    </row>
    <row r="786" spans="1:14" s="2" customFormat="1" ht="12.75" x14ac:dyDescent="0.2">
      <c r="A786" s="11" t="str">
        <f>IF(B786="","",COUNT(A$729:A785)+1)</f>
        <v/>
      </c>
      <c r="B786" s="18" t="s">
        <v>14</v>
      </c>
      <c r="C786" s="18" t="s">
        <v>14</v>
      </c>
      <c r="D786" s="19" t="s">
        <v>14</v>
      </c>
      <c r="E786" s="6" t="s">
        <v>250</v>
      </c>
      <c r="F786" s="11">
        <v>2</v>
      </c>
      <c r="G786" s="11">
        <v>1728</v>
      </c>
      <c r="H786" s="11" t="s">
        <v>131</v>
      </c>
      <c r="I786" s="13">
        <v>2100</v>
      </c>
      <c r="J786" s="14">
        <v>0.125</v>
      </c>
      <c r="K786" s="14">
        <v>0.05</v>
      </c>
      <c r="L786" s="17">
        <f t="shared" si="11"/>
        <v>3016440</v>
      </c>
      <c r="M786" s="17" t="s">
        <v>14</v>
      </c>
      <c r="N786" s="17"/>
    </row>
    <row r="787" spans="1:14" s="2" customFormat="1" ht="12.75" x14ac:dyDescent="0.2">
      <c r="A787" s="11" t="str">
        <f>IF(B787="","",COUNT(A$729:A786)+1)</f>
        <v/>
      </c>
      <c r="B787" s="18" t="s">
        <v>14</v>
      </c>
      <c r="C787" s="18" t="s">
        <v>14</v>
      </c>
      <c r="D787" s="19" t="s">
        <v>14</v>
      </c>
      <c r="E787" s="6" t="s">
        <v>743</v>
      </c>
      <c r="F787" s="11" t="s">
        <v>14</v>
      </c>
      <c r="G787" s="11">
        <v>2</v>
      </c>
      <c r="H787" s="11" t="s">
        <v>131</v>
      </c>
      <c r="I787" s="13">
        <v>40000</v>
      </c>
      <c r="J787" s="14"/>
      <c r="K787" s="14"/>
      <c r="L787" s="17">
        <f t="shared" si="11"/>
        <v>80000</v>
      </c>
      <c r="M787" s="17">
        <v>1360000</v>
      </c>
      <c r="N787" s="17">
        <f>SUM(L780:L787)-M787</f>
        <v>44994565</v>
      </c>
    </row>
    <row r="788" spans="1:14" s="2" customFormat="1" ht="12.75" x14ac:dyDescent="0.2">
      <c r="A788" s="11" t="str">
        <f>IF(B788="","",COUNT(A$729:A787)+1)</f>
        <v/>
      </c>
      <c r="B788" s="18" t="s">
        <v>14</v>
      </c>
      <c r="C788" s="18" t="s">
        <v>14</v>
      </c>
      <c r="D788" s="19" t="s">
        <v>14</v>
      </c>
      <c r="E788" s="6" t="s">
        <v>915</v>
      </c>
      <c r="F788" s="11" t="s">
        <v>14</v>
      </c>
      <c r="G788" s="11" t="s">
        <v>14</v>
      </c>
      <c r="H788" s="11" t="s">
        <v>14</v>
      </c>
      <c r="I788" s="13" t="s">
        <v>14</v>
      </c>
      <c r="J788" s="14" t="s">
        <v>14</v>
      </c>
      <c r="K788" s="14" t="s">
        <v>14</v>
      </c>
      <c r="L788" s="17"/>
      <c r="M788" s="17" t="s">
        <v>14</v>
      </c>
      <c r="N788" s="17"/>
    </row>
    <row r="789" spans="1:14" s="2" customFormat="1" ht="12.75" x14ac:dyDescent="0.2">
      <c r="A789" s="11">
        <f>IF(B789="","",COUNT(A$729:A788)+1)</f>
        <v>11</v>
      </c>
      <c r="B789" s="18">
        <v>45059</v>
      </c>
      <c r="C789" s="18">
        <v>45054</v>
      </c>
      <c r="D789" s="19" t="s">
        <v>914</v>
      </c>
      <c r="E789" s="6" t="s">
        <v>173</v>
      </c>
      <c r="F789" s="11">
        <v>11</v>
      </c>
      <c r="G789" s="11">
        <v>3168</v>
      </c>
      <c r="H789" s="11" t="s">
        <v>131</v>
      </c>
      <c r="I789" s="13">
        <v>4800</v>
      </c>
      <c r="J789" s="14">
        <v>0.125</v>
      </c>
      <c r="K789" s="14">
        <v>0.05</v>
      </c>
      <c r="L789" s="17">
        <f t="shared" si="11"/>
        <v>12640320</v>
      </c>
      <c r="M789" s="17">
        <v>0</v>
      </c>
      <c r="N789" s="17">
        <f>SUM(L789)-M789</f>
        <v>12640320</v>
      </c>
    </row>
    <row r="790" spans="1:14" s="2" customFormat="1" ht="12.75" x14ac:dyDescent="0.2">
      <c r="A790" s="11">
        <f>IF(B790="","",COUNT(A$729:A789)+1)</f>
        <v>12</v>
      </c>
      <c r="B790" s="18">
        <v>45059</v>
      </c>
      <c r="C790" s="18">
        <v>45054</v>
      </c>
      <c r="D790" s="19" t="s">
        <v>792</v>
      </c>
      <c r="E790" s="6" t="s">
        <v>234</v>
      </c>
      <c r="F790" s="11">
        <v>5</v>
      </c>
      <c r="G790" s="11">
        <v>720</v>
      </c>
      <c r="H790" s="11" t="s">
        <v>115</v>
      </c>
      <c r="I790" s="13">
        <v>10600</v>
      </c>
      <c r="J790" s="14">
        <v>0.125</v>
      </c>
      <c r="K790" s="14">
        <v>0.05</v>
      </c>
      <c r="L790" s="17">
        <f t="shared" si="11"/>
        <v>6344100</v>
      </c>
      <c r="M790" s="17" t="s">
        <v>14</v>
      </c>
      <c r="N790" s="17"/>
    </row>
    <row r="791" spans="1:14" s="2" customFormat="1" ht="12.75" x14ac:dyDescent="0.2">
      <c r="A791" s="11" t="str">
        <f>IF(B791="","",COUNT(A$729:A790)+1)</f>
        <v/>
      </c>
      <c r="B791" s="18" t="s">
        <v>14</v>
      </c>
      <c r="C791" s="18" t="s">
        <v>14</v>
      </c>
      <c r="D791" s="19" t="s">
        <v>14</v>
      </c>
      <c r="E791" s="6" t="s">
        <v>209</v>
      </c>
      <c r="F791" s="11">
        <v>5</v>
      </c>
      <c r="G791" s="11">
        <v>3600</v>
      </c>
      <c r="H791" s="11" t="s">
        <v>131</v>
      </c>
      <c r="I791" s="13">
        <v>4800</v>
      </c>
      <c r="J791" s="14">
        <v>0.125</v>
      </c>
      <c r="K791" s="14">
        <v>0.05</v>
      </c>
      <c r="L791" s="17">
        <f t="shared" si="11"/>
        <v>14364000</v>
      </c>
      <c r="M791" s="17">
        <v>0</v>
      </c>
      <c r="N791" s="17">
        <f>SUM(L790:L791)-M791</f>
        <v>20708100</v>
      </c>
    </row>
    <row r="792" spans="1:14" s="2" customFormat="1" ht="12.75" x14ac:dyDescent="0.2">
      <c r="A792" s="11">
        <f>IF(B792="","",COUNT(A$729:A791)+1)</f>
        <v>13</v>
      </c>
      <c r="B792" s="18">
        <v>45059</v>
      </c>
      <c r="C792" s="18">
        <v>45055</v>
      </c>
      <c r="D792" s="19" t="s">
        <v>793</v>
      </c>
      <c r="E792" s="6" t="s">
        <v>794</v>
      </c>
      <c r="F792" s="11">
        <v>5</v>
      </c>
      <c r="G792" s="11">
        <v>540</v>
      </c>
      <c r="H792" s="11" t="s">
        <v>115</v>
      </c>
      <c r="I792" s="13">
        <v>17500</v>
      </c>
      <c r="J792" s="14">
        <v>0.125</v>
      </c>
      <c r="K792" s="14">
        <v>0.1</v>
      </c>
      <c r="L792" s="17">
        <f t="shared" si="11"/>
        <v>7441875</v>
      </c>
      <c r="M792" s="17" t="s">
        <v>14</v>
      </c>
      <c r="N792" s="17"/>
    </row>
    <row r="793" spans="1:14" s="2" customFormat="1" ht="12.75" x14ac:dyDescent="0.2">
      <c r="A793" s="11" t="str">
        <f>IF(B793="","",COUNT(A$729:A792)+1)</f>
        <v/>
      </c>
      <c r="B793" s="18" t="s">
        <v>14</v>
      </c>
      <c r="C793" s="18" t="s">
        <v>14</v>
      </c>
      <c r="D793" s="19" t="s">
        <v>14</v>
      </c>
      <c r="E793" s="6" t="s">
        <v>795</v>
      </c>
      <c r="F793" s="11">
        <v>5</v>
      </c>
      <c r="G793" s="11">
        <v>240</v>
      </c>
      <c r="H793" s="11" t="s">
        <v>115</v>
      </c>
      <c r="I793" s="13">
        <v>35000</v>
      </c>
      <c r="J793" s="14">
        <v>0.125</v>
      </c>
      <c r="K793" s="14">
        <v>0.1</v>
      </c>
      <c r="L793" s="17">
        <f t="shared" si="11"/>
        <v>6615000</v>
      </c>
      <c r="M793" s="17">
        <v>0</v>
      </c>
      <c r="N793" s="17">
        <f>SUM(L792:L793)-M793</f>
        <v>14056875</v>
      </c>
    </row>
    <row r="794" spans="1:14" s="2" customFormat="1" ht="12.75" x14ac:dyDescent="0.2">
      <c r="A794" s="11">
        <f>IF(B794="","",COUNT(A$729:A793)+1)</f>
        <v>14</v>
      </c>
      <c r="B794" s="18">
        <v>45061</v>
      </c>
      <c r="C794" s="18">
        <v>45056</v>
      </c>
      <c r="D794" s="19" t="s">
        <v>796</v>
      </c>
      <c r="E794" s="6" t="s">
        <v>443</v>
      </c>
      <c r="F794" s="11">
        <v>1</v>
      </c>
      <c r="G794" s="11">
        <v>144</v>
      </c>
      <c r="H794" s="11" t="s">
        <v>120</v>
      </c>
      <c r="I794" s="13">
        <v>27600</v>
      </c>
      <c r="J794" s="14">
        <v>0.125</v>
      </c>
      <c r="K794" s="14">
        <v>0.05</v>
      </c>
      <c r="L794" s="17">
        <f t="shared" si="11"/>
        <v>3303720</v>
      </c>
      <c r="M794" s="17" t="s">
        <v>14</v>
      </c>
      <c r="N794" s="17"/>
    </row>
    <row r="795" spans="1:14" s="2" customFormat="1" ht="12.75" x14ac:dyDescent="0.2">
      <c r="A795" s="11" t="str">
        <f>IF(B795="","",COUNT(A$729:A794)+1)</f>
        <v/>
      </c>
      <c r="B795" s="18" t="s">
        <v>14</v>
      </c>
      <c r="C795" s="18" t="s">
        <v>14</v>
      </c>
      <c r="D795" s="19" t="s">
        <v>14</v>
      </c>
      <c r="E795" s="6" t="s">
        <v>338</v>
      </c>
      <c r="F795" s="11">
        <v>1</v>
      </c>
      <c r="G795" s="11">
        <v>288</v>
      </c>
      <c r="H795" s="11" t="s">
        <v>339</v>
      </c>
      <c r="I795" s="13">
        <v>3100</v>
      </c>
      <c r="J795" s="14">
        <v>0.125</v>
      </c>
      <c r="K795" s="14">
        <v>0.05</v>
      </c>
      <c r="L795" s="17">
        <f t="shared" si="11"/>
        <v>742140</v>
      </c>
      <c r="M795" s="17" t="s">
        <v>14</v>
      </c>
      <c r="N795" s="17"/>
    </row>
    <row r="796" spans="1:14" s="2" customFormat="1" ht="12.75" x14ac:dyDescent="0.2">
      <c r="A796" s="11" t="str">
        <f>IF(B796="","",COUNT(A$729:A795)+1)</f>
        <v/>
      </c>
      <c r="B796" s="18" t="s">
        <v>14</v>
      </c>
      <c r="C796" s="18" t="s">
        <v>14</v>
      </c>
      <c r="D796" s="19" t="s">
        <v>14</v>
      </c>
      <c r="E796" s="6" t="s">
        <v>329</v>
      </c>
      <c r="F796" s="11">
        <v>1</v>
      </c>
      <c r="G796" s="11">
        <v>25</v>
      </c>
      <c r="H796" s="11" t="s">
        <v>120</v>
      </c>
      <c r="I796" s="13">
        <v>70800</v>
      </c>
      <c r="J796" s="14">
        <v>0.125</v>
      </c>
      <c r="K796" s="14">
        <v>0.05</v>
      </c>
      <c r="L796" s="17">
        <f t="shared" si="11"/>
        <v>1471312.5</v>
      </c>
      <c r="M796" s="17">
        <v>0</v>
      </c>
      <c r="N796" s="17">
        <f>SUM(L794:L796)-M796</f>
        <v>5517172.5</v>
      </c>
    </row>
    <row r="797" spans="1:14" s="2" customFormat="1" ht="12.75" x14ac:dyDescent="0.2">
      <c r="A797" s="11">
        <f>IF(B797="","",COUNT(A$729:A796)+1)</f>
        <v>15</v>
      </c>
      <c r="B797" s="18">
        <v>45061</v>
      </c>
      <c r="C797" s="18">
        <v>45057</v>
      </c>
      <c r="D797" s="19" t="s">
        <v>797</v>
      </c>
      <c r="E797" s="6" t="s">
        <v>114</v>
      </c>
      <c r="F797" s="11">
        <v>3</v>
      </c>
      <c r="G797" s="11">
        <v>108</v>
      </c>
      <c r="H797" s="11" t="s">
        <v>115</v>
      </c>
      <c r="I797" s="13">
        <v>41500</v>
      </c>
      <c r="J797" s="14">
        <v>0.125</v>
      </c>
      <c r="K797" s="14">
        <v>0.05</v>
      </c>
      <c r="L797" s="17">
        <f t="shared" si="11"/>
        <v>3725662.5</v>
      </c>
      <c r="M797" s="17" t="s">
        <v>14</v>
      </c>
      <c r="N797" s="17"/>
    </row>
    <row r="798" spans="1:14" s="2" customFormat="1" ht="12.75" x14ac:dyDescent="0.2">
      <c r="A798" s="11" t="str">
        <f>IF(B798="","",COUNT(A$729:A797)+1)</f>
        <v/>
      </c>
      <c r="B798" s="18" t="s">
        <v>14</v>
      </c>
      <c r="C798" s="18" t="s">
        <v>14</v>
      </c>
      <c r="D798" s="19" t="s">
        <v>14</v>
      </c>
      <c r="E798" s="6" t="s">
        <v>117</v>
      </c>
      <c r="F798" s="11">
        <v>2</v>
      </c>
      <c r="G798" s="11">
        <v>48</v>
      </c>
      <c r="H798" s="11" t="s">
        <v>115</v>
      </c>
      <c r="I798" s="13">
        <v>66900</v>
      </c>
      <c r="J798" s="14">
        <v>0.125</v>
      </c>
      <c r="K798" s="14">
        <v>0.05</v>
      </c>
      <c r="L798" s="17">
        <f t="shared" si="11"/>
        <v>2669310</v>
      </c>
      <c r="M798" s="17" t="s">
        <v>14</v>
      </c>
      <c r="N798" s="17"/>
    </row>
    <row r="799" spans="1:14" s="2" customFormat="1" ht="12.75" x14ac:dyDescent="0.2">
      <c r="A799" s="11" t="str">
        <f>IF(B799="","",COUNT(A$729:A798)+1)</f>
        <v/>
      </c>
      <c r="B799" s="18" t="s">
        <v>14</v>
      </c>
      <c r="C799" s="18" t="s">
        <v>14</v>
      </c>
      <c r="D799" s="19" t="s">
        <v>14</v>
      </c>
      <c r="E799" s="6" t="s">
        <v>798</v>
      </c>
      <c r="F799" s="11" t="s">
        <v>14</v>
      </c>
      <c r="G799" s="11">
        <v>72</v>
      </c>
      <c r="H799" s="11" t="s">
        <v>131</v>
      </c>
      <c r="I799" s="13">
        <v>4800</v>
      </c>
      <c r="J799" s="14">
        <v>0.125</v>
      </c>
      <c r="K799" s="14">
        <v>0.05</v>
      </c>
      <c r="L799" s="17">
        <f t="shared" si="11"/>
        <v>287280</v>
      </c>
      <c r="M799" s="17" t="s">
        <v>14</v>
      </c>
      <c r="N799" s="17"/>
    </row>
    <row r="800" spans="1:14" s="2" customFormat="1" ht="12.75" x14ac:dyDescent="0.2">
      <c r="A800" s="11" t="str">
        <f>IF(B800="","",COUNT(A$729:A799)+1)</f>
        <v/>
      </c>
      <c r="B800" s="18" t="s">
        <v>14</v>
      </c>
      <c r="C800" s="18" t="s">
        <v>14</v>
      </c>
      <c r="D800" s="19" t="s">
        <v>14</v>
      </c>
      <c r="E800" s="6" t="s">
        <v>799</v>
      </c>
      <c r="F800" s="11" t="s">
        <v>14</v>
      </c>
      <c r="G800" s="11">
        <v>72</v>
      </c>
      <c r="H800" s="11" t="s">
        <v>131</v>
      </c>
      <c r="I800" s="13">
        <v>4800</v>
      </c>
      <c r="J800" s="14">
        <v>0.125</v>
      </c>
      <c r="K800" s="14">
        <v>0.05</v>
      </c>
      <c r="L800" s="17">
        <f t="shared" si="11"/>
        <v>287280</v>
      </c>
      <c r="M800" s="17" t="s">
        <v>14</v>
      </c>
      <c r="N800" s="17"/>
    </row>
    <row r="801" spans="1:14" s="2" customFormat="1" ht="12.75" x14ac:dyDescent="0.2">
      <c r="A801" s="11" t="str">
        <f>IF(B801="","",COUNT(A$729:A800)+1)</f>
        <v/>
      </c>
      <c r="B801" s="18" t="s">
        <v>14</v>
      </c>
      <c r="C801" s="18" t="s">
        <v>14</v>
      </c>
      <c r="D801" s="19" t="s">
        <v>14</v>
      </c>
      <c r="E801" s="6" t="s">
        <v>800</v>
      </c>
      <c r="F801" s="11" t="s">
        <v>14</v>
      </c>
      <c r="G801" s="11">
        <v>72</v>
      </c>
      <c r="H801" s="11" t="s">
        <v>131</v>
      </c>
      <c r="I801" s="13">
        <v>4800</v>
      </c>
      <c r="J801" s="14">
        <v>0.125</v>
      </c>
      <c r="K801" s="14">
        <v>0.05</v>
      </c>
      <c r="L801" s="17">
        <f t="shared" si="11"/>
        <v>287280</v>
      </c>
      <c r="M801" s="17" t="s">
        <v>14</v>
      </c>
      <c r="N801" s="17"/>
    </row>
    <row r="802" spans="1:14" s="2" customFormat="1" ht="12.75" x14ac:dyDescent="0.2">
      <c r="A802" s="11" t="str">
        <f>IF(B802="","",COUNT(A$729:A801)+1)</f>
        <v/>
      </c>
      <c r="B802" s="18" t="s">
        <v>14</v>
      </c>
      <c r="C802" s="18" t="s">
        <v>14</v>
      </c>
      <c r="D802" s="19" t="s">
        <v>14</v>
      </c>
      <c r="E802" s="6" t="s">
        <v>801</v>
      </c>
      <c r="F802" s="11" t="s">
        <v>14</v>
      </c>
      <c r="G802" s="11">
        <v>72</v>
      </c>
      <c r="H802" s="11" t="s">
        <v>131</v>
      </c>
      <c r="I802" s="13">
        <v>4800</v>
      </c>
      <c r="J802" s="14">
        <v>0.125</v>
      </c>
      <c r="K802" s="14">
        <v>0.05</v>
      </c>
      <c r="L802" s="17">
        <f t="shared" si="11"/>
        <v>287280</v>
      </c>
      <c r="M802" s="17" t="s">
        <v>14</v>
      </c>
      <c r="N802" s="17"/>
    </row>
    <row r="803" spans="1:14" s="2" customFormat="1" ht="12.75" x14ac:dyDescent="0.2">
      <c r="A803" s="11" t="str">
        <f>IF(B803="","",COUNT(A$729:A802)+1)</f>
        <v/>
      </c>
      <c r="B803" s="18" t="s">
        <v>14</v>
      </c>
      <c r="C803" s="18" t="s">
        <v>14</v>
      </c>
      <c r="D803" s="19" t="s">
        <v>14</v>
      </c>
      <c r="E803" s="6" t="s">
        <v>134</v>
      </c>
      <c r="F803" s="11">
        <v>3</v>
      </c>
      <c r="G803" s="11">
        <v>72</v>
      </c>
      <c r="H803" s="11" t="s">
        <v>131</v>
      </c>
      <c r="I803" s="13">
        <v>19000</v>
      </c>
      <c r="J803" s="14">
        <v>0.125</v>
      </c>
      <c r="K803" s="14">
        <v>0.05</v>
      </c>
      <c r="L803" s="17">
        <f t="shared" si="11"/>
        <v>1137150</v>
      </c>
      <c r="M803" s="17">
        <v>0</v>
      </c>
      <c r="N803" s="17">
        <f>SUM(L797:L803)-M803</f>
        <v>8681242.5</v>
      </c>
    </row>
    <row r="804" spans="1:14" s="2" customFormat="1" ht="12.75" x14ac:dyDescent="0.2">
      <c r="A804" s="11">
        <f>IF(B804="","",COUNT(A$729:A803)+1)</f>
        <v>16</v>
      </c>
      <c r="B804" s="18">
        <v>45061</v>
      </c>
      <c r="C804" s="18">
        <v>45057</v>
      </c>
      <c r="D804" s="19" t="s">
        <v>802</v>
      </c>
      <c r="E804" s="6" t="s">
        <v>145</v>
      </c>
      <c r="F804" s="11">
        <v>1</v>
      </c>
      <c r="G804" s="11">
        <v>60</v>
      </c>
      <c r="H804" s="11" t="s">
        <v>131</v>
      </c>
      <c r="I804" s="13">
        <v>20800</v>
      </c>
      <c r="J804" s="14">
        <v>0.125</v>
      </c>
      <c r="K804" s="14">
        <v>0.05</v>
      </c>
      <c r="L804" s="17">
        <f t="shared" si="11"/>
        <v>1037400</v>
      </c>
      <c r="M804" s="17" t="s">
        <v>14</v>
      </c>
      <c r="N804" s="17"/>
    </row>
    <row r="805" spans="1:14" s="2" customFormat="1" ht="12.75" x14ac:dyDescent="0.2">
      <c r="A805" s="11" t="str">
        <f>IF(B805="","",COUNT(A$729:A804)+1)</f>
        <v/>
      </c>
      <c r="B805" s="18" t="s">
        <v>14</v>
      </c>
      <c r="C805" s="18" t="s">
        <v>14</v>
      </c>
      <c r="D805" s="19" t="s">
        <v>14</v>
      </c>
      <c r="E805" s="6" t="s">
        <v>167</v>
      </c>
      <c r="F805" s="11">
        <v>1</v>
      </c>
      <c r="G805" s="11">
        <v>144</v>
      </c>
      <c r="H805" s="11" t="s">
        <v>120</v>
      </c>
      <c r="I805" s="13">
        <v>19800</v>
      </c>
      <c r="J805" s="14">
        <v>0.125</v>
      </c>
      <c r="K805" s="14">
        <v>0.05</v>
      </c>
      <c r="L805" s="17">
        <f t="shared" si="11"/>
        <v>2370060</v>
      </c>
      <c r="M805" s="17" t="s">
        <v>14</v>
      </c>
      <c r="N805" s="17"/>
    </row>
    <row r="806" spans="1:14" s="2" customFormat="1" ht="12.75" x14ac:dyDescent="0.2">
      <c r="A806" s="11" t="str">
        <f>IF(B806="","",COUNT(A$729:A805)+1)</f>
        <v/>
      </c>
      <c r="B806" s="18" t="s">
        <v>14</v>
      </c>
      <c r="C806" s="18" t="s">
        <v>14</v>
      </c>
      <c r="D806" s="19" t="s">
        <v>14</v>
      </c>
      <c r="E806" s="6" t="s">
        <v>136</v>
      </c>
      <c r="F806" s="11">
        <v>1</v>
      </c>
      <c r="G806" s="11">
        <v>144</v>
      </c>
      <c r="H806" s="11" t="s">
        <v>131</v>
      </c>
      <c r="I806" s="13">
        <v>6500</v>
      </c>
      <c r="J806" s="14">
        <v>0.125</v>
      </c>
      <c r="K806" s="14">
        <v>0.05</v>
      </c>
      <c r="L806" s="17">
        <f t="shared" si="11"/>
        <v>778050</v>
      </c>
      <c r="M806" s="17" t="s">
        <v>14</v>
      </c>
      <c r="N806" s="17"/>
    </row>
    <row r="807" spans="1:14" s="2" customFormat="1" ht="12.75" x14ac:dyDescent="0.2">
      <c r="A807" s="11" t="str">
        <f>IF(B807="","",COUNT(A$729:A806)+1)</f>
        <v/>
      </c>
      <c r="B807" s="18" t="s">
        <v>14</v>
      </c>
      <c r="C807" s="18" t="s">
        <v>14</v>
      </c>
      <c r="D807" s="19" t="s">
        <v>14</v>
      </c>
      <c r="E807" s="6" t="s">
        <v>181</v>
      </c>
      <c r="F807" s="11">
        <v>2</v>
      </c>
      <c r="G807" s="11">
        <v>72</v>
      </c>
      <c r="H807" s="11" t="s">
        <v>120</v>
      </c>
      <c r="I807" s="13">
        <v>34200</v>
      </c>
      <c r="J807" s="14">
        <v>0.125</v>
      </c>
      <c r="K807" s="14">
        <v>0.05</v>
      </c>
      <c r="L807" s="17">
        <f t="shared" si="11"/>
        <v>2046870</v>
      </c>
      <c r="M807" s="17" t="s">
        <v>14</v>
      </c>
      <c r="N807" s="17"/>
    </row>
    <row r="808" spans="1:14" s="2" customFormat="1" ht="12.75" x14ac:dyDescent="0.2">
      <c r="A808" s="11" t="str">
        <f>IF(B808="","",COUNT(A$729:A807)+1)</f>
        <v/>
      </c>
      <c r="B808" s="18" t="s">
        <v>14</v>
      </c>
      <c r="C808" s="18" t="s">
        <v>14</v>
      </c>
      <c r="D808" s="19" t="s">
        <v>14</v>
      </c>
      <c r="E808" s="6" t="s">
        <v>234</v>
      </c>
      <c r="F808" s="11">
        <v>2</v>
      </c>
      <c r="G808" s="11">
        <v>288</v>
      </c>
      <c r="H808" s="11" t="s">
        <v>115</v>
      </c>
      <c r="I808" s="13">
        <v>10600</v>
      </c>
      <c r="J808" s="14">
        <v>0.125</v>
      </c>
      <c r="K808" s="14">
        <v>0.05</v>
      </c>
      <c r="L808" s="17">
        <f t="shared" si="11"/>
        <v>2537640</v>
      </c>
      <c r="M808" s="17" t="s">
        <v>14</v>
      </c>
      <c r="N808" s="17"/>
    </row>
    <row r="809" spans="1:14" s="2" customFormat="1" ht="12.75" x14ac:dyDescent="0.2">
      <c r="A809" s="11" t="str">
        <f>IF(B809="","",COUNT(A$729:A808)+1)</f>
        <v/>
      </c>
      <c r="B809" s="18" t="s">
        <v>14</v>
      </c>
      <c r="C809" s="18" t="s">
        <v>14</v>
      </c>
      <c r="D809" s="19" t="s">
        <v>14</v>
      </c>
      <c r="E809" s="6" t="s">
        <v>156</v>
      </c>
      <c r="F809" s="11">
        <v>2</v>
      </c>
      <c r="G809" s="11">
        <v>60</v>
      </c>
      <c r="H809" s="11" t="s">
        <v>139</v>
      </c>
      <c r="I809" s="13">
        <v>104400</v>
      </c>
      <c r="J809" s="14">
        <v>0.125</v>
      </c>
      <c r="K809" s="14">
        <v>0.05</v>
      </c>
      <c r="L809" s="17">
        <f t="shared" si="11"/>
        <v>5206950</v>
      </c>
      <c r="M809" s="17" t="s">
        <v>14</v>
      </c>
      <c r="N809" s="17"/>
    </row>
    <row r="810" spans="1:14" s="2" customFormat="1" ht="12.75" x14ac:dyDescent="0.2">
      <c r="A810" s="11" t="str">
        <f>IF(B810="","",COUNT(A$729:A809)+1)</f>
        <v/>
      </c>
      <c r="B810" s="18" t="s">
        <v>14</v>
      </c>
      <c r="C810" s="18" t="s">
        <v>14</v>
      </c>
      <c r="D810" s="19" t="s">
        <v>14</v>
      </c>
      <c r="E810" s="6" t="s">
        <v>125</v>
      </c>
      <c r="F810" s="11">
        <v>3</v>
      </c>
      <c r="G810" s="11">
        <v>150</v>
      </c>
      <c r="H810" s="11" t="s">
        <v>123</v>
      </c>
      <c r="I810" s="13">
        <v>34100</v>
      </c>
      <c r="J810" s="14">
        <v>0.125</v>
      </c>
      <c r="K810" s="14">
        <v>0.05</v>
      </c>
      <c r="L810" s="17">
        <f t="shared" si="11"/>
        <v>4251843.75</v>
      </c>
      <c r="M810" s="17" t="s">
        <v>14</v>
      </c>
      <c r="N810" s="17"/>
    </row>
    <row r="811" spans="1:14" s="2" customFormat="1" ht="12.75" x14ac:dyDescent="0.2">
      <c r="A811" s="11" t="str">
        <f>IF(B811="","",COUNT(A$729:A810)+1)</f>
        <v/>
      </c>
      <c r="B811" s="18" t="s">
        <v>14</v>
      </c>
      <c r="C811" s="18" t="s">
        <v>14</v>
      </c>
      <c r="D811" s="19" t="s">
        <v>14</v>
      </c>
      <c r="E811" s="6" t="s">
        <v>175</v>
      </c>
      <c r="F811" s="11">
        <v>1</v>
      </c>
      <c r="G811" s="11">
        <v>288</v>
      </c>
      <c r="H811" s="11" t="s">
        <v>131</v>
      </c>
      <c r="I811" s="13">
        <v>4800</v>
      </c>
      <c r="J811" s="14">
        <v>0.125</v>
      </c>
      <c r="K811" s="14">
        <v>0.05</v>
      </c>
      <c r="L811" s="17">
        <f t="shared" si="11"/>
        <v>1149120</v>
      </c>
      <c r="M811" s="17" t="s">
        <v>14</v>
      </c>
      <c r="N811" s="17"/>
    </row>
    <row r="812" spans="1:14" s="2" customFormat="1" ht="12.75" x14ac:dyDescent="0.2">
      <c r="A812" s="11" t="str">
        <f>IF(B812="","",COUNT(A$729:A811)+1)</f>
        <v/>
      </c>
      <c r="B812" s="18" t="s">
        <v>14</v>
      </c>
      <c r="C812" s="18" t="s">
        <v>14</v>
      </c>
      <c r="D812" s="19" t="s">
        <v>14</v>
      </c>
      <c r="E812" s="6" t="s">
        <v>176</v>
      </c>
      <c r="F812" s="11">
        <v>1</v>
      </c>
      <c r="G812" s="11">
        <v>288</v>
      </c>
      <c r="H812" s="11" t="s">
        <v>131</v>
      </c>
      <c r="I812" s="13">
        <v>4800</v>
      </c>
      <c r="J812" s="14">
        <v>0.125</v>
      </c>
      <c r="K812" s="14">
        <v>0.05</v>
      </c>
      <c r="L812" s="17">
        <f t="shared" si="11"/>
        <v>1149120</v>
      </c>
      <c r="M812" s="17" t="s">
        <v>14</v>
      </c>
      <c r="N812" s="17"/>
    </row>
    <row r="813" spans="1:14" s="2" customFormat="1" ht="12.75" x14ac:dyDescent="0.2">
      <c r="A813" s="11" t="str">
        <f>IF(B813="","",COUNT(A$729:A812)+1)</f>
        <v/>
      </c>
      <c r="B813" s="18" t="s">
        <v>14</v>
      </c>
      <c r="C813" s="18" t="s">
        <v>14</v>
      </c>
      <c r="D813" s="19" t="s">
        <v>14</v>
      </c>
      <c r="E813" s="6" t="s">
        <v>177</v>
      </c>
      <c r="F813" s="11">
        <v>1</v>
      </c>
      <c r="G813" s="11">
        <v>288</v>
      </c>
      <c r="H813" s="11" t="s">
        <v>131</v>
      </c>
      <c r="I813" s="13">
        <v>4800</v>
      </c>
      <c r="J813" s="14">
        <v>0.125</v>
      </c>
      <c r="K813" s="14">
        <v>0.05</v>
      </c>
      <c r="L813" s="17">
        <f t="shared" si="11"/>
        <v>1149120</v>
      </c>
      <c r="M813" s="17" t="s">
        <v>14</v>
      </c>
      <c r="N813" s="17"/>
    </row>
    <row r="814" spans="1:14" s="2" customFormat="1" ht="12.75" x14ac:dyDescent="0.2">
      <c r="A814" s="11" t="str">
        <f>IF(B814="","",COUNT(A$729:A813)+1)</f>
        <v/>
      </c>
      <c r="B814" s="18" t="s">
        <v>14</v>
      </c>
      <c r="C814" s="18" t="s">
        <v>14</v>
      </c>
      <c r="D814" s="19" t="s">
        <v>14</v>
      </c>
      <c r="E814" s="6" t="s">
        <v>178</v>
      </c>
      <c r="F814" s="11">
        <v>1</v>
      </c>
      <c r="G814" s="11">
        <v>288</v>
      </c>
      <c r="H814" s="11" t="s">
        <v>131</v>
      </c>
      <c r="I814" s="13">
        <v>4800</v>
      </c>
      <c r="J814" s="14">
        <v>0.125</v>
      </c>
      <c r="K814" s="14">
        <v>0.05</v>
      </c>
      <c r="L814" s="17">
        <f t="shared" si="11"/>
        <v>1149120</v>
      </c>
      <c r="M814" s="17">
        <v>0</v>
      </c>
      <c r="N814" s="17">
        <f>SUM(L804:L814)-M814</f>
        <v>22825293.75</v>
      </c>
    </row>
    <row r="815" spans="1:14" s="2" customFormat="1" ht="12.75" x14ac:dyDescent="0.2">
      <c r="A815" s="11">
        <f>IF(B815="","",COUNT(A$729:A814)+1)</f>
        <v>17</v>
      </c>
      <c r="B815" s="18">
        <v>45061</v>
      </c>
      <c r="C815" s="18">
        <v>45057</v>
      </c>
      <c r="D815" s="19" t="s">
        <v>803</v>
      </c>
      <c r="E815" s="6" t="s">
        <v>804</v>
      </c>
      <c r="F815" s="11">
        <v>1</v>
      </c>
      <c r="G815" s="11">
        <v>36</v>
      </c>
      <c r="H815" s="11" t="s">
        <v>120</v>
      </c>
      <c r="I815" s="13">
        <v>41400</v>
      </c>
      <c r="J815" s="14">
        <v>0.125</v>
      </c>
      <c r="K815" s="14">
        <v>0.05</v>
      </c>
      <c r="L815" s="17">
        <f t="shared" si="11"/>
        <v>1238895</v>
      </c>
      <c r="M815" s="17" t="s">
        <v>14</v>
      </c>
      <c r="N815" s="17"/>
    </row>
    <row r="816" spans="1:14" s="2" customFormat="1" ht="12.75" x14ac:dyDescent="0.2">
      <c r="A816" s="11" t="str">
        <f>IF(B816="","",COUNT(A$729:A815)+1)</f>
        <v/>
      </c>
      <c r="B816" s="18" t="s">
        <v>14</v>
      </c>
      <c r="C816" s="18" t="s">
        <v>14</v>
      </c>
      <c r="D816" s="19" t="s">
        <v>14</v>
      </c>
      <c r="E816" s="6" t="s">
        <v>255</v>
      </c>
      <c r="F816" s="11">
        <v>1</v>
      </c>
      <c r="G816" s="11">
        <v>36</v>
      </c>
      <c r="H816" s="11" t="s">
        <v>120</v>
      </c>
      <c r="I816" s="13">
        <v>41400</v>
      </c>
      <c r="J816" s="14">
        <v>0.125</v>
      </c>
      <c r="K816" s="14">
        <v>0.05</v>
      </c>
      <c r="L816" s="17">
        <f t="shared" si="11"/>
        <v>1238895</v>
      </c>
      <c r="M816" s="17" t="s">
        <v>14</v>
      </c>
      <c r="N816" s="17"/>
    </row>
    <row r="817" spans="1:14" s="2" customFormat="1" ht="12.75" x14ac:dyDescent="0.2">
      <c r="A817" s="11" t="str">
        <f>IF(B817="","",COUNT(A$729:A816)+1)</f>
        <v/>
      </c>
      <c r="B817" s="18" t="s">
        <v>14</v>
      </c>
      <c r="C817" s="18" t="s">
        <v>14</v>
      </c>
      <c r="D817" s="19" t="s">
        <v>14</v>
      </c>
      <c r="E817" s="6" t="s">
        <v>234</v>
      </c>
      <c r="F817" s="11">
        <v>1</v>
      </c>
      <c r="G817" s="11">
        <v>144</v>
      </c>
      <c r="H817" s="11" t="s">
        <v>115</v>
      </c>
      <c r="I817" s="13">
        <v>10600</v>
      </c>
      <c r="J817" s="14">
        <v>0.125</v>
      </c>
      <c r="K817" s="14">
        <v>0.05</v>
      </c>
      <c r="L817" s="17">
        <f t="shared" si="11"/>
        <v>1268820</v>
      </c>
      <c r="M817" s="17" t="s">
        <v>14</v>
      </c>
      <c r="N817" s="17"/>
    </row>
    <row r="818" spans="1:14" s="2" customFormat="1" ht="12.75" x14ac:dyDescent="0.2">
      <c r="A818" s="11" t="str">
        <f>IF(B818="","",COUNT(A$729:A817)+1)</f>
        <v/>
      </c>
      <c r="B818" s="18" t="s">
        <v>14</v>
      </c>
      <c r="C818" s="18" t="s">
        <v>14</v>
      </c>
      <c r="D818" s="19" t="s">
        <v>14</v>
      </c>
      <c r="E818" s="6" t="s">
        <v>233</v>
      </c>
      <c r="F818" s="11">
        <v>1</v>
      </c>
      <c r="G818" s="11">
        <v>72</v>
      </c>
      <c r="H818" s="11" t="s">
        <v>115</v>
      </c>
      <c r="I818" s="13">
        <v>21200</v>
      </c>
      <c r="J818" s="14">
        <v>0.125</v>
      </c>
      <c r="K818" s="14">
        <v>0.05</v>
      </c>
      <c r="L818" s="17">
        <f t="shared" si="11"/>
        <v>1268820</v>
      </c>
      <c r="M818" s="17" t="s">
        <v>14</v>
      </c>
      <c r="N818" s="17"/>
    </row>
    <row r="819" spans="1:14" s="2" customFormat="1" ht="12.75" x14ac:dyDescent="0.2">
      <c r="A819" s="11" t="str">
        <f>IF(B819="","",COUNT(A$729:A818)+1)</f>
        <v/>
      </c>
      <c r="B819" s="18" t="s">
        <v>14</v>
      </c>
      <c r="C819" s="18" t="s">
        <v>14</v>
      </c>
      <c r="D819" s="19" t="s">
        <v>14</v>
      </c>
      <c r="E819" s="6" t="s">
        <v>135</v>
      </c>
      <c r="F819" s="11">
        <v>1</v>
      </c>
      <c r="G819" s="11">
        <v>144</v>
      </c>
      <c r="H819" s="11" t="s">
        <v>131</v>
      </c>
      <c r="I819" s="13">
        <v>4350</v>
      </c>
      <c r="J819" s="14">
        <v>0.125</v>
      </c>
      <c r="K819" s="14">
        <v>0.05</v>
      </c>
      <c r="L819" s="17">
        <f t="shared" si="11"/>
        <v>520695</v>
      </c>
      <c r="M819" s="17" t="s">
        <v>14</v>
      </c>
      <c r="N819" s="17"/>
    </row>
    <row r="820" spans="1:14" s="2" customFormat="1" ht="12.75" x14ac:dyDescent="0.2">
      <c r="A820" s="11" t="str">
        <f>IF(B820="","",COUNT(A$729:A819)+1)</f>
        <v/>
      </c>
      <c r="B820" s="18" t="s">
        <v>14</v>
      </c>
      <c r="C820" s="18" t="s">
        <v>14</v>
      </c>
      <c r="D820" s="19" t="s">
        <v>14</v>
      </c>
      <c r="E820" s="6" t="s">
        <v>136</v>
      </c>
      <c r="F820" s="11">
        <v>1</v>
      </c>
      <c r="G820" s="11">
        <v>144</v>
      </c>
      <c r="H820" s="11" t="s">
        <v>131</v>
      </c>
      <c r="I820" s="13">
        <v>6500</v>
      </c>
      <c r="J820" s="14">
        <v>0.125</v>
      </c>
      <c r="K820" s="14">
        <v>0.05</v>
      </c>
      <c r="L820" s="17">
        <f t="shared" si="11"/>
        <v>778050</v>
      </c>
      <c r="M820" s="17" t="s">
        <v>14</v>
      </c>
      <c r="N820" s="17"/>
    </row>
    <row r="821" spans="1:14" s="2" customFormat="1" ht="12.75" x14ac:dyDescent="0.2">
      <c r="A821" s="11" t="str">
        <f>IF(B821="","",COUNT(A$729:A820)+1)</f>
        <v/>
      </c>
      <c r="B821" s="18" t="s">
        <v>14</v>
      </c>
      <c r="C821" s="18" t="s">
        <v>14</v>
      </c>
      <c r="D821" s="19" t="s">
        <v>14</v>
      </c>
      <c r="E821" s="6" t="s">
        <v>805</v>
      </c>
      <c r="F821" s="11">
        <v>1</v>
      </c>
      <c r="G821" s="11">
        <v>144</v>
      </c>
      <c r="H821" s="11" t="s">
        <v>131</v>
      </c>
      <c r="I821" s="13">
        <v>17700</v>
      </c>
      <c r="J821" s="14">
        <v>0.125</v>
      </c>
      <c r="K821" s="14">
        <v>0.05</v>
      </c>
      <c r="L821" s="17">
        <f t="shared" si="11"/>
        <v>2118690</v>
      </c>
      <c r="M821" s="17" t="s">
        <v>14</v>
      </c>
      <c r="N821" s="17"/>
    </row>
    <row r="822" spans="1:14" s="2" customFormat="1" ht="12.75" x14ac:dyDescent="0.2">
      <c r="A822" s="11" t="str">
        <f>IF(B822="","",COUNT(A$729:A821)+1)</f>
        <v/>
      </c>
      <c r="B822" s="18" t="s">
        <v>14</v>
      </c>
      <c r="C822" s="18" t="s">
        <v>14</v>
      </c>
      <c r="D822" s="19" t="s">
        <v>14</v>
      </c>
      <c r="E822" s="6" t="s">
        <v>408</v>
      </c>
      <c r="F822" s="11">
        <v>1</v>
      </c>
      <c r="G822" s="11">
        <v>216</v>
      </c>
      <c r="H822" s="11" t="s">
        <v>131</v>
      </c>
      <c r="I822" s="13">
        <v>4900</v>
      </c>
      <c r="J822" s="14">
        <v>0.125</v>
      </c>
      <c r="K822" s="14">
        <v>0.05</v>
      </c>
      <c r="L822" s="17">
        <f t="shared" si="11"/>
        <v>879795</v>
      </c>
      <c r="M822" s="17">
        <v>0</v>
      </c>
      <c r="N822" s="17">
        <f>SUM(L815:L822)-M822</f>
        <v>9312660</v>
      </c>
    </row>
    <row r="823" spans="1:14" s="2" customFormat="1" ht="12.75" x14ac:dyDescent="0.2">
      <c r="A823" s="11">
        <f>IF(B823="","",COUNT(A$729:A822)+1)</f>
        <v>18</v>
      </c>
      <c r="B823" s="18">
        <v>45065</v>
      </c>
      <c r="C823" s="18">
        <v>45058</v>
      </c>
      <c r="D823" s="19" t="s">
        <v>806</v>
      </c>
      <c r="E823" s="6" t="s">
        <v>122</v>
      </c>
      <c r="F823" s="11">
        <v>2</v>
      </c>
      <c r="G823" s="11">
        <v>100</v>
      </c>
      <c r="H823" s="11" t="s">
        <v>123</v>
      </c>
      <c r="I823" s="13">
        <v>28300</v>
      </c>
      <c r="J823" s="14">
        <v>0.125</v>
      </c>
      <c r="K823" s="14">
        <v>0.05</v>
      </c>
      <c r="L823" s="17">
        <f t="shared" si="11"/>
        <v>2352437.5</v>
      </c>
      <c r="M823" s="17" t="s">
        <v>14</v>
      </c>
      <c r="N823" s="17"/>
    </row>
    <row r="824" spans="1:14" s="2" customFormat="1" ht="12.75" x14ac:dyDescent="0.2">
      <c r="A824" s="11" t="str">
        <f>IF(B824="","",COUNT(A$729:A823)+1)</f>
        <v/>
      </c>
      <c r="B824" s="18" t="s">
        <v>14</v>
      </c>
      <c r="C824" s="18" t="s">
        <v>14</v>
      </c>
      <c r="D824" s="19" t="s">
        <v>14</v>
      </c>
      <c r="E824" s="6" t="s">
        <v>125</v>
      </c>
      <c r="F824" s="11">
        <v>1</v>
      </c>
      <c r="G824" s="11">
        <v>50</v>
      </c>
      <c r="H824" s="11" t="s">
        <v>123</v>
      </c>
      <c r="I824" s="13">
        <v>34100</v>
      </c>
      <c r="J824" s="14">
        <v>0.125</v>
      </c>
      <c r="K824" s="14">
        <v>0.05</v>
      </c>
      <c r="L824" s="17">
        <f t="shared" si="11"/>
        <v>1417281.25</v>
      </c>
      <c r="M824" s="17" t="s">
        <v>14</v>
      </c>
      <c r="N824" s="17"/>
    </row>
    <row r="825" spans="1:14" s="2" customFormat="1" ht="12.75" x14ac:dyDescent="0.2">
      <c r="A825" s="11" t="str">
        <f>IF(B825="","",COUNT(A$729:A824)+1)</f>
        <v/>
      </c>
      <c r="B825" s="18" t="s">
        <v>14</v>
      </c>
      <c r="C825" s="18" t="s">
        <v>14</v>
      </c>
      <c r="D825" s="19" t="s">
        <v>14</v>
      </c>
      <c r="E825" s="6" t="s">
        <v>372</v>
      </c>
      <c r="F825" s="11">
        <v>5</v>
      </c>
      <c r="G825" s="11">
        <v>120</v>
      </c>
      <c r="H825" s="11" t="s">
        <v>120</v>
      </c>
      <c r="I825" s="13">
        <v>89400</v>
      </c>
      <c r="J825" s="14">
        <v>0.125</v>
      </c>
      <c r="K825" s="14">
        <v>0.05</v>
      </c>
      <c r="L825" s="17">
        <f t="shared" si="11"/>
        <v>8917650</v>
      </c>
      <c r="M825" s="17" t="s">
        <v>14</v>
      </c>
      <c r="N825" s="17"/>
    </row>
    <row r="826" spans="1:14" s="2" customFormat="1" ht="12.75" x14ac:dyDescent="0.2">
      <c r="A826" s="11" t="str">
        <f>IF(B826="","",COUNT(A$729:A825)+1)</f>
        <v/>
      </c>
      <c r="B826" s="18" t="s">
        <v>14</v>
      </c>
      <c r="C826" s="18" t="s">
        <v>14</v>
      </c>
      <c r="D826" s="19" t="s">
        <v>14</v>
      </c>
      <c r="E826" s="6" t="s">
        <v>314</v>
      </c>
      <c r="F826" s="11">
        <v>2</v>
      </c>
      <c r="G826" s="11">
        <v>48</v>
      </c>
      <c r="H826" s="11" t="s">
        <v>120</v>
      </c>
      <c r="I826" s="13">
        <v>89400</v>
      </c>
      <c r="J826" s="14">
        <v>0.125</v>
      </c>
      <c r="K826" s="14">
        <v>0.05</v>
      </c>
      <c r="L826" s="17">
        <f t="shared" si="11"/>
        <v>3567060</v>
      </c>
      <c r="M826" s="17" t="s">
        <v>14</v>
      </c>
      <c r="N826" s="17"/>
    </row>
    <row r="827" spans="1:14" s="2" customFormat="1" ht="12.75" x14ac:dyDescent="0.2">
      <c r="A827" s="11" t="str">
        <f>IF(B827="","",COUNT(A$729:A826)+1)</f>
        <v/>
      </c>
      <c r="B827" s="18" t="s">
        <v>14</v>
      </c>
      <c r="C827" s="18" t="s">
        <v>14</v>
      </c>
      <c r="D827" s="19" t="s">
        <v>14</v>
      </c>
      <c r="E827" s="6" t="s">
        <v>129</v>
      </c>
      <c r="F827" s="11">
        <v>1</v>
      </c>
      <c r="G827" s="11">
        <v>144</v>
      </c>
      <c r="H827" s="11" t="s">
        <v>115</v>
      </c>
      <c r="I827" s="13">
        <v>18600</v>
      </c>
      <c r="J827" s="14">
        <v>0.125</v>
      </c>
      <c r="K827" s="14">
        <v>0.05</v>
      </c>
      <c r="L827" s="17">
        <f t="shared" si="11"/>
        <v>2226420</v>
      </c>
      <c r="M827" s="17" t="s">
        <v>14</v>
      </c>
      <c r="N827" s="17"/>
    </row>
    <row r="828" spans="1:14" s="2" customFormat="1" ht="12.75" x14ac:dyDescent="0.2">
      <c r="A828" s="11" t="str">
        <f>IF(B828="","",COUNT(A$729:A827)+1)</f>
        <v/>
      </c>
      <c r="B828" s="18" t="s">
        <v>14</v>
      </c>
      <c r="C828" s="18" t="s">
        <v>14</v>
      </c>
      <c r="D828" s="19" t="s">
        <v>14</v>
      </c>
      <c r="E828" s="6" t="s">
        <v>668</v>
      </c>
      <c r="F828" s="11" t="s">
        <v>14</v>
      </c>
      <c r="G828" s="11">
        <v>180</v>
      </c>
      <c r="H828" s="11" t="s">
        <v>131</v>
      </c>
      <c r="I828" s="13">
        <v>3700</v>
      </c>
      <c r="J828" s="14">
        <v>0.125</v>
      </c>
      <c r="K828" s="14">
        <v>0.05</v>
      </c>
      <c r="L828" s="17">
        <f t="shared" si="11"/>
        <v>553612.5</v>
      </c>
      <c r="M828" s="17" t="s">
        <v>14</v>
      </c>
      <c r="N828" s="17"/>
    </row>
    <row r="829" spans="1:14" s="2" customFormat="1" ht="12.75" x14ac:dyDescent="0.2">
      <c r="A829" s="11" t="str">
        <f>IF(B829="","",COUNT(A$729:A828)+1)</f>
        <v/>
      </c>
      <c r="B829" s="18" t="s">
        <v>14</v>
      </c>
      <c r="C829" s="18" t="s">
        <v>14</v>
      </c>
      <c r="D829" s="19" t="s">
        <v>14</v>
      </c>
      <c r="E829" s="6" t="s">
        <v>669</v>
      </c>
      <c r="F829" s="11" t="s">
        <v>14</v>
      </c>
      <c r="G829" s="11">
        <v>180</v>
      </c>
      <c r="H829" s="11" t="s">
        <v>131</v>
      </c>
      <c r="I829" s="13">
        <v>3700</v>
      </c>
      <c r="J829" s="14">
        <v>0.125</v>
      </c>
      <c r="K829" s="14">
        <v>0.05</v>
      </c>
      <c r="L829" s="17">
        <f t="shared" si="11"/>
        <v>553612.5</v>
      </c>
      <c r="M829" s="17" t="s">
        <v>14</v>
      </c>
      <c r="N829" s="17"/>
    </row>
    <row r="830" spans="1:14" s="2" customFormat="1" ht="12.75" x14ac:dyDescent="0.2">
      <c r="A830" s="11" t="str">
        <f>IF(B830="","",COUNT(A$729:A829)+1)</f>
        <v/>
      </c>
      <c r="B830" s="18" t="s">
        <v>14</v>
      </c>
      <c r="C830" s="18" t="s">
        <v>14</v>
      </c>
      <c r="D830" s="19" t="s">
        <v>14</v>
      </c>
      <c r="E830" s="6" t="s">
        <v>670</v>
      </c>
      <c r="F830" s="11" t="s">
        <v>14</v>
      </c>
      <c r="G830" s="11">
        <v>120</v>
      </c>
      <c r="H830" s="11" t="s">
        <v>131</v>
      </c>
      <c r="I830" s="13">
        <v>3700</v>
      </c>
      <c r="J830" s="14">
        <v>0.125</v>
      </c>
      <c r="K830" s="14">
        <v>0.05</v>
      </c>
      <c r="L830" s="17">
        <f t="shared" si="11"/>
        <v>369075</v>
      </c>
      <c r="M830" s="17" t="s">
        <v>14</v>
      </c>
      <c r="N830" s="17"/>
    </row>
    <row r="831" spans="1:14" s="2" customFormat="1" ht="12.75" x14ac:dyDescent="0.2">
      <c r="A831" s="11" t="str">
        <f>IF(B831="","",COUNT(A$729:A830)+1)</f>
        <v/>
      </c>
      <c r="B831" s="18" t="s">
        <v>14</v>
      </c>
      <c r="C831" s="18" t="s">
        <v>14</v>
      </c>
      <c r="D831" s="19" t="s">
        <v>14</v>
      </c>
      <c r="E831" s="6" t="s">
        <v>671</v>
      </c>
      <c r="F831" s="11" t="s">
        <v>14</v>
      </c>
      <c r="G831" s="11">
        <v>120</v>
      </c>
      <c r="H831" s="11" t="s">
        <v>131</v>
      </c>
      <c r="I831" s="13">
        <v>3700</v>
      </c>
      <c r="J831" s="14">
        <v>0.125</v>
      </c>
      <c r="K831" s="14">
        <v>0.05</v>
      </c>
      <c r="L831" s="17">
        <f t="shared" si="11"/>
        <v>369075</v>
      </c>
      <c r="M831" s="17" t="s">
        <v>14</v>
      </c>
      <c r="N831" s="17"/>
    </row>
    <row r="832" spans="1:14" s="2" customFormat="1" ht="12.75" x14ac:dyDescent="0.2">
      <c r="A832" s="11" t="str">
        <f>IF(B832="","",COUNT(A$729:A831)+1)</f>
        <v/>
      </c>
      <c r="B832" s="18" t="s">
        <v>14</v>
      </c>
      <c r="C832" s="18" t="s">
        <v>14</v>
      </c>
      <c r="D832" s="19" t="s">
        <v>14</v>
      </c>
      <c r="E832" s="6" t="s">
        <v>672</v>
      </c>
      <c r="F832" s="11" t="s">
        <v>14</v>
      </c>
      <c r="G832" s="11">
        <v>120</v>
      </c>
      <c r="H832" s="11" t="s">
        <v>131</v>
      </c>
      <c r="I832" s="13">
        <v>3700</v>
      </c>
      <c r="J832" s="14">
        <v>0.125</v>
      </c>
      <c r="K832" s="14">
        <v>0.05</v>
      </c>
      <c r="L832" s="17">
        <f t="shared" si="11"/>
        <v>369075</v>
      </c>
      <c r="M832" s="17">
        <v>0</v>
      </c>
      <c r="N832" s="17">
        <f>SUM(L823:L832)-M832</f>
        <v>20695298.75</v>
      </c>
    </row>
    <row r="833" spans="1:14" s="2" customFormat="1" ht="12.75" x14ac:dyDescent="0.2">
      <c r="A833" s="11">
        <f>IF(B833="","",COUNT(A$729:A832)+1)</f>
        <v>19</v>
      </c>
      <c r="B833" s="18">
        <v>45065</v>
      </c>
      <c r="C833" s="18">
        <v>45058</v>
      </c>
      <c r="D833" s="19" t="s">
        <v>807</v>
      </c>
      <c r="E833" s="6" t="s">
        <v>173</v>
      </c>
      <c r="F833" s="11">
        <v>1</v>
      </c>
      <c r="G833" s="11">
        <v>288</v>
      </c>
      <c r="H833" s="11" t="s">
        <v>131</v>
      </c>
      <c r="I833" s="13">
        <v>4800</v>
      </c>
      <c r="J833" s="14">
        <v>0.125</v>
      </c>
      <c r="K833" s="14">
        <v>0.05</v>
      </c>
      <c r="L833" s="17">
        <f t="shared" si="11"/>
        <v>1149120</v>
      </c>
      <c r="M833" s="17" t="s">
        <v>14</v>
      </c>
      <c r="N833" s="17"/>
    </row>
    <row r="834" spans="1:14" s="2" customFormat="1" ht="12.75" x14ac:dyDescent="0.2">
      <c r="A834" s="11" t="str">
        <f>IF(B834="","",COUNT(A$729:A833)+1)</f>
        <v/>
      </c>
      <c r="B834" s="18" t="s">
        <v>14</v>
      </c>
      <c r="C834" s="18" t="s">
        <v>14</v>
      </c>
      <c r="D834" s="19" t="s">
        <v>14</v>
      </c>
      <c r="E834" s="6" t="s">
        <v>174</v>
      </c>
      <c r="F834" s="11">
        <v>1</v>
      </c>
      <c r="G834" s="11">
        <v>288</v>
      </c>
      <c r="H834" s="11" t="s">
        <v>131</v>
      </c>
      <c r="I834" s="13">
        <v>4800</v>
      </c>
      <c r="J834" s="14">
        <v>0.125</v>
      </c>
      <c r="K834" s="14">
        <v>0.05</v>
      </c>
      <c r="L834" s="17">
        <f t="shared" si="11"/>
        <v>1149120</v>
      </c>
      <c r="M834" s="17" t="s">
        <v>14</v>
      </c>
      <c r="N834" s="17"/>
    </row>
    <row r="835" spans="1:14" s="2" customFormat="1" ht="12.75" x14ac:dyDescent="0.2">
      <c r="A835" s="11" t="str">
        <f>IF(B835="","",COUNT(A$729:A834)+1)</f>
        <v/>
      </c>
      <c r="B835" s="18" t="s">
        <v>14</v>
      </c>
      <c r="C835" s="18" t="s">
        <v>14</v>
      </c>
      <c r="D835" s="19" t="s">
        <v>14</v>
      </c>
      <c r="E835" s="6" t="s">
        <v>404</v>
      </c>
      <c r="F835" s="11">
        <v>1</v>
      </c>
      <c r="G835" s="11">
        <v>288</v>
      </c>
      <c r="H835" s="11" t="s">
        <v>131</v>
      </c>
      <c r="I835" s="13">
        <v>4800</v>
      </c>
      <c r="J835" s="14">
        <v>0.125</v>
      </c>
      <c r="K835" s="14">
        <v>0.05</v>
      </c>
      <c r="L835" s="17">
        <f t="shared" si="11"/>
        <v>1149120</v>
      </c>
      <c r="M835" s="17" t="s">
        <v>14</v>
      </c>
      <c r="N835" s="17"/>
    </row>
    <row r="836" spans="1:14" s="2" customFormat="1" ht="12.75" x14ac:dyDescent="0.2">
      <c r="A836" s="11" t="str">
        <f>IF(B836="","",COUNT(A$729:A835)+1)</f>
        <v/>
      </c>
      <c r="B836" s="18" t="s">
        <v>14</v>
      </c>
      <c r="C836" s="18" t="s">
        <v>14</v>
      </c>
      <c r="D836" s="19" t="s">
        <v>14</v>
      </c>
      <c r="E836" s="6" t="s">
        <v>175</v>
      </c>
      <c r="F836" s="11">
        <v>1</v>
      </c>
      <c r="G836" s="11">
        <v>288</v>
      </c>
      <c r="H836" s="11" t="s">
        <v>131</v>
      </c>
      <c r="I836" s="13">
        <v>4800</v>
      </c>
      <c r="J836" s="14">
        <v>0.125</v>
      </c>
      <c r="K836" s="14">
        <v>0.05</v>
      </c>
      <c r="L836" s="17">
        <f t="shared" si="11"/>
        <v>1149120</v>
      </c>
      <c r="M836" s="17" t="s">
        <v>14</v>
      </c>
      <c r="N836" s="17"/>
    </row>
    <row r="837" spans="1:14" s="2" customFormat="1" ht="12.75" x14ac:dyDescent="0.2">
      <c r="A837" s="11" t="str">
        <f>IF(B837="","",COUNT(A$729:A836)+1)</f>
        <v/>
      </c>
      <c r="B837" s="18" t="s">
        <v>14</v>
      </c>
      <c r="C837" s="18" t="s">
        <v>14</v>
      </c>
      <c r="D837" s="19" t="s">
        <v>14</v>
      </c>
      <c r="E837" s="6" t="s">
        <v>176</v>
      </c>
      <c r="F837" s="11">
        <v>1</v>
      </c>
      <c r="G837" s="11">
        <v>288</v>
      </c>
      <c r="H837" s="11" t="s">
        <v>131</v>
      </c>
      <c r="I837" s="13">
        <v>4800</v>
      </c>
      <c r="J837" s="14">
        <v>0.125</v>
      </c>
      <c r="K837" s="14">
        <v>0.05</v>
      </c>
      <c r="L837" s="17">
        <f t="shared" si="11"/>
        <v>1149120</v>
      </c>
      <c r="M837" s="17" t="s">
        <v>14</v>
      </c>
      <c r="N837" s="17"/>
    </row>
    <row r="838" spans="1:14" s="2" customFormat="1" ht="12.75" x14ac:dyDescent="0.2">
      <c r="A838" s="11" t="str">
        <f>IF(B838="","",COUNT(A$729:A837)+1)</f>
        <v/>
      </c>
      <c r="B838" s="18" t="s">
        <v>14</v>
      </c>
      <c r="C838" s="18" t="s">
        <v>14</v>
      </c>
      <c r="D838" s="19" t="s">
        <v>14</v>
      </c>
      <c r="E838" s="6" t="s">
        <v>177</v>
      </c>
      <c r="F838" s="11">
        <v>1</v>
      </c>
      <c r="G838" s="11">
        <v>288</v>
      </c>
      <c r="H838" s="11" t="s">
        <v>131</v>
      </c>
      <c r="I838" s="13">
        <v>4800</v>
      </c>
      <c r="J838" s="14">
        <v>0.125</v>
      </c>
      <c r="K838" s="14">
        <v>0.05</v>
      </c>
      <c r="L838" s="17">
        <f t="shared" ref="L838:L894" si="12">G838*(I838-(I838*J838)-((I838-(I838*J838))*K838))</f>
        <v>1149120</v>
      </c>
      <c r="M838" s="17" t="s">
        <v>14</v>
      </c>
      <c r="N838" s="17"/>
    </row>
    <row r="839" spans="1:14" s="2" customFormat="1" ht="12.75" x14ac:dyDescent="0.2">
      <c r="A839" s="11" t="str">
        <f>IF(B839="","",COUNT(A$729:A838)+1)</f>
        <v/>
      </c>
      <c r="B839" s="18" t="s">
        <v>14</v>
      </c>
      <c r="C839" s="18" t="s">
        <v>14</v>
      </c>
      <c r="D839" s="19" t="s">
        <v>14</v>
      </c>
      <c r="E839" s="6" t="s">
        <v>178</v>
      </c>
      <c r="F839" s="11">
        <v>1</v>
      </c>
      <c r="G839" s="11">
        <v>288</v>
      </c>
      <c r="H839" s="11" t="s">
        <v>131</v>
      </c>
      <c r="I839" s="13">
        <v>4800</v>
      </c>
      <c r="J839" s="14">
        <v>0.125</v>
      </c>
      <c r="K839" s="14">
        <v>0.05</v>
      </c>
      <c r="L839" s="17">
        <f t="shared" si="12"/>
        <v>1149120</v>
      </c>
      <c r="M839" s="17">
        <v>0</v>
      </c>
      <c r="N839" s="17">
        <f>SUM(L833:L839)-M839</f>
        <v>8043840</v>
      </c>
    </row>
    <row r="840" spans="1:14" s="2" customFormat="1" ht="12.75" x14ac:dyDescent="0.2">
      <c r="A840" s="11">
        <f>IF(B840="","",COUNT(A$729:A839)+1)</f>
        <v>20</v>
      </c>
      <c r="B840" s="18">
        <v>45065</v>
      </c>
      <c r="C840" s="18">
        <v>45058</v>
      </c>
      <c r="D840" s="19" t="s">
        <v>808</v>
      </c>
      <c r="E840" s="6" t="s">
        <v>809</v>
      </c>
      <c r="F840" s="11" t="s">
        <v>14</v>
      </c>
      <c r="G840" s="11">
        <v>24</v>
      </c>
      <c r="H840" s="11" t="s">
        <v>131</v>
      </c>
      <c r="I840" s="13">
        <v>15800</v>
      </c>
      <c r="J840" s="14">
        <v>0.125</v>
      </c>
      <c r="K840" s="14">
        <v>0.05</v>
      </c>
      <c r="L840" s="17">
        <f t="shared" si="12"/>
        <v>315210</v>
      </c>
      <c r="M840" s="17" t="s">
        <v>14</v>
      </c>
      <c r="N840" s="17"/>
    </row>
    <row r="841" spans="1:14" s="2" customFormat="1" ht="12.75" x14ac:dyDescent="0.2">
      <c r="A841" s="11" t="str">
        <f>IF(B841="","",COUNT(A$729:A840)+1)</f>
        <v/>
      </c>
      <c r="B841" s="18" t="s">
        <v>14</v>
      </c>
      <c r="C841" s="18" t="s">
        <v>14</v>
      </c>
      <c r="D841" s="19" t="s">
        <v>14</v>
      </c>
      <c r="E841" s="6" t="s">
        <v>810</v>
      </c>
      <c r="F841" s="11" t="s">
        <v>14</v>
      </c>
      <c r="G841" s="11">
        <v>24</v>
      </c>
      <c r="H841" s="11" t="s">
        <v>131</v>
      </c>
      <c r="I841" s="13">
        <v>15800</v>
      </c>
      <c r="J841" s="14">
        <v>0.125</v>
      </c>
      <c r="K841" s="14">
        <v>0.05</v>
      </c>
      <c r="L841" s="17">
        <f t="shared" si="12"/>
        <v>315210</v>
      </c>
      <c r="M841" s="17" t="s">
        <v>14</v>
      </c>
      <c r="N841" s="17"/>
    </row>
    <row r="842" spans="1:14" s="2" customFormat="1" ht="12.75" x14ac:dyDescent="0.2">
      <c r="A842" s="11" t="str">
        <f>IF(B842="","",COUNT(A$729:A841)+1)</f>
        <v/>
      </c>
      <c r="B842" s="18" t="s">
        <v>14</v>
      </c>
      <c r="C842" s="18" t="s">
        <v>14</v>
      </c>
      <c r="D842" s="19" t="s">
        <v>14</v>
      </c>
      <c r="E842" s="6" t="s">
        <v>811</v>
      </c>
      <c r="F842" s="11" t="s">
        <v>14</v>
      </c>
      <c r="G842" s="11">
        <v>24</v>
      </c>
      <c r="H842" s="11" t="s">
        <v>131</v>
      </c>
      <c r="I842" s="13">
        <v>15800</v>
      </c>
      <c r="J842" s="14">
        <v>0.125</v>
      </c>
      <c r="K842" s="14">
        <v>0.05</v>
      </c>
      <c r="L842" s="17">
        <f t="shared" si="12"/>
        <v>315210</v>
      </c>
      <c r="M842" s="17" t="s">
        <v>14</v>
      </c>
      <c r="N842" s="17"/>
    </row>
    <row r="843" spans="1:14" s="2" customFormat="1" ht="12.75" x14ac:dyDescent="0.2">
      <c r="A843" s="11" t="str">
        <f>IF(B843="","",COUNT(A$729:A842)+1)</f>
        <v/>
      </c>
      <c r="B843" s="18" t="s">
        <v>14</v>
      </c>
      <c r="C843" s="18" t="s">
        <v>14</v>
      </c>
      <c r="D843" s="19" t="s">
        <v>14</v>
      </c>
      <c r="E843" s="6" t="s">
        <v>812</v>
      </c>
      <c r="F843" s="11" t="s">
        <v>14</v>
      </c>
      <c r="G843" s="11">
        <v>18</v>
      </c>
      <c r="H843" s="11" t="s">
        <v>131</v>
      </c>
      <c r="I843" s="13">
        <v>15800</v>
      </c>
      <c r="J843" s="14">
        <v>0.125</v>
      </c>
      <c r="K843" s="14">
        <v>0.05</v>
      </c>
      <c r="L843" s="17">
        <f t="shared" si="12"/>
        <v>236407.5</v>
      </c>
      <c r="M843" s="17" t="s">
        <v>14</v>
      </c>
      <c r="N843" s="17"/>
    </row>
    <row r="844" spans="1:14" s="2" customFormat="1" ht="12.75" x14ac:dyDescent="0.2">
      <c r="A844" s="11" t="str">
        <f>IF(B844="","",COUNT(A$729:A843)+1)</f>
        <v/>
      </c>
      <c r="B844" s="18" t="s">
        <v>14</v>
      </c>
      <c r="C844" s="18" t="s">
        <v>14</v>
      </c>
      <c r="D844" s="19" t="s">
        <v>14</v>
      </c>
      <c r="E844" s="6" t="s">
        <v>813</v>
      </c>
      <c r="F844" s="11" t="s">
        <v>14</v>
      </c>
      <c r="G844" s="11">
        <v>18</v>
      </c>
      <c r="H844" s="11" t="s">
        <v>131</v>
      </c>
      <c r="I844" s="13">
        <v>15800</v>
      </c>
      <c r="J844" s="14">
        <v>0.125</v>
      </c>
      <c r="K844" s="14">
        <v>0.05</v>
      </c>
      <c r="L844" s="17">
        <f t="shared" si="12"/>
        <v>236407.5</v>
      </c>
      <c r="M844" s="17" t="s">
        <v>14</v>
      </c>
      <c r="N844" s="17"/>
    </row>
    <row r="845" spans="1:14" s="2" customFormat="1" ht="12.75" x14ac:dyDescent="0.2">
      <c r="A845" s="11" t="str">
        <f>IF(B845="","",COUNT(A$729:A844)+1)</f>
        <v/>
      </c>
      <c r="B845" s="18" t="s">
        <v>14</v>
      </c>
      <c r="C845" s="18" t="s">
        <v>14</v>
      </c>
      <c r="D845" s="19" t="s">
        <v>14</v>
      </c>
      <c r="E845" s="6" t="s">
        <v>814</v>
      </c>
      <c r="F845" s="11" t="s">
        <v>14</v>
      </c>
      <c r="G845" s="11">
        <v>18</v>
      </c>
      <c r="H845" s="11" t="s">
        <v>131</v>
      </c>
      <c r="I845" s="13">
        <v>15800</v>
      </c>
      <c r="J845" s="14">
        <v>0.125</v>
      </c>
      <c r="K845" s="14">
        <v>0.05</v>
      </c>
      <c r="L845" s="17">
        <f t="shared" si="12"/>
        <v>236407.5</v>
      </c>
      <c r="M845" s="17" t="s">
        <v>14</v>
      </c>
      <c r="N845" s="17"/>
    </row>
    <row r="846" spans="1:14" s="2" customFormat="1" ht="12.75" x14ac:dyDescent="0.2">
      <c r="A846" s="11" t="str">
        <f>IF(B846="","",COUNT(A$729:A845)+1)</f>
        <v/>
      </c>
      <c r="B846" s="18" t="s">
        <v>14</v>
      </c>
      <c r="C846" s="18" t="s">
        <v>14</v>
      </c>
      <c r="D846" s="19" t="s">
        <v>14</v>
      </c>
      <c r="E846" s="6" t="s">
        <v>815</v>
      </c>
      <c r="F846" s="11" t="s">
        <v>14</v>
      </c>
      <c r="G846" s="11">
        <v>18</v>
      </c>
      <c r="H846" s="11" t="s">
        <v>131</v>
      </c>
      <c r="I846" s="13">
        <v>15800</v>
      </c>
      <c r="J846" s="14">
        <v>0.125</v>
      </c>
      <c r="K846" s="14">
        <v>0.05</v>
      </c>
      <c r="L846" s="17">
        <f t="shared" si="12"/>
        <v>236407.5</v>
      </c>
      <c r="M846" s="17" t="s">
        <v>14</v>
      </c>
      <c r="N846" s="17"/>
    </row>
    <row r="847" spans="1:14" s="2" customFormat="1" ht="12.75" x14ac:dyDescent="0.2">
      <c r="A847" s="11" t="str">
        <f>IF(B847="","",COUNT(A$729:A846)+1)</f>
        <v/>
      </c>
      <c r="B847" s="18" t="s">
        <v>14</v>
      </c>
      <c r="C847" s="18" t="s">
        <v>14</v>
      </c>
      <c r="D847" s="19" t="s">
        <v>14</v>
      </c>
      <c r="E847" s="6" t="s">
        <v>816</v>
      </c>
      <c r="F847" s="11" t="s">
        <v>14</v>
      </c>
      <c r="G847" s="11">
        <v>24</v>
      </c>
      <c r="H847" s="11" t="s">
        <v>131</v>
      </c>
      <c r="I847" s="13">
        <v>15800</v>
      </c>
      <c r="J847" s="14">
        <v>0.125</v>
      </c>
      <c r="K847" s="14">
        <v>0.05</v>
      </c>
      <c r="L847" s="17">
        <f t="shared" si="12"/>
        <v>315210</v>
      </c>
      <c r="M847" s="17" t="s">
        <v>14</v>
      </c>
      <c r="N847" s="17"/>
    </row>
    <row r="848" spans="1:14" s="2" customFormat="1" ht="12.75" x14ac:dyDescent="0.2">
      <c r="A848" s="11" t="str">
        <f>IF(B848="","",COUNT(A$729:A847)+1)</f>
        <v/>
      </c>
      <c r="B848" s="18" t="s">
        <v>14</v>
      </c>
      <c r="C848" s="18" t="s">
        <v>14</v>
      </c>
      <c r="D848" s="19" t="s">
        <v>14</v>
      </c>
      <c r="E848" s="6" t="s">
        <v>817</v>
      </c>
      <c r="F848" s="11" t="s">
        <v>14</v>
      </c>
      <c r="G848" s="11">
        <v>24</v>
      </c>
      <c r="H848" s="11" t="s">
        <v>131</v>
      </c>
      <c r="I848" s="13">
        <v>15800</v>
      </c>
      <c r="J848" s="14">
        <v>0.125</v>
      </c>
      <c r="K848" s="14">
        <v>0.05</v>
      </c>
      <c r="L848" s="17">
        <f t="shared" si="12"/>
        <v>315210</v>
      </c>
      <c r="M848" s="17" t="s">
        <v>14</v>
      </c>
      <c r="N848" s="17"/>
    </row>
    <row r="849" spans="1:14" s="2" customFormat="1" ht="12.75" x14ac:dyDescent="0.2">
      <c r="A849" s="11" t="str">
        <f>IF(B849="","",COUNT(A$729:A848)+1)</f>
        <v/>
      </c>
      <c r="B849" s="18" t="s">
        <v>14</v>
      </c>
      <c r="C849" s="18" t="s">
        <v>14</v>
      </c>
      <c r="D849" s="19" t="s">
        <v>14</v>
      </c>
      <c r="E849" s="6" t="s">
        <v>818</v>
      </c>
      <c r="F849" s="11" t="s">
        <v>14</v>
      </c>
      <c r="G849" s="11">
        <v>24</v>
      </c>
      <c r="H849" s="11" t="s">
        <v>131</v>
      </c>
      <c r="I849" s="13">
        <v>15800</v>
      </c>
      <c r="J849" s="14">
        <v>0.125</v>
      </c>
      <c r="K849" s="14">
        <v>0.05</v>
      </c>
      <c r="L849" s="17">
        <f t="shared" si="12"/>
        <v>315210</v>
      </c>
      <c r="M849" s="17">
        <v>0</v>
      </c>
      <c r="N849" s="17">
        <f>SUM(L840:L849)-M849</f>
        <v>2836890</v>
      </c>
    </row>
    <row r="850" spans="1:14" s="2" customFormat="1" ht="12.75" x14ac:dyDescent="0.2">
      <c r="A850" s="11">
        <f>IF(B850="","",COUNT(A$729:A849)+1)</f>
        <v>21</v>
      </c>
      <c r="B850" s="18">
        <v>45065</v>
      </c>
      <c r="C850" s="18">
        <v>45058</v>
      </c>
      <c r="D850" s="19" t="s">
        <v>819</v>
      </c>
      <c r="E850" s="6" t="s">
        <v>175</v>
      </c>
      <c r="F850" s="11">
        <v>1</v>
      </c>
      <c r="G850" s="11">
        <v>288</v>
      </c>
      <c r="H850" s="11" t="s">
        <v>131</v>
      </c>
      <c r="I850" s="13">
        <v>4800</v>
      </c>
      <c r="J850" s="14">
        <v>0.125</v>
      </c>
      <c r="K850" s="14">
        <v>0.05</v>
      </c>
      <c r="L850" s="17">
        <f t="shared" si="12"/>
        <v>1149120</v>
      </c>
      <c r="M850" s="17" t="s">
        <v>14</v>
      </c>
      <c r="N850" s="17"/>
    </row>
    <row r="851" spans="1:14" s="2" customFormat="1" ht="12.75" x14ac:dyDescent="0.2">
      <c r="A851" s="11" t="str">
        <f>IF(B851="","",COUNT(A$729:A850)+1)</f>
        <v/>
      </c>
      <c r="B851" s="18" t="s">
        <v>14</v>
      </c>
      <c r="C851" s="18" t="s">
        <v>14</v>
      </c>
      <c r="D851" s="19" t="s">
        <v>14</v>
      </c>
      <c r="E851" s="6" t="s">
        <v>176</v>
      </c>
      <c r="F851" s="11">
        <v>1</v>
      </c>
      <c r="G851" s="11">
        <v>288</v>
      </c>
      <c r="H851" s="11" t="s">
        <v>131</v>
      </c>
      <c r="I851" s="13">
        <v>4800</v>
      </c>
      <c r="J851" s="14">
        <v>0.125</v>
      </c>
      <c r="K851" s="14">
        <v>0.05</v>
      </c>
      <c r="L851" s="17">
        <f t="shared" si="12"/>
        <v>1149120</v>
      </c>
      <c r="M851" s="17" t="s">
        <v>14</v>
      </c>
      <c r="N851" s="17"/>
    </row>
    <row r="852" spans="1:14" s="2" customFormat="1" ht="12.75" x14ac:dyDescent="0.2">
      <c r="A852" s="11" t="str">
        <f>IF(B852="","",COUNT(A$729:A851)+1)</f>
        <v/>
      </c>
      <c r="B852" s="18" t="s">
        <v>14</v>
      </c>
      <c r="C852" s="18" t="s">
        <v>14</v>
      </c>
      <c r="D852" s="19" t="s">
        <v>14</v>
      </c>
      <c r="E852" s="6" t="s">
        <v>177</v>
      </c>
      <c r="F852" s="11">
        <v>1</v>
      </c>
      <c r="G852" s="11">
        <v>288</v>
      </c>
      <c r="H852" s="11" t="s">
        <v>131</v>
      </c>
      <c r="I852" s="13">
        <v>4800</v>
      </c>
      <c r="J852" s="14">
        <v>0.125</v>
      </c>
      <c r="K852" s="14">
        <v>0.05</v>
      </c>
      <c r="L852" s="17">
        <f t="shared" si="12"/>
        <v>1149120</v>
      </c>
      <c r="M852" s="17" t="s">
        <v>14</v>
      </c>
      <c r="N852" s="17"/>
    </row>
    <row r="853" spans="1:14" s="2" customFormat="1" ht="12.75" x14ac:dyDescent="0.2">
      <c r="A853" s="11" t="str">
        <f>IF(B853="","",COUNT(A$729:A852)+1)</f>
        <v/>
      </c>
      <c r="B853" s="18" t="s">
        <v>14</v>
      </c>
      <c r="C853" s="18" t="s">
        <v>14</v>
      </c>
      <c r="D853" s="19" t="s">
        <v>14</v>
      </c>
      <c r="E853" s="6" t="s">
        <v>178</v>
      </c>
      <c r="F853" s="11">
        <v>1</v>
      </c>
      <c r="G853" s="11">
        <v>288</v>
      </c>
      <c r="H853" s="11" t="s">
        <v>131</v>
      </c>
      <c r="I853" s="13">
        <v>4800</v>
      </c>
      <c r="J853" s="14">
        <v>0.125</v>
      </c>
      <c r="K853" s="14">
        <v>0.05</v>
      </c>
      <c r="L853" s="17">
        <f t="shared" si="12"/>
        <v>1149120</v>
      </c>
      <c r="M853" s="17" t="s">
        <v>14</v>
      </c>
      <c r="N853" s="17"/>
    </row>
    <row r="854" spans="1:14" s="2" customFormat="1" ht="12.75" x14ac:dyDescent="0.2">
      <c r="A854" s="11" t="str">
        <f>IF(B854="","",COUNT(A$729:A853)+1)</f>
        <v/>
      </c>
      <c r="B854" s="18" t="s">
        <v>14</v>
      </c>
      <c r="C854" s="18" t="s">
        <v>14</v>
      </c>
      <c r="D854" s="19" t="s">
        <v>14</v>
      </c>
      <c r="E854" s="6" t="s">
        <v>173</v>
      </c>
      <c r="F854" s="11">
        <v>1</v>
      </c>
      <c r="G854" s="11">
        <v>288</v>
      </c>
      <c r="H854" s="11" t="s">
        <v>131</v>
      </c>
      <c r="I854" s="13">
        <v>4800</v>
      </c>
      <c r="J854" s="14">
        <v>0.125</v>
      </c>
      <c r="K854" s="14">
        <v>0.05</v>
      </c>
      <c r="L854" s="17">
        <f t="shared" si="12"/>
        <v>1149120</v>
      </c>
      <c r="M854" s="17" t="s">
        <v>14</v>
      </c>
      <c r="N854" s="17"/>
    </row>
    <row r="855" spans="1:14" s="2" customFormat="1" ht="12.75" x14ac:dyDescent="0.2">
      <c r="A855" s="11" t="str">
        <f>IF(B855="","",COUNT(A$729:A854)+1)</f>
        <v/>
      </c>
      <c r="B855" s="18" t="s">
        <v>14</v>
      </c>
      <c r="C855" s="18" t="s">
        <v>14</v>
      </c>
      <c r="D855" s="19" t="s">
        <v>14</v>
      </c>
      <c r="E855" s="6" t="s">
        <v>174</v>
      </c>
      <c r="F855" s="11">
        <v>1</v>
      </c>
      <c r="G855" s="11">
        <v>288</v>
      </c>
      <c r="H855" s="11" t="s">
        <v>131</v>
      </c>
      <c r="I855" s="13">
        <v>4800</v>
      </c>
      <c r="J855" s="14">
        <v>0.125</v>
      </c>
      <c r="K855" s="14">
        <v>0.05</v>
      </c>
      <c r="L855" s="17">
        <f t="shared" si="12"/>
        <v>1149120</v>
      </c>
      <c r="M855" s="17">
        <v>0</v>
      </c>
      <c r="N855" s="17">
        <f>SUM(L850:L855)-M855</f>
        <v>6894720</v>
      </c>
    </row>
    <row r="856" spans="1:14" s="2" customFormat="1" ht="12.75" x14ac:dyDescent="0.2">
      <c r="A856" s="11">
        <f>IF(B856="","",COUNT(A$729:A855)+1)</f>
        <v>22</v>
      </c>
      <c r="B856" s="18">
        <v>45066</v>
      </c>
      <c r="C856" s="18">
        <v>45062</v>
      </c>
      <c r="D856" s="19" t="s">
        <v>820</v>
      </c>
      <c r="E856" s="6" t="s">
        <v>209</v>
      </c>
      <c r="F856" s="11">
        <v>25</v>
      </c>
      <c r="G856" s="11">
        <v>18000</v>
      </c>
      <c r="H856" s="11" t="s">
        <v>131</v>
      </c>
      <c r="I856" s="13">
        <v>4800</v>
      </c>
      <c r="J856" s="14">
        <v>0.125</v>
      </c>
      <c r="K856" s="14">
        <v>0.05</v>
      </c>
      <c r="L856" s="17">
        <f t="shared" si="12"/>
        <v>71820000</v>
      </c>
      <c r="M856" s="17">
        <v>0</v>
      </c>
      <c r="N856" s="17">
        <f>SUM(L856)-M856</f>
        <v>71820000</v>
      </c>
    </row>
    <row r="857" spans="1:14" s="2" customFormat="1" ht="12.75" x14ac:dyDescent="0.2">
      <c r="A857" s="11">
        <f>IF(B857="","",COUNT(A$729:A856)+1)</f>
        <v>23</v>
      </c>
      <c r="B857" s="18">
        <v>45066</v>
      </c>
      <c r="C857" s="18">
        <v>45062</v>
      </c>
      <c r="D857" s="19" t="s">
        <v>821</v>
      </c>
      <c r="E857" s="6" t="s">
        <v>209</v>
      </c>
      <c r="F857" s="11">
        <v>10</v>
      </c>
      <c r="G857" s="11">
        <v>7200</v>
      </c>
      <c r="H857" s="11" t="s">
        <v>131</v>
      </c>
      <c r="I857" s="13">
        <v>4800</v>
      </c>
      <c r="J857" s="14">
        <v>0.125</v>
      </c>
      <c r="K857" s="14">
        <v>0.05</v>
      </c>
      <c r="L857" s="17">
        <f t="shared" si="12"/>
        <v>28728000</v>
      </c>
      <c r="M857" s="17" t="s">
        <v>14</v>
      </c>
      <c r="N857" s="17"/>
    </row>
    <row r="858" spans="1:14" s="2" customFormat="1" ht="12.75" x14ac:dyDescent="0.2">
      <c r="A858" s="11" t="str">
        <f>IF(B858="","",COUNT(A$729:A857)+1)</f>
        <v/>
      </c>
      <c r="B858" s="18" t="s">
        <v>14</v>
      </c>
      <c r="C858" s="18" t="s">
        <v>14</v>
      </c>
      <c r="D858" s="19" t="s">
        <v>14</v>
      </c>
      <c r="E858" s="6" t="s">
        <v>117</v>
      </c>
      <c r="F858" s="11">
        <v>2</v>
      </c>
      <c r="G858" s="11">
        <v>48</v>
      </c>
      <c r="H858" s="11" t="s">
        <v>115</v>
      </c>
      <c r="I858" s="13">
        <v>66900</v>
      </c>
      <c r="J858" s="14">
        <v>0.125</v>
      </c>
      <c r="K858" s="14">
        <v>0.05</v>
      </c>
      <c r="L858" s="17">
        <f t="shared" si="12"/>
        <v>2669310</v>
      </c>
      <c r="M858" s="17" t="s">
        <v>14</v>
      </c>
      <c r="N858" s="17"/>
    </row>
    <row r="859" spans="1:14" s="2" customFormat="1" ht="12.75" x14ac:dyDescent="0.2">
      <c r="A859" s="11" t="str">
        <f>IF(B859="","",COUNT(A$729:A858)+1)</f>
        <v/>
      </c>
      <c r="B859" s="18" t="s">
        <v>14</v>
      </c>
      <c r="C859" s="18" t="s">
        <v>14</v>
      </c>
      <c r="D859" s="19" t="s">
        <v>14</v>
      </c>
      <c r="E859" s="6" t="s">
        <v>144</v>
      </c>
      <c r="F859" s="11">
        <v>2</v>
      </c>
      <c r="G859" s="11">
        <v>2000</v>
      </c>
      <c r="H859" s="11" t="s">
        <v>133</v>
      </c>
      <c r="I859" s="13">
        <v>2050</v>
      </c>
      <c r="J859" s="14">
        <v>0.125</v>
      </c>
      <c r="K859" s="14">
        <v>0.05</v>
      </c>
      <c r="L859" s="17">
        <f t="shared" si="12"/>
        <v>3408125</v>
      </c>
      <c r="M859" s="17" t="s">
        <v>14</v>
      </c>
      <c r="N859" s="17"/>
    </row>
    <row r="860" spans="1:14" s="2" customFormat="1" ht="12.75" x14ac:dyDescent="0.2">
      <c r="A860" s="11" t="str">
        <f>IF(B860="","",COUNT(A$729:A859)+1)</f>
        <v/>
      </c>
      <c r="B860" s="18" t="s">
        <v>14</v>
      </c>
      <c r="C860" s="18" t="s">
        <v>14</v>
      </c>
      <c r="D860" s="19" t="s">
        <v>14</v>
      </c>
      <c r="E860" s="6" t="s">
        <v>250</v>
      </c>
      <c r="F860" s="11">
        <v>1</v>
      </c>
      <c r="G860" s="11">
        <v>864</v>
      </c>
      <c r="H860" s="11" t="s">
        <v>131</v>
      </c>
      <c r="I860" s="13">
        <v>2100</v>
      </c>
      <c r="J860" s="14">
        <v>0.125</v>
      </c>
      <c r="K860" s="14">
        <v>0.05</v>
      </c>
      <c r="L860" s="17">
        <f t="shared" si="12"/>
        <v>1508220</v>
      </c>
      <c r="M860" s="17" t="s">
        <v>14</v>
      </c>
      <c r="N860" s="17"/>
    </row>
    <row r="861" spans="1:14" s="2" customFormat="1" ht="12.75" x14ac:dyDescent="0.2">
      <c r="A861" s="11" t="str">
        <f>IF(B861="","",COUNT(A$729:A860)+1)</f>
        <v/>
      </c>
      <c r="B861" s="18" t="s">
        <v>14</v>
      </c>
      <c r="C861" s="18" t="s">
        <v>14</v>
      </c>
      <c r="D861" s="19" t="s">
        <v>14</v>
      </c>
      <c r="E861" s="6" t="s">
        <v>822</v>
      </c>
      <c r="F861" s="11">
        <v>1</v>
      </c>
      <c r="G861" s="11">
        <v>864</v>
      </c>
      <c r="H861" s="11" t="s">
        <v>131</v>
      </c>
      <c r="I861" s="13">
        <v>2350</v>
      </c>
      <c r="J861" s="14">
        <v>0.125</v>
      </c>
      <c r="K861" s="14">
        <v>0.05</v>
      </c>
      <c r="L861" s="17">
        <f t="shared" si="12"/>
        <v>1687770</v>
      </c>
      <c r="M861" s="17" t="s">
        <v>14</v>
      </c>
      <c r="N861" s="17"/>
    </row>
    <row r="862" spans="1:14" s="2" customFormat="1" ht="12.75" x14ac:dyDescent="0.2">
      <c r="A862" s="11" t="str">
        <f>IF(B862="","",COUNT(A$729:A861)+1)</f>
        <v/>
      </c>
      <c r="B862" s="18" t="s">
        <v>14</v>
      </c>
      <c r="C862" s="18" t="s">
        <v>14</v>
      </c>
      <c r="D862" s="19" t="s">
        <v>14</v>
      </c>
      <c r="E862" s="6" t="s">
        <v>408</v>
      </c>
      <c r="F862" s="11">
        <v>1</v>
      </c>
      <c r="G862" s="11">
        <v>216</v>
      </c>
      <c r="H862" s="11" t="s">
        <v>131</v>
      </c>
      <c r="I862" s="13">
        <v>4900</v>
      </c>
      <c r="J862" s="14">
        <v>0.125</v>
      </c>
      <c r="K862" s="14">
        <v>0.05</v>
      </c>
      <c r="L862" s="17">
        <f t="shared" si="12"/>
        <v>879795</v>
      </c>
      <c r="M862" s="17" t="s">
        <v>14</v>
      </c>
      <c r="N862" s="17"/>
    </row>
    <row r="863" spans="1:14" s="2" customFormat="1" ht="12.75" x14ac:dyDescent="0.2">
      <c r="A863" s="11" t="str">
        <f>IF(B863="","",COUNT(A$729:A862)+1)</f>
        <v/>
      </c>
      <c r="B863" s="18" t="s">
        <v>14</v>
      </c>
      <c r="C863" s="18" t="s">
        <v>14</v>
      </c>
      <c r="D863" s="19" t="s">
        <v>14</v>
      </c>
      <c r="E863" s="6" t="s">
        <v>465</v>
      </c>
      <c r="F863" s="11">
        <v>1</v>
      </c>
      <c r="G863" s="11">
        <v>24</v>
      </c>
      <c r="H863" s="11" t="s">
        <v>131</v>
      </c>
      <c r="I863" s="13">
        <v>45500</v>
      </c>
      <c r="J863" s="14">
        <v>0.125</v>
      </c>
      <c r="K863" s="14">
        <v>0.05</v>
      </c>
      <c r="L863" s="17">
        <f t="shared" si="12"/>
        <v>907725</v>
      </c>
      <c r="M863" s="17" t="s">
        <v>14</v>
      </c>
      <c r="N863" s="17"/>
    </row>
    <row r="864" spans="1:14" s="2" customFormat="1" ht="12.75" x14ac:dyDescent="0.2">
      <c r="A864" s="11" t="str">
        <f>IF(B864="","",COUNT(A$729:A863)+1)</f>
        <v/>
      </c>
      <c r="B864" s="18" t="s">
        <v>14</v>
      </c>
      <c r="C864" s="18" t="s">
        <v>14</v>
      </c>
      <c r="D864" s="19" t="s">
        <v>14</v>
      </c>
      <c r="E864" s="6" t="s">
        <v>668</v>
      </c>
      <c r="F864" s="11" t="s">
        <v>14</v>
      </c>
      <c r="G864" s="11">
        <v>180</v>
      </c>
      <c r="H864" s="11" t="s">
        <v>131</v>
      </c>
      <c r="I864" s="13">
        <v>3700</v>
      </c>
      <c r="J864" s="14">
        <v>0.125</v>
      </c>
      <c r="K864" s="14">
        <v>0.05</v>
      </c>
      <c r="L864" s="17">
        <f t="shared" si="12"/>
        <v>553612.5</v>
      </c>
      <c r="M864" s="17" t="s">
        <v>14</v>
      </c>
      <c r="N864" s="17"/>
    </row>
    <row r="865" spans="1:14" s="2" customFormat="1" ht="12.75" x14ac:dyDescent="0.2">
      <c r="A865" s="11" t="str">
        <f>IF(B865="","",COUNT(A$729:A864)+1)</f>
        <v/>
      </c>
      <c r="B865" s="18" t="s">
        <v>14</v>
      </c>
      <c r="C865" s="18" t="s">
        <v>14</v>
      </c>
      <c r="D865" s="19" t="s">
        <v>14</v>
      </c>
      <c r="E865" s="6" t="s">
        <v>669</v>
      </c>
      <c r="F865" s="11" t="s">
        <v>14</v>
      </c>
      <c r="G865" s="11">
        <v>180</v>
      </c>
      <c r="H865" s="11" t="s">
        <v>131</v>
      </c>
      <c r="I865" s="13">
        <v>3700</v>
      </c>
      <c r="J865" s="14">
        <v>0.125</v>
      </c>
      <c r="K865" s="14">
        <v>0.05</v>
      </c>
      <c r="L865" s="17">
        <f t="shared" si="12"/>
        <v>553612.5</v>
      </c>
      <c r="M865" s="17" t="s">
        <v>14</v>
      </c>
      <c r="N865" s="17"/>
    </row>
    <row r="866" spans="1:14" s="2" customFormat="1" ht="12.75" x14ac:dyDescent="0.2">
      <c r="A866" s="11" t="str">
        <f>IF(B866="","",COUNT(A$729:A865)+1)</f>
        <v/>
      </c>
      <c r="B866" s="18" t="s">
        <v>14</v>
      </c>
      <c r="C866" s="18" t="s">
        <v>14</v>
      </c>
      <c r="D866" s="19" t="s">
        <v>14</v>
      </c>
      <c r="E866" s="6" t="s">
        <v>670</v>
      </c>
      <c r="F866" s="11" t="s">
        <v>14</v>
      </c>
      <c r="G866" s="11">
        <v>120</v>
      </c>
      <c r="H866" s="11" t="s">
        <v>131</v>
      </c>
      <c r="I866" s="13">
        <v>3700</v>
      </c>
      <c r="J866" s="14">
        <v>0.125</v>
      </c>
      <c r="K866" s="14">
        <v>0.05</v>
      </c>
      <c r="L866" s="17">
        <f t="shared" si="12"/>
        <v>369075</v>
      </c>
      <c r="M866" s="17" t="s">
        <v>14</v>
      </c>
      <c r="N866" s="17"/>
    </row>
    <row r="867" spans="1:14" s="2" customFormat="1" ht="12.75" x14ac:dyDescent="0.2">
      <c r="A867" s="11" t="str">
        <f>IF(B867="","",COUNT(A$729:A866)+1)</f>
        <v/>
      </c>
      <c r="B867" s="18" t="s">
        <v>14</v>
      </c>
      <c r="C867" s="18" t="s">
        <v>14</v>
      </c>
      <c r="D867" s="19" t="s">
        <v>14</v>
      </c>
      <c r="E867" s="6" t="s">
        <v>671</v>
      </c>
      <c r="F867" s="11" t="s">
        <v>14</v>
      </c>
      <c r="G867" s="11">
        <v>120</v>
      </c>
      <c r="H867" s="11" t="s">
        <v>131</v>
      </c>
      <c r="I867" s="13">
        <v>3700</v>
      </c>
      <c r="J867" s="14">
        <v>0.125</v>
      </c>
      <c r="K867" s="14">
        <v>0.05</v>
      </c>
      <c r="L867" s="17">
        <f t="shared" si="12"/>
        <v>369075</v>
      </c>
      <c r="M867" s="17" t="s">
        <v>14</v>
      </c>
      <c r="N867" s="17"/>
    </row>
    <row r="868" spans="1:14" s="2" customFormat="1" ht="12.75" x14ac:dyDescent="0.2">
      <c r="A868" s="11" t="str">
        <f>IF(B868="","",COUNT(A$729:A867)+1)</f>
        <v/>
      </c>
      <c r="B868" s="18" t="s">
        <v>14</v>
      </c>
      <c r="C868" s="18" t="s">
        <v>14</v>
      </c>
      <c r="D868" s="19" t="s">
        <v>14</v>
      </c>
      <c r="E868" s="6" t="s">
        <v>672</v>
      </c>
      <c r="F868" s="11" t="s">
        <v>14</v>
      </c>
      <c r="G868" s="11">
        <v>120</v>
      </c>
      <c r="H868" s="11" t="s">
        <v>131</v>
      </c>
      <c r="I868" s="13">
        <v>3700</v>
      </c>
      <c r="J868" s="14">
        <v>0.125</v>
      </c>
      <c r="K868" s="14">
        <v>0.05</v>
      </c>
      <c r="L868" s="17">
        <f t="shared" si="12"/>
        <v>369075</v>
      </c>
      <c r="M868" s="17">
        <v>0</v>
      </c>
      <c r="N868" s="17">
        <f>SUM(L857:L868)-M868</f>
        <v>42003395</v>
      </c>
    </row>
    <row r="869" spans="1:14" s="2" customFormat="1" ht="12.75" x14ac:dyDescent="0.2">
      <c r="A869" s="11">
        <f>IF(B869="","",COUNT(A$729:A868)+1)</f>
        <v>24</v>
      </c>
      <c r="B869" s="18">
        <v>45068</v>
      </c>
      <c r="C869" s="18">
        <v>45063</v>
      </c>
      <c r="D869" s="19" t="s">
        <v>823</v>
      </c>
      <c r="E869" s="6" t="s">
        <v>317</v>
      </c>
      <c r="F869" s="11">
        <v>4</v>
      </c>
      <c r="G869" s="11">
        <v>96</v>
      </c>
      <c r="H869" s="11" t="s">
        <v>131</v>
      </c>
      <c r="I869" s="13">
        <v>11100</v>
      </c>
      <c r="J869" s="14">
        <v>0.125</v>
      </c>
      <c r="K869" s="14">
        <v>0.05</v>
      </c>
      <c r="L869" s="17">
        <f t="shared" si="12"/>
        <v>885780</v>
      </c>
      <c r="M869" s="17" t="s">
        <v>14</v>
      </c>
      <c r="N869" s="17"/>
    </row>
    <row r="870" spans="1:14" s="2" customFormat="1" ht="12.75" x14ac:dyDescent="0.2">
      <c r="A870" s="11" t="str">
        <f>IF(B870="","",COUNT(A$729:A869)+1)</f>
        <v/>
      </c>
      <c r="B870" s="18" t="s">
        <v>14</v>
      </c>
      <c r="C870" s="18" t="s">
        <v>14</v>
      </c>
      <c r="D870" s="19" t="s">
        <v>14</v>
      </c>
      <c r="E870" s="6" t="s">
        <v>824</v>
      </c>
      <c r="F870" s="11">
        <v>2</v>
      </c>
      <c r="G870" s="11">
        <v>192</v>
      </c>
      <c r="H870" s="11" t="s">
        <v>131</v>
      </c>
      <c r="I870" s="13">
        <v>14200</v>
      </c>
      <c r="J870" s="14">
        <v>0.125</v>
      </c>
      <c r="K870" s="14">
        <v>0.05</v>
      </c>
      <c r="L870" s="17">
        <f t="shared" si="12"/>
        <v>2266320</v>
      </c>
      <c r="M870" s="17" t="s">
        <v>14</v>
      </c>
      <c r="N870" s="17"/>
    </row>
    <row r="871" spans="1:14" s="2" customFormat="1" ht="12.75" x14ac:dyDescent="0.2">
      <c r="A871" s="11" t="str">
        <f>IF(B871="","",COUNT(A$729:A870)+1)</f>
        <v/>
      </c>
      <c r="B871" s="18" t="s">
        <v>14</v>
      </c>
      <c r="C871" s="18" t="s">
        <v>14</v>
      </c>
      <c r="D871" s="19" t="s">
        <v>14</v>
      </c>
      <c r="E871" s="6" t="s">
        <v>135</v>
      </c>
      <c r="F871" s="11">
        <v>6</v>
      </c>
      <c r="G871" s="11">
        <v>864</v>
      </c>
      <c r="H871" s="11" t="s">
        <v>131</v>
      </c>
      <c r="I871" s="13">
        <v>4350</v>
      </c>
      <c r="J871" s="14">
        <v>0.125</v>
      </c>
      <c r="K871" s="14">
        <v>0.05</v>
      </c>
      <c r="L871" s="17">
        <f t="shared" si="12"/>
        <v>3124170</v>
      </c>
      <c r="M871" s="17" t="s">
        <v>14</v>
      </c>
      <c r="N871" s="17"/>
    </row>
    <row r="872" spans="1:14" s="2" customFormat="1" ht="12.75" x14ac:dyDescent="0.2">
      <c r="A872" s="11" t="str">
        <f>IF(B872="","",COUNT(A$729:A871)+1)</f>
        <v/>
      </c>
      <c r="B872" s="18" t="s">
        <v>14</v>
      </c>
      <c r="C872" s="18" t="s">
        <v>14</v>
      </c>
      <c r="D872" s="19" t="s">
        <v>14</v>
      </c>
      <c r="E872" s="6" t="s">
        <v>136</v>
      </c>
      <c r="F872" s="11">
        <v>6</v>
      </c>
      <c r="G872" s="11">
        <v>864</v>
      </c>
      <c r="H872" s="11" t="s">
        <v>131</v>
      </c>
      <c r="I872" s="13">
        <v>6500</v>
      </c>
      <c r="J872" s="14">
        <v>0.125</v>
      </c>
      <c r="K872" s="14">
        <v>0.05</v>
      </c>
      <c r="L872" s="17">
        <f t="shared" si="12"/>
        <v>4668300</v>
      </c>
      <c r="M872" s="17" t="s">
        <v>14</v>
      </c>
      <c r="N872" s="17"/>
    </row>
    <row r="873" spans="1:14" s="2" customFormat="1" ht="12.75" x14ac:dyDescent="0.2">
      <c r="A873" s="11" t="str">
        <f>IF(B873="","",COUNT(A$729:A872)+1)</f>
        <v/>
      </c>
      <c r="B873" s="18" t="s">
        <v>14</v>
      </c>
      <c r="C873" s="18" t="s">
        <v>14</v>
      </c>
      <c r="D873" s="19" t="s">
        <v>14</v>
      </c>
      <c r="E873" s="6" t="s">
        <v>328</v>
      </c>
      <c r="F873" s="11">
        <v>1</v>
      </c>
      <c r="G873" s="11">
        <v>144</v>
      </c>
      <c r="H873" s="11" t="s">
        <v>131</v>
      </c>
      <c r="I873" s="13">
        <v>7700</v>
      </c>
      <c r="J873" s="14">
        <v>0.125</v>
      </c>
      <c r="K873" s="14">
        <v>0.05</v>
      </c>
      <c r="L873" s="17">
        <f t="shared" si="12"/>
        <v>921690</v>
      </c>
      <c r="M873" s="17" t="s">
        <v>14</v>
      </c>
      <c r="N873" s="17"/>
    </row>
    <row r="874" spans="1:14" s="2" customFormat="1" ht="12.75" x14ac:dyDescent="0.2">
      <c r="A874" s="11" t="str">
        <f>IF(B874="","",COUNT(A$729:A873)+1)</f>
        <v/>
      </c>
      <c r="B874" s="18" t="s">
        <v>14</v>
      </c>
      <c r="C874" s="18" t="s">
        <v>14</v>
      </c>
      <c r="D874" s="19" t="s">
        <v>14</v>
      </c>
      <c r="E874" s="6" t="s">
        <v>122</v>
      </c>
      <c r="F874" s="11">
        <v>2</v>
      </c>
      <c r="G874" s="11">
        <v>100</v>
      </c>
      <c r="H874" s="11" t="s">
        <v>123</v>
      </c>
      <c r="I874" s="13">
        <v>28300</v>
      </c>
      <c r="J874" s="14">
        <v>0.125</v>
      </c>
      <c r="K874" s="14">
        <v>0.05</v>
      </c>
      <c r="L874" s="17">
        <f t="shared" si="12"/>
        <v>2352437.5</v>
      </c>
      <c r="M874" s="17" t="s">
        <v>14</v>
      </c>
      <c r="N874" s="17"/>
    </row>
    <row r="875" spans="1:14" s="2" customFormat="1" ht="12.75" x14ac:dyDescent="0.2">
      <c r="A875" s="11" t="str">
        <f>IF(B875="","",COUNT(A$729:A874)+1)</f>
        <v/>
      </c>
      <c r="B875" s="18" t="s">
        <v>14</v>
      </c>
      <c r="C875" s="18" t="s">
        <v>14</v>
      </c>
      <c r="D875" s="19" t="s">
        <v>14</v>
      </c>
      <c r="E875" s="6" t="s">
        <v>125</v>
      </c>
      <c r="F875" s="11">
        <v>2</v>
      </c>
      <c r="G875" s="11">
        <v>100</v>
      </c>
      <c r="H875" s="11" t="s">
        <v>123</v>
      </c>
      <c r="I875" s="13">
        <v>34100</v>
      </c>
      <c r="J875" s="14">
        <v>0.125</v>
      </c>
      <c r="K875" s="14">
        <v>0.05</v>
      </c>
      <c r="L875" s="17">
        <f t="shared" si="12"/>
        <v>2834562.5</v>
      </c>
      <c r="M875" s="17" t="s">
        <v>14</v>
      </c>
      <c r="N875" s="17"/>
    </row>
    <row r="876" spans="1:14" s="2" customFormat="1" ht="12.75" x14ac:dyDescent="0.2">
      <c r="A876" s="11" t="str">
        <f>IF(B876="","",COUNT(A$729:A875)+1)</f>
        <v/>
      </c>
      <c r="B876" s="18" t="s">
        <v>14</v>
      </c>
      <c r="C876" s="18" t="s">
        <v>14</v>
      </c>
      <c r="D876" s="19" t="s">
        <v>14</v>
      </c>
      <c r="E876" s="6" t="s">
        <v>825</v>
      </c>
      <c r="F876" s="11">
        <v>1</v>
      </c>
      <c r="G876" s="11">
        <v>240</v>
      </c>
      <c r="H876" s="11" t="s">
        <v>120</v>
      </c>
      <c r="I876" s="13">
        <v>28800</v>
      </c>
      <c r="J876" s="14">
        <v>0.125</v>
      </c>
      <c r="K876" s="14">
        <v>0.05</v>
      </c>
      <c r="L876" s="17">
        <f t="shared" si="12"/>
        <v>5745600</v>
      </c>
      <c r="M876" s="17" t="s">
        <v>14</v>
      </c>
      <c r="N876" s="17"/>
    </row>
    <row r="877" spans="1:14" s="2" customFormat="1" ht="12.75" x14ac:dyDescent="0.2">
      <c r="A877" s="11" t="str">
        <f>IF(B877="","",COUNT(A$729:A876)+1)</f>
        <v/>
      </c>
      <c r="B877" s="18" t="s">
        <v>14</v>
      </c>
      <c r="C877" s="18" t="s">
        <v>14</v>
      </c>
      <c r="D877" s="19" t="s">
        <v>14</v>
      </c>
      <c r="E877" s="6" t="s">
        <v>826</v>
      </c>
      <c r="F877" s="11">
        <v>1</v>
      </c>
      <c r="G877" s="11">
        <v>240</v>
      </c>
      <c r="H877" s="11" t="s">
        <v>120</v>
      </c>
      <c r="I877" s="13">
        <v>34200</v>
      </c>
      <c r="J877" s="14">
        <v>0.125</v>
      </c>
      <c r="K877" s="14">
        <v>0.05</v>
      </c>
      <c r="L877" s="17">
        <f t="shared" si="12"/>
        <v>6822900</v>
      </c>
      <c r="M877" s="17" t="s">
        <v>14</v>
      </c>
      <c r="N877" s="17"/>
    </row>
    <row r="878" spans="1:14" s="2" customFormat="1" ht="12.75" x14ac:dyDescent="0.2">
      <c r="A878" s="11" t="str">
        <f>IF(B878="","",COUNT(A$729:A877)+1)</f>
        <v/>
      </c>
      <c r="B878" s="18" t="s">
        <v>14</v>
      </c>
      <c r="C878" s="18" t="s">
        <v>14</v>
      </c>
      <c r="D878" s="19" t="s">
        <v>14</v>
      </c>
      <c r="E878" s="6" t="s">
        <v>144</v>
      </c>
      <c r="F878" s="11">
        <v>2</v>
      </c>
      <c r="G878" s="11">
        <v>2000</v>
      </c>
      <c r="H878" s="11" t="s">
        <v>133</v>
      </c>
      <c r="I878" s="13">
        <v>2050</v>
      </c>
      <c r="J878" s="14">
        <v>0.125</v>
      </c>
      <c r="K878" s="14">
        <v>0.05</v>
      </c>
      <c r="L878" s="17">
        <f t="shared" si="12"/>
        <v>3408125</v>
      </c>
      <c r="M878" s="17" t="s">
        <v>14</v>
      </c>
      <c r="N878" s="17"/>
    </row>
    <row r="879" spans="1:14" s="2" customFormat="1" ht="12.75" x14ac:dyDescent="0.2">
      <c r="A879" s="11" t="str">
        <f>IF(B879="","",COUNT(A$729:A878)+1)</f>
        <v/>
      </c>
      <c r="B879" s="18" t="s">
        <v>14</v>
      </c>
      <c r="C879" s="18" t="s">
        <v>14</v>
      </c>
      <c r="D879" s="19" t="s">
        <v>14</v>
      </c>
      <c r="E879" s="6" t="s">
        <v>155</v>
      </c>
      <c r="F879" s="11">
        <v>1</v>
      </c>
      <c r="G879" s="11">
        <v>72</v>
      </c>
      <c r="H879" s="11" t="s">
        <v>120</v>
      </c>
      <c r="I879" s="13">
        <v>37200</v>
      </c>
      <c r="J879" s="14">
        <v>0.125</v>
      </c>
      <c r="K879" s="14">
        <v>0.05</v>
      </c>
      <c r="L879" s="17">
        <f t="shared" si="12"/>
        <v>2226420</v>
      </c>
      <c r="M879" s="17">
        <v>0</v>
      </c>
      <c r="N879" s="17">
        <f>SUM(L869:L879)-M879</f>
        <v>35256305</v>
      </c>
    </row>
    <row r="880" spans="1:14" s="2" customFormat="1" ht="12.75" x14ac:dyDescent="0.2">
      <c r="A880" s="11">
        <f>IF(B880="","",COUNT(A$729:A879)+1)</f>
        <v>25</v>
      </c>
      <c r="B880" s="18">
        <v>45068</v>
      </c>
      <c r="C880" s="18">
        <v>45063</v>
      </c>
      <c r="D880" s="19" t="s">
        <v>827</v>
      </c>
      <c r="E880" s="6" t="s">
        <v>828</v>
      </c>
      <c r="F880" s="11">
        <v>1</v>
      </c>
      <c r="G880" s="11">
        <v>180</v>
      </c>
      <c r="H880" s="11" t="s">
        <v>123</v>
      </c>
      <c r="I880" s="13">
        <v>9000</v>
      </c>
      <c r="J880" s="14">
        <v>0.125</v>
      </c>
      <c r="K880" s="14">
        <v>0.05</v>
      </c>
      <c r="L880" s="17">
        <f t="shared" si="12"/>
        <v>1346625</v>
      </c>
      <c r="M880" s="17" t="s">
        <v>14</v>
      </c>
      <c r="N880" s="17"/>
    </row>
    <row r="881" spans="1:14" s="2" customFormat="1" ht="12.75" x14ac:dyDescent="0.2">
      <c r="A881" s="11" t="str">
        <f>IF(B881="","",COUNT(A$729:A880)+1)</f>
        <v/>
      </c>
      <c r="B881" s="18" t="s">
        <v>14</v>
      </c>
      <c r="C881" s="18" t="s">
        <v>14</v>
      </c>
      <c r="D881" s="19" t="s">
        <v>14</v>
      </c>
      <c r="E881" s="6" t="s">
        <v>408</v>
      </c>
      <c r="F881" s="11">
        <v>1</v>
      </c>
      <c r="G881" s="11">
        <v>216</v>
      </c>
      <c r="H881" s="11" t="s">
        <v>131</v>
      </c>
      <c r="I881" s="13">
        <v>4900</v>
      </c>
      <c r="J881" s="14">
        <v>0.125</v>
      </c>
      <c r="K881" s="14">
        <v>0.05</v>
      </c>
      <c r="L881" s="17">
        <f t="shared" si="12"/>
        <v>879795</v>
      </c>
      <c r="M881" s="17" t="s">
        <v>14</v>
      </c>
      <c r="N881" s="17"/>
    </row>
    <row r="882" spans="1:14" s="2" customFormat="1" ht="12.75" x14ac:dyDescent="0.2">
      <c r="A882" s="11" t="str">
        <f>IF(B882="","",COUNT(A$729:A881)+1)</f>
        <v/>
      </c>
      <c r="B882" s="18" t="s">
        <v>14</v>
      </c>
      <c r="C882" s="18" t="s">
        <v>14</v>
      </c>
      <c r="D882" s="19" t="s">
        <v>14</v>
      </c>
      <c r="E882" s="6" t="s">
        <v>129</v>
      </c>
      <c r="F882" s="11">
        <v>1</v>
      </c>
      <c r="G882" s="11">
        <v>144</v>
      </c>
      <c r="H882" s="11" t="s">
        <v>115</v>
      </c>
      <c r="I882" s="13">
        <v>18600</v>
      </c>
      <c r="J882" s="14">
        <v>0.125</v>
      </c>
      <c r="K882" s="14">
        <v>0.05</v>
      </c>
      <c r="L882" s="17">
        <f t="shared" si="12"/>
        <v>2226420</v>
      </c>
      <c r="M882" s="17" t="s">
        <v>14</v>
      </c>
      <c r="N882" s="17"/>
    </row>
    <row r="883" spans="1:14" s="2" customFormat="1" ht="12.75" x14ac:dyDescent="0.2">
      <c r="A883" s="11" t="str">
        <f>IF(B883="","",COUNT(A$729:A882)+1)</f>
        <v/>
      </c>
      <c r="B883" s="18" t="s">
        <v>14</v>
      </c>
      <c r="C883" s="18" t="s">
        <v>14</v>
      </c>
      <c r="D883" s="19" t="s">
        <v>14</v>
      </c>
      <c r="E883" s="6" t="s">
        <v>372</v>
      </c>
      <c r="F883" s="11">
        <v>2</v>
      </c>
      <c r="G883" s="11">
        <v>48</v>
      </c>
      <c r="H883" s="11" t="s">
        <v>120</v>
      </c>
      <c r="I883" s="13">
        <v>89400</v>
      </c>
      <c r="J883" s="14">
        <v>0.125</v>
      </c>
      <c r="K883" s="14">
        <v>0.05</v>
      </c>
      <c r="L883" s="17">
        <f t="shared" si="12"/>
        <v>3567060</v>
      </c>
      <c r="M883" s="17" t="s">
        <v>14</v>
      </c>
      <c r="N883" s="17"/>
    </row>
    <row r="884" spans="1:14" s="2" customFormat="1" ht="12.75" x14ac:dyDescent="0.2">
      <c r="A884" s="11" t="str">
        <f>IF(B884="","",COUNT(A$729:A883)+1)</f>
        <v/>
      </c>
      <c r="B884" s="18" t="s">
        <v>14</v>
      </c>
      <c r="C884" s="18" t="s">
        <v>14</v>
      </c>
      <c r="D884" s="19" t="s">
        <v>14</v>
      </c>
      <c r="E884" s="6" t="s">
        <v>343</v>
      </c>
      <c r="F884" s="11">
        <v>2</v>
      </c>
      <c r="G884" s="11">
        <v>240</v>
      </c>
      <c r="H884" s="11" t="s">
        <v>131</v>
      </c>
      <c r="I884" s="13">
        <v>12950</v>
      </c>
      <c r="J884" s="14">
        <v>0.125</v>
      </c>
      <c r="K884" s="14">
        <v>0.05</v>
      </c>
      <c r="L884" s="17">
        <f t="shared" si="12"/>
        <v>2583525</v>
      </c>
      <c r="M884" s="17" t="s">
        <v>14</v>
      </c>
      <c r="N884" s="17"/>
    </row>
    <row r="885" spans="1:14" s="2" customFormat="1" ht="12.75" x14ac:dyDescent="0.2">
      <c r="A885" s="11" t="str">
        <f>IF(B885="","",COUNT(A$729:A884)+1)</f>
        <v/>
      </c>
      <c r="B885" s="18" t="s">
        <v>14</v>
      </c>
      <c r="C885" s="18" t="s">
        <v>14</v>
      </c>
      <c r="D885" s="19" t="s">
        <v>14</v>
      </c>
      <c r="E885" s="6" t="s">
        <v>146</v>
      </c>
      <c r="F885" s="11">
        <v>2</v>
      </c>
      <c r="G885" s="11">
        <v>1000</v>
      </c>
      <c r="H885" s="11" t="s">
        <v>123</v>
      </c>
      <c r="I885" s="13">
        <v>1625</v>
      </c>
      <c r="J885" s="14">
        <v>0.125</v>
      </c>
      <c r="K885" s="14">
        <v>0.05</v>
      </c>
      <c r="L885" s="17">
        <f t="shared" si="12"/>
        <v>1350781.25</v>
      </c>
      <c r="M885" s="17" t="s">
        <v>14</v>
      </c>
      <c r="N885" s="17"/>
    </row>
    <row r="886" spans="1:14" s="2" customFormat="1" ht="12.75" x14ac:dyDescent="0.2">
      <c r="A886" s="11" t="str">
        <f>IF(B886="","",COUNT(A$729:A885)+1)</f>
        <v/>
      </c>
      <c r="B886" s="18" t="s">
        <v>14</v>
      </c>
      <c r="C886" s="18" t="s">
        <v>14</v>
      </c>
      <c r="D886" s="19" t="s">
        <v>14</v>
      </c>
      <c r="E886" s="6" t="s">
        <v>432</v>
      </c>
      <c r="F886" s="11">
        <v>2</v>
      </c>
      <c r="G886" s="11">
        <v>400</v>
      </c>
      <c r="H886" s="11" t="s">
        <v>123</v>
      </c>
      <c r="I886" s="13">
        <v>4400</v>
      </c>
      <c r="J886" s="14">
        <v>0.125</v>
      </c>
      <c r="K886" s="14">
        <v>0.05</v>
      </c>
      <c r="L886" s="17">
        <f t="shared" si="12"/>
        <v>1463000</v>
      </c>
      <c r="M886" s="17" t="s">
        <v>14</v>
      </c>
      <c r="N886" s="17"/>
    </row>
    <row r="887" spans="1:14" s="2" customFormat="1" ht="12.75" x14ac:dyDescent="0.2">
      <c r="A887" s="11" t="str">
        <f>IF(B887="","",COUNT(A$729:A886)+1)</f>
        <v/>
      </c>
      <c r="B887" s="18" t="s">
        <v>14</v>
      </c>
      <c r="C887" s="18" t="s">
        <v>14</v>
      </c>
      <c r="D887" s="19" t="s">
        <v>14</v>
      </c>
      <c r="E887" s="6" t="s">
        <v>829</v>
      </c>
      <c r="F887" s="11">
        <v>1</v>
      </c>
      <c r="G887" s="11">
        <v>8</v>
      </c>
      <c r="H887" s="11" t="s">
        <v>123</v>
      </c>
      <c r="I887" s="13">
        <v>120000</v>
      </c>
      <c r="J887" s="14">
        <v>0.125</v>
      </c>
      <c r="K887" s="14">
        <v>0.05</v>
      </c>
      <c r="L887" s="17">
        <f t="shared" si="12"/>
        <v>798000</v>
      </c>
      <c r="M887" s="17" t="s">
        <v>14</v>
      </c>
      <c r="N887" s="17"/>
    </row>
    <row r="888" spans="1:14" s="2" customFormat="1" ht="12.75" x14ac:dyDescent="0.2">
      <c r="A888" s="11" t="str">
        <f>IF(B888="","",COUNT(A$729:A887)+1)</f>
        <v/>
      </c>
      <c r="B888" s="18" t="s">
        <v>14</v>
      </c>
      <c r="C888" s="18" t="s">
        <v>14</v>
      </c>
      <c r="D888" s="19" t="s">
        <v>14</v>
      </c>
      <c r="E888" s="6" t="s">
        <v>830</v>
      </c>
      <c r="F888" s="11">
        <v>1</v>
      </c>
      <c r="G888" s="11">
        <v>40</v>
      </c>
      <c r="H888" s="11" t="s">
        <v>237</v>
      </c>
      <c r="I888" s="13">
        <v>33750</v>
      </c>
      <c r="J888" s="14">
        <v>0.125</v>
      </c>
      <c r="K888" s="14">
        <v>0.05</v>
      </c>
      <c r="L888" s="17">
        <f t="shared" si="12"/>
        <v>1122187.5</v>
      </c>
      <c r="M888" s="17" t="s">
        <v>14</v>
      </c>
      <c r="N888" s="17"/>
    </row>
    <row r="889" spans="1:14" s="2" customFormat="1" ht="12.75" x14ac:dyDescent="0.2">
      <c r="A889" s="11" t="str">
        <f>IF(B889="","",COUNT(A$729:A888)+1)</f>
        <v/>
      </c>
      <c r="B889" s="18" t="s">
        <v>14</v>
      </c>
      <c r="C889" s="18" t="s">
        <v>14</v>
      </c>
      <c r="D889" s="19" t="s">
        <v>14</v>
      </c>
      <c r="E889" s="6" t="s">
        <v>236</v>
      </c>
      <c r="F889" s="11">
        <v>1</v>
      </c>
      <c r="G889" s="11">
        <v>48</v>
      </c>
      <c r="H889" s="11" t="s">
        <v>237</v>
      </c>
      <c r="I889" s="13">
        <v>23000</v>
      </c>
      <c r="J889" s="14">
        <v>0.125</v>
      </c>
      <c r="K889" s="14">
        <v>0.05</v>
      </c>
      <c r="L889" s="17">
        <f t="shared" si="12"/>
        <v>917700</v>
      </c>
      <c r="M889" s="17" t="s">
        <v>14</v>
      </c>
      <c r="N889" s="17"/>
    </row>
    <row r="890" spans="1:14" s="2" customFormat="1" ht="12.75" x14ac:dyDescent="0.2">
      <c r="A890" s="11" t="str">
        <f>IF(B890="","",COUNT(A$729:A889)+1)</f>
        <v/>
      </c>
      <c r="B890" s="18" t="s">
        <v>14</v>
      </c>
      <c r="C890" s="18" t="s">
        <v>14</v>
      </c>
      <c r="D890" s="19" t="s">
        <v>14</v>
      </c>
      <c r="E890" s="6" t="s">
        <v>831</v>
      </c>
      <c r="F890" s="11">
        <v>1</v>
      </c>
      <c r="G890" s="11">
        <v>30</v>
      </c>
      <c r="H890" s="11" t="s">
        <v>139</v>
      </c>
      <c r="I890" s="13">
        <v>99000</v>
      </c>
      <c r="J890" s="14">
        <v>0.125</v>
      </c>
      <c r="K890" s="14">
        <v>0.05</v>
      </c>
      <c r="L890" s="17">
        <f t="shared" si="12"/>
        <v>2468812.5</v>
      </c>
      <c r="M890" s="17">
        <v>0</v>
      </c>
      <c r="N890" s="17">
        <f>SUM(L880:L890)-M890</f>
        <v>18723906.25</v>
      </c>
    </row>
    <row r="891" spans="1:14" s="2" customFormat="1" ht="12.75" x14ac:dyDescent="0.2">
      <c r="A891" s="11">
        <f>IF(B891="","",COUNT(A$729:A890)+1)</f>
        <v>26</v>
      </c>
      <c r="B891" s="18">
        <v>45068</v>
      </c>
      <c r="C891" s="18">
        <v>45063</v>
      </c>
      <c r="D891" s="19" t="s">
        <v>832</v>
      </c>
      <c r="E891" s="6" t="s">
        <v>798</v>
      </c>
      <c r="F891" s="11" t="s">
        <v>14</v>
      </c>
      <c r="G891" s="11">
        <v>72</v>
      </c>
      <c r="H891" s="11" t="s">
        <v>131</v>
      </c>
      <c r="I891" s="13">
        <v>4800</v>
      </c>
      <c r="J891" s="14">
        <v>0.125</v>
      </c>
      <c r="K891" s="14">
        <v>0.05</v>
      </c>
      <c r="L891" s="17">
        <f t="shared" si="12"/>
        <v>287280</v>
      </c>
      <c r="M891" s="17" t="s">
        <v>14</v>
      </c>
      <c r="N891" s="17"/>
    </row>
    <row r="892" spans="1:14" s="2" customFormat="1" ht="12.75" x14ac:dyDescent="0.2">
      <c r="A892" s="11" t="str">
        <f>IF(B892="","",COUNT(A$729:A891)+1)</f>
        <v/>
      </c>
      <c r="B892" s="18" t="s">
        <v>14</v>
      </c>
      <c r="C892" s="18" t="s">
        <v>14</v>
      </c>
      <c r="D892" s="19" t="s">
        <v>14</v>
      </c>
      <c r="E892" s="6" t="s">
        <v>799</v>
      </c>
      <c r="F892" s="11" t="s">
        <v>14</v>
      </c>
      <c r="G892" s="11">
        <v>72</v>
      </c>
      <c r="H892" s="11" t="s">
        <v>131</v>
      </c>
      <c r="I892" s="13">
        <v>4800</v>
      </c>
      <c r="J892" s="14">
        <v>0.125</v>
      </c>
      <c r="K892" s="14">
        <v>0.05</v>
      </c>
      <c r="L892" s="17">
        <f t="shared" si="12"/>
        <v>287280</v>
      </c>
      <c r="M892" s="17" t="s">
        <v>14</v>
      </c>
      <c r="N892" s="17"/>
    </row>
    <row r="893" spans="1:14" s="2" customFormat="1" ht="12.75" x14ac:dyDescent="0.2">
      <c r="A893" s="11" t="str">
        <f>IF(B893="","",COUNT(A$729:A892)+1)</f>
        <v/>
      </c>
      <c r="B893" s="18" t="s">
        <v>14</v>
      </c>
      <c r="C893" s="18" t="s">
        <v>14</v>
      </c>
      <c r="D893" s="19" t="s">
        <v>14</v>
      </c>
      <c r="E893" s="6" t="s">
        <v>800</v>
      </c>
      <c r="F893" s="11" t="s">
        <v>14</v>
      </c>
      <c r="G893" s="11">
        <v>72</v>
      </c>
      <c r="H893" s="11" t="s">
        <v>131</v>
      </c>
      <c r="I893" s="13">
        <v>4800</v>
      </c>
      <c r="J893" s="14">
        <v>0.125</v>
      </c>
      <c r="K893" s="14">
        <v>0.05</v>
      </c>
      <c r="L893" s="17">
        <f t="shared" si="12"/>
        <v>287280</v>
      </c>
      <c r="M893" s="17" t="s">
        <v>14</v>
      </c>
      <c r="N893" s="17"/>
    </row>
    <row r="894" spans="1:14" s="2" customFormat="1" ht="12.75" x14ac:dyDescent="0.2">
      <c r="A894" s="11" t="str">
        <f>IF(B894="","",COUNT(A$729:A893)+1)</f>
        <v/>
      </c>
      <c r="B894" s="18" t="s">
        <v>14</v>
      </c>
      <c r="C894" s="18" t="s">
        <v>14</v>
      </c>
      <c r="D894" s="19" t="s">
        <v>14</v>
      </c>
      <c r="E894" s="6" t="s">
        <v>801</v>
      </c>
      <c r="F894" s="11" t="s">
        <v>14</v>
      </c>
      <c r="G894" s="11">
        <v>72</v>
      </c>
      <c r="H894" s="11" t="s">
        <v>131</v>
      </c>
      <c r="I894" s="13">
        <v>4800</v>
      </c>
      <c r="J894" s="14">
        <v>0.125</v>
      </c>
      <c r="K894" s="14">
        <v>0.05</v>
      </c>
      <c r="L894" s="17">
        <f t="shared" si="12"/>
        <v>287280</v>
      </c>
      <c r="M894" s="17" t="s">
        <v>14</v>
      </c>
      <c r="N894" s="17"/>
    </row>
    <row r="895" spans="1:14" s="2" customFormat="1" ht="12.75" x14ac:dyDescent="0.2">
      <c r="A895" s="11" t="str">
        <f>IF(B895="","",COUNT(A$729:A894)+1)</f>
        <v/>
      </c>
      <c r="B895" s="18" t="s">
        <v>14</v>
      </c>
      <c r="C895" s="18" t="s">
        <v>14</v>
      </c>
      <c r="D895" s="19" t="s">
        <v>14</v>
      </c>
      <c r="E895" s="6" t="s">
        <v>173</v>
      </c>
      <c r="F895" s="11" t="s">
        <v>14</v>
      </c>
      <c r="G895" s="11">
        <v>144</v>
      </c>
      <c r="H895" s="11" t="s">
        <v>131</v>
      </c>
      <c r="I895" s="13">
        <v>4800</v>
      </c>
      <c r="J895" s="14">
        <v>0.125</v>
      </c>
      <c r="K895" s="14">
        <v>0.05</v>
      </c>
      <c r="L895" s="17">
        <f t="shared" ref="L895:L963" si="13">G895*(I895-(I895*J895)-((I895-(I895*J895))*K895))</f>
        <v>574560</v>
      </c>
      <c r="M895" s="17" t="s">
        <v>14</v>
      </c>
      <c r="N895" s="17"/>
    </row>
    <row r="896" spans="1:14" s="2" customFormat="1" ht="12.75" x14ac:dyDescent="0.2">
      <c r="A896" s="11" t="str">
        <f>IF(B896="","",COUNT(A$729:A895)+1)</f>
        <v/>
      </c>
      <c r="B896" s="18" t="s">
        <v>14</v>
      </c>
      <c r="C896" s="18" t="s">
        <v>14</v>
      </c>
      <c r="D896" s="19" t="s">
        <v>14</v>
      </c>
      <c r="E896" s="6" t="s">
        <v>404</v>
      </c>
      <c r="F896" s="11" t="s">
        <v>14</v>
      </c>
      <c r="G896" s="11">
        <v>144</v>
      </c>
      <c r="H896" s="11" t="s">
        <v>131</v>
      </c>
      <c r="I896" s="13">
        <v>4800</v>
      </c>
      <c r="J896" s="14">
        <v>0.125</v>
      </c>
      <c r="K896" s="14">
        <v>0.05</v>
      </c>
      <c r="L896" s="17">
        <f t="shared" si="13"/>
        <v>574560</v>
      </c>
      <c r="M896" s="17" t="s">
        <v>14</v>
      </c>
      <c r="N896" s="17"/>
    </row>
    <row r="897" spans="1:14" s="2" customFormat="1" ht="12.75" x14ac:dyDescent="0.2">
      <c r="A897" s="11" t="str">
        <f>IF(B897="","",COUNT(A$729:A896)+1)</f>
        <v/>
      </c>
      <c r="B897" s="18" t="s">
        <v>14</v>
      </c>
      <c r="C897" s="18" t="s">
        <v>14</v>
      </c>
      <c r="D897" s="19" t="s">
        <v>14</v>
      </c>
      <c r="E897" s="6" t="s">
        <v>828</v>
      </c>
      <c r="F897" s="11">
        <v>1</v>
      </c>
      <c r="G897" s="11">
        <v>180</v>
      </c>
      <c r="H897" s="11" t="s">
        <v>123</v>
      </c>
      <c r="I897" s="13">
        <v>9000</v>
      </c>
      <c r="J897" s="14">
        <v>0.125</v>
      </c>
      <c r="K897" s="14">
        <v>0.05</v>
      </c>
      <c r="L897" s="17">
        <f t="shared" si="13"/>
        <v>1346625</v>
      </c>
      <c r="M897" s="17" t="s">
        <v>14</v>
      </c>
      <c r="N897" s="17"/>
    </row>
    <row r="898" spans="1:14" s="2" customFormat="1" ht="12.75" x14ac:dyDescent="0.2">
      <c r="A898" s="11" t="str">
        <f>IF(B898="","",COUNT(A$729:A897)+1)</f>
        <v/>
      </c>
      <c r="B898" s="18" t="s">
        <v>14</v>
      </c>
      <c r="C898" s="18" t="s">
        <v>14</v>
      </c>
      <c r="D898" s="19" t="s">
        <v>14</v>
      </c>
      <c r="E898" s="6" t="s">
        <v>118</v>
      </c>
      <c r="F898" s="11">
        <v>1</v>
      </c>
      <c r="G898" s="11">
        <v>24</v>
      </c>
      <c r="H898" s="11" t="s">
        <v>115</v>
      </c>
      <c r="I898" s="13">
        <v>96000</v>
      </c>
      <c r="J898" s="14">
        <v>0.125</v>
      </c>
      <c r="K898" s="14">
        <v>0.05</v>
      </c>
      <c r="L898" s="17">
        <f t="shared" si="13"/>
        <v>1915200</v>
      </c>
      <c r="M898" s="17" t="s">
        <v>14</v>
      </c>
      <c r="N898" s="17"/>
    </row>
    <row r="899" spans="1:14" s="2" customFormat="1" ht="12.75" x14ac:dyDescent="0.2">
      <c r="A899" s="11" t="str">
        <f>IF(B899="","",COUNT(A$729:A898)+1)</f>
        <v/>
      </c>
      <c r="B899" s="18" t="s">
        <v>14</v>
      </c>
      <c r="C899" s="18" t="s">
        <v>14</v>
      </c>
      <c r="D899" s="19" t="s">
        <v>14</v>
      </c>
      <c r="E899" s="6" t="s">
        <v>673</v>
      </c>
      <c r="F899" s="11">
        <v>1</v>
      </c>
      <c r="G899" s="11">
        <v>144</v>
      </c>
      <c r="H899" s="11" t="s">
        <v>120</v>
      </c>
      <c r="I899" s="13">
        <v>28200</v>
      </c>
      <c r="J899" s="14">
        <v>0.125</v>
      </c>
      <c r="K899" s="14">
        <v>0.05</v>
      </c>
      <c r="L899" s="17">
        <f t="shared" si="13"/>
        <v>3375540</v>
      </c>
      <c r="M899" s="17" t="s">
        <v>14</v>
      </c>
      <c r="N899" s="17"/>
    </row>
    <row r="900" spans="1:14" s="2" customFormat="1" ht="12.75" x14ac:dyDescent="0.2">
      <c r="A900" s="11" t="str">
        <f>IF(B900="","",COUNT(A$729:A899)+1)</f>
        <v/>
      </c>
      <c r="B900" s="18" t="s">
        <v>14</v>
      </c>
      <c r="C900" s="18" t="s">
        <v>14</v>
      </c>
      <c r="D900" s="19" t="s">
        <v>14</v>
      </c>
      <c r="E900" s="6" t="s">
        <v>833</v>
      </c>
      <c r="F900" s="11">
        <v>1</v>
      </c>
      <c r="G900" s="11">
        <v>48</v>
      </c>
      <c r="H900" s="11" t="s">
        <v>120</v>
      </c>
      <c r="I900" s="13">
        <v>51600</v>
      </c>
      <c r="J900" s="14">
        <v>0.125</v>
      </c>
      <c r="K900" s="14">
        <v>0.05</v>
      </c>
      <c r="L900" s="17">
        <f t="shared" si="13"/>
        <v>2058840</v>
      </c>
      <c r="M900" s="17" t="s">
        <v>14</v>
      </c>
      <c r="N900" s="17"/>
    </row>
    <row r="901" spans="1:14" s="2" customFormat="1" ht="12.75" x14ac:dyDescent="0.2">
      <c r="A901" s="11" t="str">
        <f>IF(B901="","",COUNT(A$729:A900)+1)</f>
        <v/>
      </c>
      <c r="B901" s="18" t="s">
        <v>14</v>
      </c>
      <c r="C901" s="18" t="s">
        <v>14</v>
      </c>
      <c r="D901" s="19" t="s">
        <v>14</v>
      </c>
      <c r="E901" s="6" t="s">
        <v>169</v>
      </c>
      <c r="F901" s="11">
        <v>1</v>
      </c>
      <c r="G901" s="11">
        <v>48</v>
      </c>
      <c r="H901" s="11" t="s">
        <v>123</v>
      </c>
      <c r="I901" s="13">
        <v>31200</v>
      </c>
      <c r="J901" s="14">
        <v>0.125</v>
      </c>
      <c r="K901" s="14">
        <v>0.05</v>
      </c>
      <c r="L901" s="17">
        <f t="shared" si="13"/>
        <v>1244880</v>
      </c>
      <c r="M901" s="17">
        <v>0</v>
      </c>
      <c r="N901" s="17">
        <f>SUM(L891:L901)-M901</f>
        <v>12239325</v>
      </c>
    </row>
    <row r="902" spans="1:14" s="2" customFormat="1" ht="12.75" x14ac:dyDescent="0.2">
      <c r="A902" s="11">
        <f>IF(B902="","",COUNT(A$729:A901)+1)</f>
        <v>27</v>
      </c>
      <c r="B902" s="18">
        <v>45070</v>
      </c>
      <c r="C902" s="18">
        <v>45066</v>
      </c>
      <c r="D902" s="19" t="s">
        <v>834</v>
      </c>
      <c r="E902" s="6" t="s">
        <v>406</v>
      </c>
      <c r="F902" s="11">
        <v>6</v>
      </c>
      <c r="G902" s="11">
        <v>1728</v>
      </c>
      <c r="H902" s="11" t="s">
        <v>115</v>
      </c>
      <c r="I902" s="13">
        <v>6700</v>
      </c>
      <c r="J902" s="14">
        <v>0.125</v>
      </c>
      <c r="K902" s="14">
        <v>0.05</v>
      </c>
      <c r="L902" s="17">
        <f t="shared" si="13"/>
        <v>9623880</v>
      </c>
      <c r="M902" s="17" t="s">
        <v>14</v>
      </c>
      <c r="N902" s="17"/>
    </row>
    <row r="903" spans="1:14" s="2" customFormat="1" ht="12.75" x14ac:dyDescent="0.2">
      <c r="A903" s="11" t="str">
        <f>IF(B903="","",COUNT(A$729:A902)+1)</f>
        <v/>
      </c>
      <c r="B903" s="18" t="s">
        <v>14</v>
      </c>
      <c r="C903" s="18" t="s">
        <v>14</v>
      </c>
      <c r="D903" s="19" t="s">
        <v>14</v>
      </c>
      <c r="E903" s="6" t="s">
        <v>119</v>
      </c>
      <c r="F903" s="11">
        <v>1</v>
      </c>
      <c r="G903" s="11">
        <v>144</v>
      </c>
      <c r="H903" s="11" t="s">
        <v>120</v>
      </c>
      <c r="I903" s="13">
        <v>12600</v>
      </c>
      <c r="J903" s="14">
        <v>0.125</v>
      </c>
      <c r="K903" s="14">
        <v>0.05</v>
      </c>
      <c r="L903" s="17">
        <f t="shared" si="13"/>
        <v>1508220</v>
      </c>
      <c r="M903" s="17" t="s">
        <v>14</v>
      </c>
      <c r="N903" s="17"/>
    </row>
    <row r="904" spans="1:14" s="2" customFormat="1" ht="12.75" x14ac:dyDescent="0.2">
      <c r="A904" s="11" t="str">
        <f>IF(B904="","",COUNT(A$729:A903)+1)</f>
        <v/>
      </c>
      <c r="B904" s="18" t="s">
        <v>14</v>
      </c>
      <c r="C904" s="18" t="s">
        <v>14</v>
      </c>
      <c r="D904" s="19" t="s">
        <v>14</v>
      </c>
      <c r="E904" s="6" t="s">
        <v>704</v>
      </c>
      <c r="F904" s="11">
        <v>1</v>
      </c>
      <c r="G904" s="11">
        <v>120</v>
      </c>
      <c r="H904" s="11" t="s">
        <v>131</v>
      </c>
      <c r="I904" s="13">
        <v>18700</v>
      </c>
      <c r="J904" s="14">
        <v>0.125</v>
      </c>
      <c r="K904" s="14">
        <v>0.05</v>
      </c>
      <c r="L904" s="17">
        <f t="shared" si="13"/>
        <v>1865325</v>
      </c>
      <c r="M904" s="17" t="s">
        <v>14</v>
      </c>
      <c r="N904" s="17"/>
    </row>
    <row r="905" spans="1:14" s="2" customFormat="1" ht="12.75" x14ac:dyDescent="0.2">
      <c r="A905" s="11" t="str">
        <f>IF(B905="","",COUNT(A$729:A904)+1)</f>
        <v/>
      </c>
      <c r="B905" s="18" t="s">
        <v>14</v>
      </c>
      <c r="C905" s="18" t="s">
        <v>14</v>
      </c>
      <c r="D905" s="19" t="s">
        <v>14</v>
      </c>
      <c r="E905" s="6" t="s">
        <v>411</v>
      </c>
      <c r="F905" s="11">
        <v>1</v>
      </c>
      <c r="G905" s="11">
        <v>240</v>
      </c>
      <c r="H905" s="11" t="s">
        <v>115</v>
      </c>
      <c r="I905" s="13">
        <v>8800</v>
      </c>
      <c r="J905" s="14">
        <v>0.125</v>
      </c>
      <c r="K905" s="14">
        <v>0.05</v>
      </c>
      <c r="L905" s="17">
        <f t="shared" si="13"/>
        <v>1755600</v>
      </c>
      <c r="M905" s="17" t="s">
        <v>14</v>
      </c>
      <c r="N905" s="17"/>
    </row>
    <row r="906" spans="1:14" s="2" customFormat="1" ht="12.75" x14ac:dyDescent="0.2">
      <c r="A906" s="11" t="str">
        <f>IF(B906="","",COUNT(A$729:A905)+1)</f>
        <v/>
      </c>
      <c r="B906" s="18" t="s">
        <v>14</v>
      </c>
      <c r="C906" s="18" t="s">
        <v>14</v>
      </c>
      <c r="D906" s="19" t="s">
        <v>14</v>
      </c>
      <c r="E906" s="6" t="s">
        <v>135</v>
      </c>
      <c r="F906" s="11">
        <v>1</v>
      </c>
      <c r="G906" s="11">
        <v>144</v>
      </c>
      <c r="H906" s="11" t="s">
        <v>131</v>
      </c>
      <c r="I906" s="13">
        <v>4350</v>
      </c>
      <c r="J906" s="14">
        <v>0.125</v>
      </c>
      <c r="K906" s="14">
        <v>0.05</v>
      </c>
      <c r="L906" s="17">
        <f t="shared" si="13"/>
        <v>520695</v>
      </c>
      <c r="M906" s="17" t="s">
        <v>14</v>
      </c>
      <c r="N906" s="17"/>
    </row>
    <row r="907" spans="1:14" s="2" customFormat="1" ht="12.75" x14ac:dyDescent="0.2">
      <c r="A907" s="11" t="str">
        <f>IF(B907="","",COUNT(A$729:A906)+1)</f>
        <v/>
      </c>
      <c r="B907" s="18" t="s">
        <v>14</v>
      </c>
      <c r="C907" s="18" t="s">
        <v>14</v>
      </c>
      <c r="D907" s="19" t="s">
        <v>14</v>
      </c>
      <c r="E907" s="6" t="s">
        <v>250</v>
      </c>
      <c r="F907" s="11">
        <v>1</v>
      </c>
      <c r="G907" s="11">
        <v>864</v>
      </c>
      <c r="H907" s="11" t="s">
        <v>131</v>
      </c>
      <c r="I907" s="13">
        <v>2100</v>
      </c>
      <c r="J907" s="14">
        <v>0.125</v>
      </c>
      <c r="K907" s="14">
        <v>0.05</v>
      </c>
      <c r="L907" s="17">
        <f t="shared" si="13"/>
        <v>1508220</v>
      </c>
      <c r="M907" s="17" t="s">
        <v>14</v>
      </c>
      <c r="N907" s="17"/>
    </row>
    <row r="908" spans="1:14" s="2" customFormat="1" ht="12.75" x14ac:dyDescent="0.2">
      <c r="A908" s="11" t="str">
        <f>IF(B908="","",COUNT(A$729:A907)+1)</f>
        <v/>
      </c>
      <c r="B908" s="18" t="s">
        <v>14</v>
      </c>
      <c r="C908" s="18" t="s">
        <v>14</v>
      </c>
      <c r="D908" s="19" t="s">
        <v>14</v>
      </c>
      <c r="E908" s="6" t="s">
        <v>166</v>
      </c>
      <c r="F908" s="11">
        <v>1</v>
      </c>
      <c r="G908" s="11">
        <v>12</v>
      </c>
      <c r="H908" s="11" t="s">
        <v>139</v>
      </c>
      <c r="I908" s="13">
        <v>176400</v>
      </c>
      <c r="J908" s="14">
        <v>0.125</v>
      </c>
      <c r="K908" s="14">
        <v>0.05</v>
      </c>
      <c r="L908" s="17">
        <f t="shared" si="13"/>
        <v>1759590</v>
      </c>
      <c r="M908" s="17" t="s">
        <v>14</v>
      </c>
      <c r="N908" s="17"/>
    </row>
    <row r="909" spans="1:14" s="2" customFormat="1" ht="12.75" x14ac:dyDescent="0.2">
      <c r="A909" s="11" t="str">
        <f>IF(B909="","",COUNT(A$729:A908)+1)</f>
        <v/>
      </c>
      <c r="B909" s="18" t="s">
        <v>14</v>
      </c>
      <c r="C909" s="18" t="s">
        <v>14</v>
      </c>
      <c r="D909" s="19" t="s">
        <v>14</v>
      </c>
      <c r="E909" s="6" t="s">
        <v>156</v>
      </c>
      <c r="F909" s="11">
        <v>1</v>
      </c>
      <c r="G909" s="11">
        <v>30</v>
      </c>
      <c r="H909" s="11" t="s">
        <v>139</v>
      </c>
      <c r="I909" s="13">
        <v>104400</v>
      </c>
      <c r="J909" s="14">
        <v>0.125</v>
      </c>
      <c r="K909" s="14">
        <v>0.05</v>
      </c>
      <c r="L909" s="17">
        <f t="shared" si="13"/>
        <v>2603475</v>
      </c>
      <c r="M909" s="17" t="s">
        <v>14</v>
      </c>
      <c r="N909" s="17"/>
    </row>
    <row r="910" spans="1:14" s="2" customFormat="1" ht="12.75" x14ac:dyDescent="0.2">
      <c r="A910" s="11" t="str">
        <f>IF(B910="","",COUNT(A$729:A909)+1)</f>
        <v/>
      </c>
      <c r="B910" s="18" t="s">
        <v>14</v>
      </c>
      <c r="C910" s="18" t="s">
        <v>14</v>
      </c>
      <c r="D910" s="19" t="s">
        <v>14</v>
      </c>
      <c r="E910" s="6" t="s">
        <v>804</v>
      </c>
      <c r="F910" s="11">
        <v>1</v>
      </c>
      <c r="G910" s="11">
        <v>36</v>
      </c>
      <c r="H910" s="11" t="s">
        <v>120</v>
      </c>
      <c r="I910" s="13">
        <v>41400</v>
      </c>
      <c r="J910" s="14">
        <v>0.125</v>
      </c>
      <c r="K910" s="14">
        <v>0.05</v>
      </c>
      <c r="L910" s="17">
        <f t="shared" si="13"/>
        <v>1238895</v>
      </c>
      <c r="M910" s="17" t="s">
        <v>14</v>
      </c>
      <c r="N910" s="17"/>
    </row>
    <row r="911" spans="1:14" s="2" customFormat="1" ht="12.75" x14ac:dyDescent="0.2">
      <c r="A911" s="11" t="str">
        <f>IF(B911="","",COUNT(A$729:A910)+1)</f>
        <v/>
      </c>
      <c r="B911" s="18" t="s">
        <v>14</v>
      </c>
      <c r="C911" s="18" t="s">
        <v>14</v>
      </c>
      <c r="D911" s="19" t="s">
        <v>14</v>
      </c>
      <c r="E911" s="6" t="s">
        <v>144</v>
      </c>
      <c r="F911" s="11">
        <v>3</v>
      </c>
      <c r="G911" s="11">
        <v>3000</v>
      </c>
      <c r="H911" s="11" t="s">
        <v>133</v>
      </c>
      <c r="I911" s="13">
        <v>2050</v>
      </c>
      <c r="J911" s="14">
        <v>0.125</v>
      </c>
      <c r="K911" s="14">
        <v>0.05</v>
      </c>
      <c r="L911" s="17">
        <f t="shared" si="13"/>
        <v>5112187.5</v>
      </c>
      <c r="M911" s="17" t="s">
        <v>14</v>
      </c>
      <c r="N911" s="17"/>
    </row>
    <row r="912" spans="1:14" s="2" customFormat="1" ht="12.75" x14ac:dyDescent="0.2">
      <c r="A912" s="11" t="str">
        <f>IF(B912="","",COUNT(A$729:A911)+1)</f>
        <v/>
      </c>
      <c r="B912" s="18" t="s">
        <v>14</v>
      </c>
      <c r="C912" s="18" t="s">
        <v>14</v>
      </c>
      <c r="D912" s="19" t="s">
        <v>14</v>
      </c>
      <c r="E912" s="6" t="s">
        <v>253</v>
      </c>
      <c r="F912" s="11">
        <v>1</v>
      </c>
      <c r="G912" s="11">
        <v>288</v>
      </c>
      <c r="H912" s="11" t="s">
        <v>131</v>
      </c>
      <c r="I912" s="13">
        <v>2150</v>
      </c>
      <c r="J912" s="14">
        <v>0.125</v>
      </c>
      <c r="K912" s="14">
        <v>0.05</v>
      </c>
      <c r="L912" s="17">
        <f t="shared" si="13"/>
        <v>514710</v>
      </c>
      <c r="M912" s="17">
        <v>0</v>
      </c>
      <c r="N912" s="17">
        <f>SUM(L902:L912)-M912</f>
        <v>28010797.5</v>
      </c>
    </row>
    <row r="913" spans="1:14" s="2" customFormat="1" ht="12.75" x14ac:dyDescent="0.2">
      <c r="A913" s="11">
        <f>IF(B913="","",COUNT(A$729:A912)+1)</f>
        <v>28</v>
      </c>
      <c r="B913" s="18">
        <v>45070</v>
      </c>
      <c r="C913" s="18">
        <v>45066</v>
      </c>
      <c r="D913" s="19" t="s">
        <v>835</v>
      </c>
      <c r="E913" s="6" t="s">
        <v>125</v>
      </c>
      <c r="F913" s="11">
        <v>2</v>
      </c>
      <c r="G913" s="11">
        <v>100</v>
      </c>
      <c r="H913" s="11" t="s">
        <v>123</v>
      </c>
      <c r="I913" s="13">
        <v>34100</v>
      </c>
      <c r="J913" s="14">
        <v>0.125</v>
      </c>
      <c r="K913" s="14">
        <v>0.05</v>
      </c>
      <c r="L913" s="17">
        <f t="shared" si="13"/>
        <v>2834562.5</v>
      </c>
      <c r="M913" s="17" t="s">
        <v>14</v>
      </c>
      <c r="N913" s="17"/>
    </row>
    <row r="914" spans="1:14" s="2" customFormat="1" ht="12.75" x14ac:dyDescent="0.2">
      <c r="A914" s="11" t="str">
        <f>IF(B914="","",COUNT(A$729:A913)+1)</f>
        <v/>
      </c>
      <c r="B914" s="18" t="s">
        <v>14</v>
      </c>
      <c r="C914" s="18" t="s">
        <v>14</v>
      </c>
      <c r="D914" s="19" t="s">
        <v>14</v>
      </c>
      <c r="E914" s="6" t="s">
        <v>228</v>
      </c>
      <c r="F914" s="11">
        <v>1</v>
      </c>
      <c r="G914" s="11">
        <v>50</v>
      </c>
      <c r="H914" s="11" t="s">
        <v>123</v>
      </c>
      <c r="I914" s="13">
        <v>32000</v>
      </c>
      <c r="J914" s="14">
        <v>0.125</v>
      </c>
      <c r="K914" s="14">
        <v>0.05</v>
      </c>
      <c r="L914" s="17">
        <f t="shared" si="13"/>
        <v>1330000</v>
      </c>
      <c r="M914" s="17" t="s">
        <v>14</v>
      </c>
      <c r="N914" s="17"/>
    </row>
    <row r="915" spans="1:14" s="2" customFormat="1" ht="12.75" x14ac:dyDescent="0.2">
      <c r="A915" s="11" t="str">
        <f>IF(B915="","",COUNT(A$729:A914)+1)</f>
        <v/>
      </c>
      <c r="B915" s="18" t="s">
        <v>14</v>
      </c>
      <c r="C915" s="18" t="s">
        <v>14</v>
      </c>
      <c r="D915" s="19" t="s">
        <v>14</v>
      </c>
      <c r="E915" s="6" t="s">
        <v>122</v>
      </c>
      <c r="F915" s="11">
        <v>3</v>
      </c>
      <c r="G915" s="11">
        <v>150</v>
      </c>
      <c r="H915" s="11" t="s">
        <v>123</v>
      </c>
      <c r="I915" s="13">
        <v>28300</v>
      </c>
      <c r="J915" s="14">
        <v>0.125</v>
      </c>
      <c r="K915" s="14">
        <v>0.05</v>
      </c>
      <c r="L915" s="17">
        <f t="shared" si="13"/>
        <v>3528656.25</v>
      </c>
      <c r="M915" s="17" t="s">
        <v>14</v>
      </c>
      <c r="N915" s="17"/>
    </row>
    <row r="916" spans="1:14" s="2" customFormat="1" ht="12.75" x14ac:dyDescent="0.2">
      <c r="A916" s="11" t="str">
        <f>IF(B916="","",COUNT(A$729:A915)+1)</f>
        <v/>
      </c>
      <c r="B916" s="18" t="s">
        <v>14</v>
      </c>
      <c r="C916" s="18" t="s">
        <v>14</v>
      </c>
      <c r="D916" s="19" t="s">
        <v>14</v>
      </c>
      <c r="E916" s="6" t="s">
        <v>129</v>
      </c>
      <c r="F916" s="11">
        <v>2</v>
      </c>
      <c r="G916" s="11">
        <v>288</v>
      </c>
      <c r="H916" s="11" t="s">
        <v>115</v>
      </c>
      <c r="I916" s="13">
        <v>18600</v>
      </c>
      <c r="J916" s="14">
        <v>0.125</v>
      </c>
      <c r="K916" s="14">
        <v>0.05</v>
      </c>
      <c r="L916" s="17">
        <f t="shared" si="13"/>
        <v>4452840</v>
      </c>
      <c r="M916" s="17" t="s">
        <v>14</v>
      </c>
      <c r="N916" s="17"/>
    </row>
    <row r="917" spans="1:14" s="2" customFormat="1" ht="12.75" x14ac:dyDescent="0.2">
      <c r="A917" s="11" t="str">
        <f>IF(B917="","",COUNT(A$729:A916)+1)</f>
        <v/>
      </c>
      <c r="B917" s="18" t="s">
        <v>14</v>
      </c>
      <c r="C917" s="18" t="s">
        <v>14</v>
      </c>
      <c r="D917" s="19" t="s">
        <v>14</v>
      </c>
      <c r="E917" s="6" t="s">
        <v>233</v>
      </c>
      <c r="F917" s="11">
        <v>2</v>
      </c>
      <c r="G917" s="11">
        <v>144</v>
      </c>
      <c r="H917" s="11" t="s">
        <v>115</v>
      </c>
      <c r="I917" s="13">
        <v>21200</v>
      </c>
      <c r="J917" s="14">
        <v>0.125</v>
      </c>
      <c r="K917" s="14">
        <v>0.05</v>
      </c>
      <c r="L917" s="17">
        <f t="shared" si="13"/>
        <v>2537640</v>
      </c>
      <c r="M917" s="17" t="s">
        <v>14</v>
      </c>
      <c r="N917" s="17"/>
    </row>
    <row r="918" spans="1:14" s="2" customFormat="1" ht="12.75" x14ac:dyDescent="0.2">
      <c r="A918" s="11" t="str">
        <f>IF(B918="","",COUNT(A$729:A917)+1)</f>
        <v/>
      </c>
      <c r="B918" s="18" t="s">
        <v>14</v>
      </c>
      <c r="C918" s="18" t="s">
        <v>14</v>
      </c>
      <c r="D918" s="19" t="s">
        <v>14</v>
      </c>
      <c r="E918" s="6" t="s">
        <v>155</v>
      </c>
      <c r="F918" s="11">
        <v>3</v>
      </c>
      <c r="G918" s="11">
        <v>216</v>
      </c>
      <c r="H918" s="11" t="s">
        <v>120</v>
      </c>
      <c r="I918" s="13">
        <v>37200</v>
      </c>
      <c r="J918" s="14">
        <v>0.125</v>
      </c>
      <c r="K918" s="14">
        <v>0.05</v>
      </c>
      <c r="L918" s="17">
        <f t="shared" si="13"/>
        <v>6679260</v>
      </c>
      <c r="M918" s="17" t="s">
        <v>14</v>
      </c>
      <c r="N918" s="17"/>
    </row>
    <row r="919" spans="1:14" s="2" customFormat="1" ht="12.75" x14ac:dyDescent="0.2">
      <c r="A919" s="11" t="str">
        <f>IF(B919="","",COUNT(A$729:A918)+1)</f>
        <v/>
      </c>
      <c r="B919" s="18" t="s">
        <v>14</v>
      </c>
      <c r="C919" s="18" t="s">
        <v>14</v>
      </c>
      <c r="D919" s="19" t="s">
        <v>14</v>
      </c>
      <c r="E919" s="6" t="s">
        <v>224</v>
      </c>
      <c r="F919" s="11">
        <v>1</v>
      </c>
      <c r="G919" s="11">
        <v>24</v>
      </c>
      <c r="H919" s="11" t="s">
        <v>120</v>
      </c>
      <c r="I919" s="13">
        <v>162000</v>
      </c>
      <c r="J919" s="14">
        <v>0.125</v>
      </c>
      <c r="K919" s="14">
        <v>0.05</v>
      </c>
      <c r="L919" s="17">
        <f t="shared" si="13"/>
        <v>3231900</v>
      </c>
      <c r="M919" s="17" t="s">
        <v>14</v>
      </c>
      <c r="N919" s="17"/>
    </row>
    <row r="920" spans="1:14" s="2" customFormat="1" ht="12.75" x14ac:dyDescent="0.2">
      <c r="A920" s="11" t="str">
        <f>IF(B920="","",COUNT(A$729:A919)+1)</f>
        <v/>
      </c>
      <c r="B920" s="18" t="s">
        <v>14</v>
      </c>
      <c r="C920" s="18" t="s">
        <v>14</v>
      </c>
      <c r="D920" s="19" t="s">
        <v>14</v>
      </c>
      <c r="E920" s="6" t="s">
        <v>225</v>
      </c>
      <c r="F920" s="11" t="s">
        <v>14</v>
      </c>
      <c r="G920" s="11">
        <v>24</v>
      </c>
      <c r="H920" s="11" t="s">
        <v>120</v>
      </c>
      <c r="I920" s="13">
        <v>0</v>
      </c>
      <c r="J920" s="14"/>
      <c r="K920" s="14" t="s">
        <v>14</v>
      </c>
      <c r="L920" s="17"/>
      <c r="M920" s="17" t="s">
        <v>14</v>
      </c>
      <c r="N920" s="17"/>
    </row>
    <row r="921" spans="1:14" s="2" customFormat="1" ht="12.75" x14ac:dyDescent="0.2">
      <c r="A921" s="11" t="str">
        <f>IF(B921="","",COUNT(A$729:A920)+1)</f>
        <v/>
      </c>
      <c r="B921" s="18"/>
      <c r="C921" s="18"/>
      <c r="D921" s="19"/>
      <c r="E921" s="6" t="s">
        <v>837</v>
      </c>
      <c r="F921" s="11"/>
      <c r="G921" s="11"/>
      <c r="H921" s="11"/>
      <c r="I921" s="13"/>
      <c r="J921" s="14"/>
      <c r="K921" s="14"/>
      <c r="L921" s="17"/>
      <c r="M921" s="17"/>
      <c r="N921" s="17"/>
    </row>
    <row r="922" spans="1:14" s="2" customFormat="1" ht="12.75" x14ac:dyDescent="0.2">
      <c r="A922" s="11" t="str">
        <f>IF(B922="","",COUNT(A$729:A921)+1)</f>
        <v/>
      </c>
      <c r="B922" s="18" t="s">
        <v>14</v>
      </c>
      <c r="C922" s="18" t="s">
        <v>14</v>
      </c>
      <c r="D922" s="19" t="s">
        <v>14</v>
      </c>
      <c r="E922" s="6" t="s">
        <v>157</v>
      </c>
      <c r="F922" s="11">
        <v>2</v>
      </c>
      <c r="G922" s="11">
        <v>288</v>
      </c>
      <c r="H922" s="11" t="s">
        <v>115</v>
      </c>
      <c r="I922" s="13">
        <v>11900</v>
      </c>
      <c r="J922" s="14">
        <v>0.125</v>
      </c>
      <c r="K922" s="14">
        <v>0.05</v>
      </c>
      <c r="L922" s="17">
        <f t="shared" si="13"/>
        <v>2848860</v>
      </c>
      <c r="M922" s="17" t="s">
        <v>14</v>
      </c>
      <c r="N922" s="17"/>
    </row>
    <row r="923" spans="1:14" s="2" customFormat="1" ht="12.75" x14ac:dyDescent="0.2">
      <c r="A923" s="11" t="str">
        <f>IF(B923="","",COUNT(A$729:A922)+1)</f>
        <v/>
      </c>
      <c r="B923" s="18" t="s">
        <v>14</v>
      </c>
      <c r="C923" s="18" t="s">
        <v>14</v>
      </c>
      <c r="D923" s="19" t="s">
        <v>14</v>
      </c>
      <c r="E923" s="6" t="s">
        <v>836</v>
      </c>
      <c r="F923" s="11" t="s">
        <v>14</v>
      </c>
      <c r="G923" s="11">
        <v>1</v>
      </c>
      <c r="H923" s="11" t="s">
        <v>115</v>
      </c>
      <c r="I923" s="13">
        <v>145000</v>
      </c>
      <c r="J923" s="14">
        <v>0.1</v>
      </c>
      <c r="K923" s="14">
        <v>0.05</v>
      </c>
      <c r="L923" s="17">
        <f t="shared" si="13"/>
        <v>123975</v>
      </c>
      <c r="M923" s="17">
        <v>123975</v>
      </c>
      <c r="N923" s="17">
        <f>SUM(L913:L923)-M923</f>
        <v>27443718.75</v>
      </c>
    </row>
    <row r="924" spans="1:14" s="2" customFormat="1" ht="12.75" x14ac:dyDescent="0.2">
      <c r="A924" s="11" t="str">
        <f>IF(B924="","",COUNT(A$729:A923)+1)</f>
        <v/>
      </c>
      <c r="B924" s="18" t="s">
        <v>14</v>
      </c>
      <c r="C924" s="18" t="s">
        <v>14</v>
      </c>
      <c r="D924" s="19" t="s">
        <v>14</v>
      </c>
      <c r="E924" s="6" t="s">
        <v>394</v>
      </c>
      <c r="F924" s="11"/>
      <c r="G924" s="11"/>
      <c r="H924" s="11"/>
      <c r="I924" s="13"/>
      <c r="J924" s="14"/>
      <c r="K924" s="14"/>
      <c r="L924" s="17"/>
      <c r="M924" s="17"/>
      <c r="N924" s="17"/>
    </row>
    <row r="925" spans="1:14" s="2" customFormat="1" ht="12.75" x14ac:dyDescent="0.2">
      <c r="A925" s="11">
        <f>IF(B925="","",COUNT(A$729:A924)+1)</f>
        <v>29</v>
      </c>
      <c r="B925" s="18">
        <v>45073</v>
      </c>
      <c r="C925" s="18">
        <v>45068</v>
      </c>
      <c r="D925" s="19" t="s">
        <v>841</v>
      </c>
      <c r="E925" s="6" t="s">
        <v>476</v>
      </c>
      <c r="F925" s="11">
        <v>2</v>
      </c>
      <c r="G925" s="11">
        <v>100</v>
      </c>
      <c r="H925" s="11" t="s">
        <v>123</v>
      </c>
      <c r="I925" s="13">
        <v>32000</v>
      </c>
      <c r="J925" s="14">
        <v>0.125</v>
      </c>
      <c r="K925" s="14">
        <v>0.05</v>
      </c>
      <c r="L925" s="17">
        <f t="shared" si="13"/>
        <v>2660000</v>
      </c>
      <c r="M925" s="17" t="s">
        <v>14</v>
      </c>
      <c r="N925" s="17"/>
    </row>
    <row r="926" spans="1:14" s="2" customFormat="1" ht="12.75" x14ac:dyDescent="0.2">
      <c r="A926" s="11" t="str">
        <f>IF(B926="","",COUNT(A$729:A925)+1)</f>
        <v/>
      </c>
      <c r="B926" s="18" t="s">
        <v>14</v>
      </c>
      <c r="C926" s="18" t="s">
        <v>14</v>
      </c>
      <c r="D926" s="19" t="s">
        <v>14</v>
      </c>
      <c r="E926" s="6" t="s">
        <v>124</v>
      </c>
      <c r="F926" s="11">
        <v>3</v>
      </c>
      <c r="G926" s="11">
        <v>150</v>
      </c>
      <c r="H926" s="11" t="s">
        <v>123</v>
      </c>
      <c r="I926" s="13">
        <v>28300</v>
      </c>
      <c r="J926" s="14">
        <v>0.125</v>
      </c>
      <c r="K926" s="14">
        <v>0.05</v>
      </c>
      <c r="L926" s="17">
        <f t="shared" si="13"/>
        <v>3528656.25</v>
      </c>
      <c r="M926" s="17" t="s">
        <v>14</v>
      </c>
      <c r="N926" s="17"/>
    </row>
    <row r="927" spans="1:14" s="2" customFormat="1" ht="12.75" x14ac:dyDescent="0.2">
      <c r="A927" s="11" t="str">
        <f>IF(B927="","",COUNT(A$729:A926)+1)</f>
        <v/>
      </c>
      <c r="B927" s="18" t="s">
        <v>14</v>
      </c>
      <c r="C927" s="18" t="s">
        <v>14</v>
      </c>
      <c r="D927" s="19" t="s">
        <v>14</v>
      </c>
      <c r="E927" s="6" t="s">
        <v>234</v>
      </c>
      <c r="F927" s="11">
        <v>3</v>
      </c>
      <c r="G927" s="11">
        <v>432</v>
      </c>
      <c r="H927" s="11" t="s">
        <v>115</v>
      </c>
      <c r="I927" s="13">
        <v>10600</v>
      </c>
      <c r="J927" s="14">
        <v>0.125</v>
      </c>
      <c r="K927" s="14">
        <v>0.05</v>
      </c>
      <c r="L927" s="17">
        <f t="shared" si="13"/>
        <v>3806460</v>
      </c>
      <c r="M927" s="17" t="s">
        <v>14</v>
      </c>
      <c r="N927" s="17"/>
    </row>
    <row r="928" spans="1:14" s="2" customFormat="1" ht="12.75" x14ac:dyDescent="0.2">
      <c r="A928" s="11" t="str">
        <f>IF(B928="","",COUNT(A$729:A927)+1)</f>
        <v/>
      </c>
      <c r="B928" s="18" t="s">
        <v>14</v>
      </c>
      <c r="C928" s="18" t="s">
        <v>14</v>
      </c>
      <c r="D928" s="19" t="s">
        <v>14</v>
      </c>
      <c r="E928" s="6" t="s">
        <v>233</v>
      </c>
      <c r="F928" s="11">
        <v>3</v>
      </c>
      <c r="G928" s="11">
        <v>216</v>
      </c>
      <c r="H928" s="11" t="s">
        <v>115</v>
      </c>
      <c r="I928" s="13">
        <v>21200</v>
      </c>
      <c r="J928" s="14">
        <v>0.125</v>
      </c>
      <c r="K928" s="14">
        <v>0.05</v>
      </c>
      <c r="L928" s="17">
        <f t="shared" si="13"/>
        <v>3806460</v>
      </c>
      <c r="M928" s="17" t="s">
        <v>14</v>
      </c>
      <c r="N928" s="17"/>
    </row>
    <row r="929" spans="1:14" s="2" customFormat="1" ht="12.75" x14ac:dyDescent="0.2">
      <c r="A929" s="11" t="str">
        <f>IF(B929="","",COUNT(A$729:A928)+1)</f>
        <v/>
      </c>
      <c r="B929" s="18" t="s">
        <v>14</v>
      </c>
      <c r="C929" s="18" t="s">
        <v>14</v>
      </c>
      <c r="D929" s="19" t="s">
        <v>14</v>
      </c>
      <c r="E929" s="6" t="s">
        <v>842</v>
      </c>
      <c r="F929" s="11">
        <v>3</v>
      </c>
      <c r="G929" s="11">
        <v>144</v>
      </c>
      <c r="H929" s="11" t="s">
        <v>115</v>
      </c>
      <c r="I929" s="13">
        <v>35000</v>
      </c>
      <c r="J929" s="14">
        <v>0.125</v>
      </c>
      <c r="K929" s="14">
        <v>0.05</v>
      </c>
      <c r="L929" s="17">
        <f t="shared" si="13"/>
        <v>4189500</v>
      </c>
      <c r="M929" s="17" t="s">
        <v>14</v>
      </c>
      <c r="N929" s="17"/>
    </row>
    <row r="930" spans="1:14" s="2" customFormat="1" ht="12.75" x14ac:dyDescent="0.2">
      <c r="A930" s="11" t="str">
        <f>IF(B930="","",COUNT(A$729:A929)+1)</f>
        <v/>
      </c>
      <c r="B930" s="18" t="s">
        <v>14</v>
      </c>
      <c r="C930" s="18" t="s">
        <v>14</v>
      </c>
      <c r="D930" s="19" t="s">
        <v>14</v>
      </c>
      <c r="E930" s="6" t="s">
        <v>406</v>
      </c>
      <c r="F930" s="11">
        <v>6</v>
      </c>
      <c r="G930" s="11">
        <v>864</v>
      </c>
      <c r="H930" s="11" t="s">
        <v>115</v>
      </c>
      <c r="I930" s="13">
        <v>6700</v>
      </c>
      <c r="J930" s="14">
        <v>0.125</v>
      </c>
      <c r="K930" s="14">
        <v>0.05</v>
      </c>
      <c r="L930" s="17">
        <f t="shared" si="13"/>
        <v>4811940</v>
      </c>
      <c r="M930" s="17" t="s">
        <v>14</v>
      </c>
      <c r="N930" s="17"/>
    </row>
    <row r="931" spans="1:14" s="2" customFormat="1" ht="12.75" x14ac:dyDescent="0.2">
      <c r="A931" s="11" t="str">
        <f>IF(B931="","",COUNT(A$729:A930)+1)</f>
        <v/>
      </c>
      <c r="B931" s="18" t="s">
        <v>14</v>
      </c>
      <c r="C931" s="18" t="s">
        <v>14</v>
      </c>
      <c r="D931" s="19" t="s">
        <v>14</v>
      </c>
      <c r="E931" s="6" t="s">
        <v>405</v>
      </c>
      <c r="F931" s="11">
        <v>3</v>
      </c>
      <c r="G931" s="11">
        <v>432</v>
      </c>
      <c r="H931" s="11" t="s">
        <v>115</v>
      </c>
      <c r="I931" s="13">
        <v>9600</v>
      </c>
      <c r="J931" s="14">
        <v>0.125</v>
      </c>
      <c r="K931" s="14">
        <v>0.05</v>
      </c>
      <c r="L931" s="17">
        <f t="shared" si="13"/>
        <v>3447360</v>
      </c>
      <c r="M931" s="17" t="s">
        <v>14</v>
      </c>
      <c r="N931" s="17"/>
    </row>
    <row r="932" spans="1:14" s="2" customFormat="1" ht="12.75" x14ac:dyDescent="0.2">
      <c r="A932" s="11" t="str">
        <f>IF(B932="","",COUNT(A$729:A931)+1)</f>
        <v/>
      </c>
      <c r="B932" s="18" t="s">
        <v>14</v>
      </c>
      <c r="C932" s="18" t="s">
        <v>14</v>
      </c>
      <c r="D932" s="19" t="s">
        <v>14</v>
      </c>
      <c r="E932" s="6" t="s">
        <v>843</v>
      </c>
      <c r="F932" s="11">
        <v>3</v>
      </c>
      <c r="G932" s="11">
        <v>432</v>
      </c>
      <c r="H932" s="11" t="s">
        <v>115</v>
      </c>
      <c r="I932" s="13">
        <v>12200</v>
      </c>
      <c r="J932" s="14">
        <v>0.125</v>
      </c>
      <c r="K932" s="14">
        <v>0.05</v>
      </c>
      <c r="L932" s="17">
        <f t="shared" si="13"/>
        <v>4381020</v>
      </c>
      <c r="M932" s="17" t="s">
        <v>14</v>
      </c>
      <c r="N932" s="17"/>
    </row>
    <row r="933" spans="1:14" s="2" customFormat="1" ht="12.75" x14ac:dyDescent="0.2">
      <c r="A933" s="11" t="str">
        <f>IF(B933="","",COUNT(A$729:A932)+1)</f>
        <v/>
      </c>
      <c r="B933" s="18" t="s">
        <v>14</v>
      </c>
      <c r="C933" s="18" t="s">
        <v>14</v>
      </c>
      <c r="D933" s="19" t="s">
        <v>14</v>
      </c>
      <c r="E933" s="6" t="s">
        <v>344</v>
      </c>
      <c r="F933" s="11">
        <v>1</v>
      </c>
      <c r="G933" s="11">
        <v>30</v>
      </c>
      <c r="H933" s="11" t="s">
        <v>139</v>
      </c>
      <c r="I933" s="13">
        <v>96000</v>
      </c>
      <c r="J933" s="14">
        <v>0.125</v>
      </c>
      <c r="K933" s="14">
        <v>0.05</v>
      </c>
      <c r="L933" s="17">
        <f t="shared" si="13"/>
        <v>2394000</v>
      </c>
      <c r="M933" s="17" t="s">
        <v>14</v>
      </c>
      <c r="N933" s="17"/>
    </row>
    <row r="934" spans="1:14" s="2" customFormat="1" ht="12.75" x14ac:dyDescent="0.2">
      <c r="A934" s="11" t="str">
        <f>IF(B934="","",COUNT(A$729:A933)+1)</f>
        <v/>
      </c>
      <c r="B934" s="18" t="s">
        <v>14</v>
      </c>
      <c r="C934" s="18" t="s">
        <v>14</v>
      </c>
      <c r="D934" s="19" t="s">
        <v>14</v>
      </c>
      <c r="E934" s="6" t="s">
        <v>156</v>
      </c>
      <c r="F934" s="11">
        <v>1</v>
      </c>
      <c r="G934" s="11">
        <v>30</v>
      </c>
      <c r="H934" s="11" t="s">
        <v>139</v>
      </c>
      <c r="I934" s="13">
        <v>104400</v>
      </c>
      <c r="J934" s="14">
        <v>0.125</v>
      </c>
      <c r="K934" s="14">
        <v>0.05</v>
      </c>
      <c r="L934" s="17">
        <f t="shared" si="13"/>
        <v>2603475</v>
      </c>
      <c r="M934" s="17" t="s">
        <v>14</v>
      </c>
      <c r="N934" s="17"/>
    </row>
    <row r="935" spans="1:14" s="2" customFormat="1" ht="12.75" x14ac:dyDescent="0.2">
      <c r="A935" s="11" t="str">
        <f>IF(B935="","",COUNT(A$729:A934)+1)</f>
        <v/>
      </c>
      <c r="B935" s="18" t="s">
        <v>14</v>
      </c>
      <c r="C935" s="18" t="s">
        <v>14</v>
      </c>
      <c r="D935" s="19" t="s">
        <v>14</v>
      </c>
      <c r="E935" s="6" t="s">
        <v>155</v>
      </c>
      <c r="F935" s="11">
        <v>3</v>
      </c>
      <c r="G935" s="11">
        <v>216</v>
      </c>
      <c r="H935" s="11" t="s">
        <v>212</v>
      </c>
      <c r="I935" s="13">
        <v>37200</v>
      </c>
      <c r="J935" s="14">
        <v>0.125</v>
      </c>
      <c r="K935" s="14">
        <v>0.05</v>
      </c>
      <c r="L935" s="17">
        <f t="shared" si="13"/>
        <v>6679260</v>
      </c>
      <c r="M935" s="17">
        <v>0</v>
      </c>
      <c r="N935" s="17">
        <f>SUM(L925:L935)-M935</f>
        <v>42308131.25</v>
      </c>
    </row>
    <row r="936" spans="1:14" s="2" customFormat="1" ht="12.75" x14ac:dyDescent="0.2">
      <c r="A936" s="11">
        <f>IF(B936="","",COUNT(A$729:A935)+1)</f>
        <v>30</v>
      </c>
      <c r="B936" s="18">
        <v>45073</v>
      </c>
      <c r="C936" s="18">
        <v>45068</v>
      </c>
      <c r="D936" s="19" t="s">
        <v>844</v>
      </c>
      <c r="E936" s="6" t="s">
        <v>804</v>
      </c>
      <c r="F936" s="11">
        <v>2</v>
      </c>
      <c r="G936" s="11">
        <v>72</v>
      </c>
      <c r="H936" s="11" t="s">
        <v>120</v>
      </c>
      <c r="I936" s="13">
        <v>41400</v>
      </c>
      <c r="J936" s="14">
        <v>0.125</v>
      </c>
      <c r="K936" s="14">
        <v>0.05</v>
      </c>
      <c r="L936" s="17">
        <f t="shared" si="13"/>
        <v>2477790</v>
      </c>
      <c r="M936" s="17" t="s">
        <v>14</v>
      </c>
      <c r="N936" s="17"/>
    </row>
    <row r="937" spans="1:14" s="2" customFormat="1" ht="12.75" x14ac:dyDescent="0.2">
      <c r="A937" s="11" t="str">
        <f>IF(B937="","",COUNT(A$729:A936)+1)</f>
        <v/>
      </c>
      <c r="B937" s="18" t="s">
        <v>14</v>
      </c>
      <c r="C937" s="18" t="s">
        <v>14</v>
      </c>
      <c r="D937" s="19" t="s">
        <v>14</v>
      </c>
      <c r="E937" s="6" t="s">
        <v>255</v>
      </c>
      <c r="F937" s="11">
        <v>2</v>
      </c>
      <c r="G937" s="11">
        <v>72</v>
      </c>
      <c r="H937" s="11" t="s">
        <v>120</v>
      </c>
      <c r="I937" s="13">
        <v>41400</v>
      </c>
      <c r="J937" s="14">
        <v>0.125</v>
      </c>
      <c r="K937" s="14">
        <v>0.05</v>
      </c>
      <c r="L937" s="17">
        <f t="shared" si="13"/>
        <v>2477790</v>
      </c>
      <c r="M937" s="17" t="s">
        <v>14</v>
      </c>
      <c r="N937" s="17"/>
    </row>
    <row r="938" spans="1:14" s="2" customFormat="1" ht="12.75" x14ac:dyDescent="0.2">
      <c r="A938" s="11" t="str">
        <f>IF(B938="","",COUNT(A$729:A937)+1)</f>
        <v/>
      </c>
      <c r="B938" s="18" t="s">
        <v>14</v>
      </c>
      <c r="C938" s="18" t="s">
        <v>14</v>
      </c>
      <c r="D938" s="19" t="s">
        <v>14</v>
      </c>
      <c r="E938" s="6" t="s">
        <v>845</v>
      </c>
      <c r="F938" s="11">
        <v>2</v>
      </c>
      <c r="G938" s="11">
        <v>72</v>
      </c>
      <c r="H938" s="11" t="s">
        <v>120</v>
      </c>
      <c r="I938" s="13">
        <v>43200</v>
      </c>
      <c r="J938" s="14">
        <v>0.125</v>
      </c>
      <c r="K938" s="14">
        <v>0.05</v>
      </c>
      <c r="L938" s="17">
        <f t="shared" si="13"/>
        <v>2585520</v>
      </c>
      <c r="M938" s="17" t="s">
        <v>14</v>
      </c>
      <c r="N938" s="17"/>
    </row>
    <row r="939" spans="1:14" s="2" customFormat="1" ht="12.75" x14ac:dyDescent="0.2">
      <c r="A939" s="11" t="str">
        <f>IF(B939="","",COUNT(A$729:A938)+1)</f>
        <v/>
      </c>
      <c r="B939" s="18" t="s">
        <v>14</v>
      </c>
      <c r="C939" s="18" t="s">
        <v>14</v>
      </c>
      <c r="D939" s="19" t="s">
        <v>14</v>
      </c>
      <c r="E939" s="6" t="s">
        <v>179</v>
      </c>
      <c r="F939" s="11">
        <v>2</v>
      </c>
      <c r="G939" s="11">
        <v>48</v>
      </c>
      <c r="H939" s="11" t="s">
        <v>123</v>
      </c>
      <c r="I939" s="13">
        <v>70800</v>
      </c>
      <c r="J939" s="14">
        <v>0.125</v>
      </c>
      <c r="K939" s="14">
        <v>0.05</v>
      </c>
      <c r="L939" s="17">
        <f t="shared" si="13"/>
        <v>2824920</v>
      </c>
      <c r="M939" s="17" t="s">
        <v>14</v>
      </c>
      <c r="N939" s="17"/>
    </row>
    <row r="940" spans="1:14" s="2" customFormat="1" ht="12.75" x14ac:dyDescent="0.2">
      <c r="A940" s="11" t="str">
        <f>IF(B940="","",COUNT(A$729:A939)+1)</f>
        <v/>
      </c>
      <c r="B940" s="18" t="s">
        <v>14</v>
      </c>
      <c r="C940" s="18" t="s">
        <v>14</v>
      </c>
      <c r="D940" s="19" t="s">
        <v>14</v>
      </c>
      <c r="E940" s="6" t="s">
        <v>180</v>
      </c>
      <c r="F940" s="11">
        <v>2</v>
      </c>
      <c r="G940" s="11">
        <v>48</v>
      </c>
      <c r="H940" s="11" t="s">
        <v>123</v>
      </c>
      <c r="I940" s="13">
        <v>70800</v>
      </c>
      <c r="J940" s="14">
        <v>0.125</v>
      </c>
      <c r="K940" s="14">
        <v>0.05</v>
      </c>
      <c r="L940" s="17">
        <f t="shared" si="13"/>
        <v>2824920</v>
      </c>
      <c r="M940" s="17" t="s">
        <v>14</v>
      </c>
      <c r="N940" s="17"/>
    </row>
    <row r="941" spans="1:14" s="2" customFormat="1" ht="12.75" x14ac:dyDescent="0.2">
      <c r="A941" s="11" t="str">
        <f>IF(B941="","",COUNT(A$729:A940)+1)</f>
        <v/>
      </c>
      <c r="B941" s="18" t="s">
        <v>14</v>
      </c>
      <c r="C941" s="18" t="s">
        <v>14</v>
      </c>
      <c r="D941" s="19" t="s">
        <v>14</v>
      </c>
      <c r="E941" s="6" t="s">
        <v>846</v>
      </c>
      <c r="F941" s="11">
        <v>1</v>
      </c>
      <c r="G941" s="11">
        <v>144</v>
      </c>
      <c r="H941" s="11" t="s">
        <v>120</v>
      </c>
      <c r="I941" s="13">
        <v>21600</v>
      </c>
      <c r="J941" s="14">
        <v>0.125</v>
      </c>
      <c r="K941" s="14">
        <v>0.05</v>
      </c>
      <c r="L941" s="17">
        <f t="shared" si="13"/>
        <v>2585520</v>
      </c>
      <c r="M941" s="17" t="s">
        <v>14</v>
      </c>
      <c r="N941" s="17"/>
    </row>
    <row r="942" spans="1:14" s="2" customFormat="1" ht="12.75" x14ac:dyDescent="0.2">
      <c r="A942" s="11" t="str">
        <f>IF(B942="","",COUNT(A$729:A941)+1)</f>
        <v/>
      </c>
      <c r="B942" s="18" t="s">
        <v>14</v>
      </c>
      <c r="C942" s="18" t="s">
        <v>14</v>
      </c>
      <c r="D942" s="19" t="s">
        <v>14</v>
      </c>
      <c r="E942" s="6" t="s">
        <v>249</v>
      </c>
      <c r="F942" s="11">
        <v>1</v>
      </c>
      <c r="G942" s="11">
        <v>144</v>
      </c>
      <c r="H942" s="11" t="s">
        <v>120</v>
      </c>
      <c r="I942" s="13">
        <v>14100</v>
      </c>
      <c r="J942" s="14">
        <v>0.125</v>
      </c>
      <c r="K942" s="14">
        <v>0.05</v>
      </c>
      <c r="L942" s="17">
        <f t="shared" si="13"/>
        <v>1687770</v>
      </c>
      <c r="M942" s="17" t="s">
        <v>14</v>
      </c>
      <c r="N942" s="17"/>
    </row>
    <row r="943" spans="1:14" s="2" customFormat="1" ht="12.75" x14ac:dyDescent="0.2">
      <c r="A943" s="11" t="str">
        <f>IF(B943="","",COUNT(A$729:A942)+1)</f>
        <v/>
      </c>
      <c r="B943" s="18" t="s">
        <v>14</v>
      </c>
      <c r="C943" s="18" t="s">
        <v>14</v>
      </c>
      <c r="D943" s="19" t="s">
        <v>14</v>
      </c>
      <c r="E943" s="6" t="s">
        <v>847</v>
      </c>
      <c r="F943" s="11">
        <v>1</v>
      </c>
      <c r="G943" s="11">
        <v>144</v>
      </c>
      <c r="H943" s="11" t="s">
        <v>120</v>
      </c>
      <c r="I943" s="13">
        <v>34200</v>
      </c>
      <c r="J943" s="14">
        <v>0.125</v>
      </c>
      <c r="K943" s="14">
        <v>0.05</v>
      </c>
      <c r="L943" s="17">
        <f t="shared" si="13"/>
        <v>4093740</v>
      </c>
      <c r="M943" s="17" t="s">
        <v>14</v>
      </c>
      <c r="N943" s="17"/>
    </row>
    <row r="944" spans="1:14" s="2" customFormat="1" ht="12.75" x14ac:dyDescent="0.2">
      <c r="A944" s="11" t="str">
        <f>IF(B944="","",COUNT(A$729:A943)+1)</f>
        <v/>
      </c>
      <c r="B944" s="18" t="s">
        <v>14</v>
      </c>
      <c r="C944" s="18" t="s">
        <v>14</v>
      </c>
      <c r="D944" s="19" t="s">
        <v>14</v>
      </c>
      <c r="E944" s="6" t="s">
        <v>443</v>
      </c>
      <c r="F944" s="11">
        <v>1</v>
      </c>
      <c r="G944" s="11">
        <v>144</v>
      </c>
      <c r="H944" s="11" t="s">
        <v>120</v>
      </c>
      <c r="I944" s="13">
        <v>27600</v>
      </c>
      <c r="J944" s="14">
        <v>0.125</v>
      </c>
      <c r="K944" s="14">
        <v>0.05</v>
      </c>
      <c r="L944" s="17">
        <f t="shared" si="13"/>
        <v>3303720</v>
      </c>
      <c r="M944" s="17" t="s">
        <v>14</v>
      </c>
      <c r="N944" s="17"/>
    </row>
    <row r="945" spans="1:14" s="2" customFormat="1" ht="12.75" x14ac:dyDescent="0.2">
      <c r="A945" s="11" t="str">
        <f>IF(B945="","",COUNT(A$729:A944)+1)</f>
        <v/>
      </c>
      <c r="B945" s="18" t="s">
        <v>14</v>
      </c>
      <c r="C945" s="18" t="s">
        <v>14</v>
      </c>
      <c r="D945" s="19" t="s">
        <v>14</v>
      </c>
      <c r="E945" s="6" t="s">
        <v>848</v>
      </c>
      <c r="F945" s="11">
        <v>1</v>
      </c>
      <c r="G945" s="11">
        <v>144</v>
      </c>
      <c r="H945" s="11" t="s">
        <v>120</v>
      </c>
      <c r="I945" s="13">
        <v>22200</v>
      </c>
      <c r="J945" s="14">
        <v>0.125</v>
      </c>
      <c r="K945" s="14">
        <v>0.05</v>
      </c>
      <c r="L945" s="17">
        <f t="shared" si="13"/>
        <v>2657340</v>
      </c>
      <c r="M945" s="17" t="s">
        <v>14</v>
      </c>
      <c r="N945" s="17"/>
    </row>
    <row r="946" spans="1:14" s="2" customFormat="1" ht="12.75" x14ac:dyDescent="0.2">
      <c r="A946" s="11" t="str">
        <f>IF(B946="","",COUNT(A$729:A945)+1)</f>
        <v/>
      </c>
      <c r="B946" s="18" t="s">
        <v>14</v>
      </c>
      <c r="C946" s="18" t="s">
        <v>14</v>
      </c>
      <c r="D946" s="19" t="s">
        <v>14</v>
      </c>
      <c r="E946" s="6" t="s">
        <v>412</v>
      </c>
      <c r="F946" s="11">
        <v>1</v>
      </c>
      <c r="G946" s="11">
        <v>192</v>
      </c>
      <c r="H946" s="11" t="s">
        <v>115</v>
      </c>
      <c r="I946" s="13">
        <v>16800</v>
      </c>
      <c r="J946" s="14">
        <v>0.125</v>
      </c>
      <c r="K946" s="14">
        <v>0.05</v>
      </c>
      <c r="L946" s="17">
        <f t="shared" si="13"/>
        <v>2681280</v>
      </c>
      <c r="M946" s="17">
        <v>0</v>
      </c>
      <c r="N946" s="17">
        <f>SUM(L936:L946)-M946</f>
        <v>30200310</v>
      </c>
    </row>
    <row r="947" spans="1:14" s="2" customFormat="1" ht="12.75" x14ac:dyDescent="0.2">
      <c r="A947" s="11">
        <f>IF(B947="","",COUNT(A$729:A946)+1)</f>
        <v>31</v>
      </c>
      <c r="B947" s="18">
        <v>45073</v>
      </c>
      <c r="C947" s="18">
        <v>45068</v>
      </c>
      <c r="D947" s="19" t="s">
        <v>849</v>
      </c>
      <c r="E947" s="6" t="s">
        <v>850</v>
      </c>
      <c r="F947" s="11">
        <v>1</v>
      </c>
      <c r="G947" s="11">
        <v>24</v>
      </c>
      <c r="H947" s="11" t="s">
        <v>120</v>
      </c>
      <c r="I947" s="13">
        <v>118800</v>
      </c>
      <c r="J947" s="14">
        <v>0.125</v>
      </c>
      <c r="K947" s="14">
        <v>0.05</v>
      </c>
      <c r="L947" s="17">
        <f t="shared" si="13"/>
        <v>2370060</v>
      </c>
      <c r="M947" s="17" t="s">
        <v>14</v>
      </c>
      <c r="N947" s="17"/>
    </row>
    <row r="948" spans="1:14" s="2" customFormat="1" ht="12.75" x14ac:dyDescent="0.2">
      <c r="A948" s="11" t="str">
        <f>IF(B948="","",COUNT(A$729:A947)+1)</f>
        <v/>
      </c>
      <c r="B948" s="18" t="s">
        <v>14</v>
      </c>
      <c r="C948" s="18" t="s">
        <v>14</v>
      </c>
      <c r="D948" s="19" t="s">
        <v>14</v>
      </c>
      <c r="E948" s="6" t="s">
        <v>691</v>
      </c>
      <c r="F948" s="11">
        <v>1</v>
      </c>
      <c r="G948" s="11">
        <v>24</v>
      </c>
      <c r="H948" s="11" t="s">
        <v>120</v>
      </c>
      <c r="I948" s="13">
        <v>118800</v>
      </c>
      <c r="J948" s="14">
        <v>0.125</v>
      </c>
      <c r="K948" s="14">
        <v>0.05</v>
      </c>
      <c r="L948" s="17">
        <f t="shared" si="13"/>
        <v>2370060</v>
      </c>
      <c r="M948" s="17" t="s">
        <v>14</v>
      </c>
      <c r="N948" s="17"/>
    </row>
    <row r="949" spans="1:14" s="2" customFormat="1" ht="12.75" x14ac:dyDescent="0.2">
      <c r="A949" s="11" t="str">
        <f>IF(B949="","",COUNT(A$729:A948)+1)</f>
        <v/>
      </c>
      <c r="B949" s="18" t="s">
        <v>14</v>
      </c>
      <c r="C949" s="18" t="s">
        <v>14</v>
      </c>
      <c r="D949" s="19" t="s">
        <v>14</v>
      </c>
      <c r="E949" s="6" t="s">
        <v>314</v>
      </c>
      <c r="F949" s="11">
        <v>1</v>
      </c>
      <c r="G949" s="11">
        <v>24</v>
      </c>
      <c r="H949" s="11" t="s">
        <v>120</v>
      </c>
      <c r="I949" s="13">
        <v>89400</v>
      </c>
      <c r="J949" s="14">
        <v>0.125</v>
      </c>
      <c r="K949" s="14">
        <v>0.05</v>
      </c>
      <c r="L949" s="17">
        <f t="shared" si="13"/>
        <v>1783530</v>
      </c>
      <c r="M949" s="17" t="s">
        <v>14</v>
      </c>
      <c r="N949" s="17"/>
    </row>
    <row r="950" spans="1:14" s="2" customFormat="1" ht="12.75" x14ac:dyDescent="0.2">
      <c r="A950" s="11" t="str">
        <f>IF(B950="","",COUNT(A$729:A949)+1)</f>
        <v/>
      </c>
      <c r="B950" s="18" t="s">
        <v>14</v>
      </c>
      <c r="C950" s="18" t="s">
        <v>14</v>
      </c>
      <c r="D950" s="19" t="s">
        <v>14</v>
      </c>
      <c r="E950" s="6" t="s">
        <v>372</v>
      </c>
      <c r="F950" s="11">
        <v>1</v>
      </c>
      <c r="G950" s="11">
        <v>24</v>
      </c>
      <c r="H950" s="11" t="s">
        <v>120</v>
      </c>
      <c r="I950" s="13">
        <v>89400</v>
      </c>
      <c r="J950" s="14">
        <v>0.125</v>
      </c>
      <c r="K950" s="14">
        <v>0.05</v>
      </c>
      <c r="L950" s="17">
        <f t="shared" si="13"/>
        <v>1783530</v>
      </c>
      <c r="M950" s="17" t="s">
        <v>14</v>
      </c>
      <c r="N950" s="17"/>
    </row>
    <row r="951" spans="1:14" s="2" customFormat="1" ht="12.75" x14ac:dyDescent="0.2">
      <c r="A951" s="11" t="str">
        <f>IF(B951="","",COUNT(A$729:A950)+1)</f>
        <v/>
      </c>
      <c r="B951" s="18" t="s">
        <v>14</v>
      </c>
      <c r="C951" s="18" t="s">
        <v>14</v>
      </c>
      <c r="D951" s="19" t="s">
        <v>14</v>
      </c>
      <c r="E951" s="6" t="s">
        <v>315</v>
      </c>
      <c r="F951" s="11">
        <v>1</v>
      </c>
      <c r="G951" s="11">
        <v>24</v>
      </c>
      <c r="H951" s="11" t="s">
        <v>120</v>
      </c>
      <c r="I951" s="13">
        <v>90600</v>
      </c>
      <c r="J951" s="14">
        <v>0.125</v>
      </c>
      <c r="K951" s="14">
        <v>0.05</v>
      </c>
      <c r="L951" s="17">
        <f t="shared" si="13"/>
        <v>1807470</v>
      </c>
      <c r="M951" s="17" t="s">
        <v>14</v>
      </c>
      <c r="N951" s="17"/>
    </row>
    <row r="952" spans="1:14" s="2" customFormat="1" ht="12.75" x14ac:dyDescent="0.2">
      <c r="A952" s="11" t="str">
        <f>IF(B952="","",COUNT(A$729:A951)+1)</f>
        <v/>
      </c>
      <c r="B952" s="18" t="s">
        <v>14</v>
      </c>
      <c r="C952" s="18" t="s">
        <v>14</v>
      </c>
      <c r="D952" s="19" t="s">
        <v>14</v>
      </c>
      <c r="E952" s="6" t="s">
        <v>851</v>
      </c>
      <c r="F952" s="11">
        <v>1</v>
      </c>
      <c r="G952" s="11">
        <v>24</v>
      </c>
      <c r="H952" s="11" t="s">
        <v>120</v>
      </c>
      <c r="I952" s="13">
        <v>139200</v>
      </c>
      <c r="J952" s="14">
        <v>0.125</v>
      </c>
      <c r="K952" s="14">
        <v>0.05</v>
      </c>
      <c r="L952" s="17">
        <f t="shared" si="13"/>
        <v>2777040</v>
      </c>
      <c r="M952" s="17" t="s">
        <v>14</v>
      </c>
      <c r="N952" s="17"/>
    </row>
    <row r="953" spans="1:14" s="2" customFormat="1" ht="12.75" x14ac:dyDescent="0.2">
      <c r="A953" s="11" t="str">
        <f>IF(B953="","",COUNT(A$729:A952)+1)</f>
        <v/>
      </c>
      <c r="B953" s="18" t="s">
        <v>14</v>
      </c>
      <c r="C953" s="18" t="s">
        <v>14</v>
      </c>
      <c r="D953" s="19" t="s">
        <v>14</v>
      </c>
      <c r="E953" s="6" t="s">
        <v>852</v>
      </c>
      <c r="F953" s="11">
        <v>1</v>
      </c>
      <c r="G953" s="11">
        <v>12</v>
      </c>
      <c r="H953" s="11" t="s">
        <v>120</v>
      </c>
      <c r="I953" s="13">
        <v>182400</v>
      </c>
      <c r="J953" s="14">
        <v>0.125</v>
      </c>
      <c r="K953" s="14">
        <v>0.05</v>
      </c>
      <c r="L953" s="17">
        <f t="shared" si="13"/>
        <v>1819440</v>
      </c>
      <c r="M953" s="17" t="s">
        <v>14</v>
      </c>
      <c r="N953" s="17"/>
    </row>
    <row r="954" spans="1:14" s="2" customFormat="1" ht="12.75" x14ac:dyDescent="0.2">
      <c r="A954" s="11" t="str">
        <f>IF(B954="","",COUNT(A$729:A953)+1)</f>
        <v/>
      </c>
      <c r="B954" s="18" t="s">
        <v>14</v>
      </c>
      <c r="C954" s="18" t="s">
        <v>14</v>
      </c>
      <c r="D954" s="19" t="s">
        <v>14</v>
      </c>
      <c r="E954" s="6" t="s">
        <v>690</v>
      </c>
      <c r="F954" s="11">
        <v>1</v>
      </c>
      <c r="G954" s="11">
        <v>24</v>
      </c>
      <c r="H954" s="11" t="s">
        <v>131</v>
      </c>
      <c r="I954" s="13">
        <v>12300</v>
      </c>
      <c r="J954" s="14">
        <v>0.125</v>
      </c>
      <c r="K954" s="14">
        <v>0.05</v>
      </c>
      <c r="L954" s="17">
        <f t="shared" si="13"/>
        <v>245385</v>
      </c>
      <c r="M954" s="17" t="s">
        <v>14</v>
      </c>
      <c r="N954" s="17"/>
    </row>
    <row r="955" spans="1:14" s="2" customFormat="1" ht="12.75" x14ac:dyDescent="0.2">
      <c r="A955" s="11" t="str">
        <f>IF(B955="","",COUNT(A$729:A954)+1)</f>
        <v/>
      </c>
      <c r="B955" s="18" t="s">
        <v>14</v>
      </c>
      <c r="C955" s="18" t="s">
        <v>14</v>
      </c>
      <c r="D955" s="19" t="s">
        <v>14</v>
      </c>
      <c r="E955" s="6" t="s">
        <v>317</v>
      </c>
      <c r="F955" s="11">
        <v>1</v>
      </c>
      <c r="G955" s="11">
        <v>24</v>
      </c>
      <c r="H955" s="11" t="s">
        <v>131</v>
      </c>
      <c r="I955" s="13">
        <v>11100</v>
      </c>
      <c r="J955" s="14">
        <v>0.125</v>
      </c>
      <c r="K955" s="14">
        <v>0.05</v>
      </c>
      <c r="L955" s="17">
        <f t="shared" si="13"/>
        <v>221445</v>
      </c>
      <c r="M955" s="17" t="s">
        <v>14</v>
      </c>
      <c r="N955" s="17"/>
    </row>
    <row r="956" spans="1:14" s="2" customFormat="1" ht="12.75" x14ac:dyDescent="0.2">
      <c r="A956" s="11" t="str">
        <f>IF(B956="","",COUNT(A$729:A955)+1)</f>
        <v/>
      </c>
      <c r="B956" s="18" t="s">
        <v>14</v>
      </c>
      <c r="C956" s="18" t="s">
        <v>14</v>
      </c>
      <c r="D956" s="19" t="s">
        <v>14</v>
      </c>
      <c r="E956" s="6" t="s">
        <v>824</v>
      </c>
      <c r="F956" s="11">
        <v>1</v>
      </c>
      <c r="G956" s="11">
        <v>96</v>
      </c>
      <c r="H956" s="11" t="s">
        <v>131</v>
      </c>
      <c r="I956" s="13">
        <v>14200</v>
      </c>
      <c r="J956" s="14">
        <v>0.125</v>
      </c>
      <c r="K956" s="14">
        <v>0.05</v>
      </c>
      <c r="L956" s="17">
        <f t="shared" si="13"/>
        <v>1133160</v>
      </c>
      <c r="M956" s="17" t="s">
        <v>14</v>
      </c>
      <c r="N956" s="17"/>
    </row>
    <row r="957" spans="1:14" s="2" customFormat="1" ht="12.75" x14ac:dyDescent="0.2">
      <c r="A957" s="11" t="str">
        <f>IF(B957="","",COUNT(A$729:A956)+1)</f>
        <v/>
      </c>
      <c r="B957" s="18" t="s">
        <v>14</v>
      </c>
      <c r="C957" s="18" t="s">
        <v>14</v>
      </c>
      <c r="D957" s="19" t="s">
        <v>14</v>
      </c>
      <c r="E957" s="6" t="s">
        <v>253</v>
      </c>
      <c r="F957" s="11">
        <v>1</v>
      </c>
      <c r="G957" s="11">
        <v>288</v>
      </c>
      <c r="H957" s="11" t="s">
        <v>131</v>
      </c>
      <c r="I957" s="13">
        <v>2150</v>
      </c>
      <c r="J957" s="14">
        <v>0.125</v>
      </c>
      <c r="K957" s="14">
        <v>0.05</v>
      </c>
      <c r="L957" s="17">
        <f t="shared" si="13"/>
        <v>514710</v>
      </c>
      <c r="M957" s="17">
        <v>0</v>
      </c>
      <c r="N957" s="17">
        <f>SUM(L947:L957)-M957</f>
        <v>16825830</v>
      </c>
    </row>
    <row r="958" spans="1:14" s="2" customFormat="1" ht="12.75" x14ac:dyDescent="0.2">
      <c r="A958" s="11">
        <f>IF(B958="","",COUNT(A$729:A957)+1)</f>
        <v>32</v>
      </c>
      <c r="B958" s="18">
        <v>45073</v>
      </c>
      <c r="C958" s="18">
        <v>45068</v>
      </c>
      <c r="D958" s="19" t="s">
        <v>853</v>
      </c>
      <c r="E958" s="6" t="s">
        <v>474</v>
      </c>
      <c r="F958" s="11">
        <v>2</v>
      </c>
      <c r="G958" s="11">
        <v>480</v>
      </c>
      <c r="H958" s="11" t="s">
        <v>131</v>
      </c>
      <c r="I958" s="13">
        <v>7000</v>
      </c>
      <c r="J958" s="14">
        <v>0.125</v>
      </c>
      <c r="K958" s="14">
        <v>0.05</v>
      </c>
      <c r="L958" s="17">
        <f t="shared" si="13"/>
        <v>2793000</v>
      </c>
      <c r="M958" s="17" t="s">
        <v>14</v>
      </c>
      <c r="N958" s="17"/>
    </row>
    <row r="959" spans="1:14" s="2" customFormat="1" ht="12.75" x14ac:dyDescent="0.2">
      <c r="A959" s="11" t="str">
        <f>IF(B959="","",COUNT(A$729:A958)+1)</f>
        <v/>
      </c>
      <c r="B959" s="18" t="s">
        <v>14</v>
      </c>
      <c r="C959" s="18" t="s">
        <v>14</v>
      </c>
      <c r="D959" s="19" t="s">
        <v>14</v>
      </c>
      <c r="E959" s="6" t="s">
        <v>125</v>
      </c>
      <c r="F959" s="11">
        <v>5</v>
      </c>
      <c r="G959" s="11">
        <v>250</v>
      </c>
      <c r="H959" s="11" t="s">
        <v>123</v>
      </c>
      <c r="I959" s="13">
        <v>34100</v>
      </c>
      <c r="J959" s="14">
        <v>0.125</v>
      </c>
      <c r="K959" s="14">
        <v>0.05</v>
      </c>
      <c r="L959" s="17">
        <f t="shared" si="13"/>
        <v>7086406.25</v>
      </c>
      <c r="M959" s="17" t="s">
        <v>14</v>
      </c>
      <c r="N959" s="17"/>
    </row>
    <row r="960" spans="1:14" s="2" customFormat="1" ht="12.75" x14ac:dyDescent="0.2">
      <c r="A960" s="11" t="str">
        <f>IF(B960="","",COUNT(A$729:A959)+1)</f>
        <v/>
      </c>
      <c r="B960" s="18" t="s">
        <v>14</v>
      </c>
      <c r="C960" s="18" t="s">
        <v>14</v>
      </c>
      <c r="D960" s="19" t="s">
        <v>14</v>
      </c>
      <c r="E960" s="6" t="s">
        <v>476</v>
      </c>
      <c r="F960" s="11">
        <v>5</v>
      </c>
      <c r="G960" s="11">
        <v>250</v>
      </c>
      <c r="H960" s="11" t="s">
        <v>123</v>
      </c>
      <c r="I960" s="13">
        <v>32000</v>
      </c>
      <c r="J960" s="14">
        <v>0.125</v>
      </c>
      <c r="K960" s="14">
        <v>0.05</v>
      </c>
      <c r="L960" s="17">
        <f t="shared" si="13"/>
        <v>6650000</v>
      </c>
      <c r="M960" s="17" t="s">
        <v>14</v>
      </c>
      <c r="N960" s="17"/>
    </row>
    <row r="961" spans="1:14" s="2" customFormat="1" ht="12.75" x14ac:dyDescent="0.2">
      <c r="A961" s="11" t="str">
        <f>IF(B961="","",COUNT(A$729:A960)+1)</f>
        <v/>
      </c>
      <c r="B961" s="18" t="s">
        <v>14</v>
      </c>
      <c r="C961" s="18" t="s">
        <v>14</v>
      </c>
      <c r="D961" s="19" t="s">
        <v>14</v>
      </c>
      <c r="E961" s="6" t="s">
        <v>122</v>
      </c>
      <c r="F961" s="11">
        <v>5</v>
      </c>
      <c r="G961" s="11">
        <v>250</v>
      </c>
      <c r="H961" s="11" t="s">
        <v>123</v>
      </c>
      <c r="I961" s="13">
        <v>28300</v>
      </c>
      <c r="J961" s="14">
        <v>0.125</v>
      </c>
      <c r="K961" s="14">
        <v>0.05</v>
      </c>
      <c r="L961" s="17">
        <f t="shared" si="13"/>
        <v>5881093.75</v>
      </c>
      <c r="M961" s="17" t="s">
        <v>14</v>
      </c>
      <c r="N961" s="17"/>
    </row>
    <row r="962" spans="1:14" s="2" customFormat="1" ht="12.75" x14ac:dyDescent="0.2">
      <c r="A962" s="11" t="str">
        <f>IF(B962="","",COUNT(A$729:A961)+1)</f>
        <v/>
      </c>
      <c r="B962" s="18" t="s">
        <v>14</v>
      </c>
      <c r="C962" s="18" t="s">
        <v>14</v>
      </c>
      <c r="D962" s="19" t="s">
        <v>14</v>
      </c>
      <c r="E962" s="6" t="s">
        <v>247</v>
      </c>
      <c r="F962" s="11">
        <v>2</v>
      </c>
      <c r="G962" s="11">
        <v>144</v>
      </c>
      <c r="H962" s="11" t="s">
        <v>115</v>
      </c>
      <c r="I962" s="13">
        <v>47800</v>
      </c>
      <c r="J962" s="14">
        <v>0.125</v>
      </c>
      <c r="K962" s="14">
        <v>0.05</v>
      </c>
      <c r="L962" s="17">
        <f t="shared" si="13"/>
        <v>5721660</v>
      </c>
      <c r="M962" s="17" t="s">
        <v>14</v>
      </c>
      <c r="N962" s="17"/>
    </row>
    <row r="963" spans="1:14" s="2" customFormat="1" ht="12.75" x14ac:dyDescent="0.2">
      <c r="A963" s="11" t="str">
        <f>IF(B963="","",COUNT(A$729:A962)+1)</f>
        <v/>
      </c>
      <c r="B963" s="18" t="s">
        <v>14</v>
      </c>
      <c r="C963" s="18" t="s">
        <v>14</v>
      </c>
      <c r="D963" s="19" t="s">
        <v>14</v>
      </c>
      <c r="E963" s="6" t="s">
        <v>854</v>
      </c>
      <c r="F963" s="11">
        <v>2</v>
      </c>
      <c r="G963" s="11">
        <v>144</v>
      </c>
      <c r="H963" s="11" t="s">
        <v>115</v>
      </c>
      <c r="I963" s="13">
        <v>37200</v>
      </c>
      <c r="J963" s="14">
        <v>0.125</v>
      </c>
      <c r="K963" s="14">
        <v>0.05</v>
      </c>
      <c r="L963" s="17">
        <f t="shared" si="13"/>
        <v>4452840</v>
      </c>
      <c r="M963" s="17" t="s">
        <v>14</v>
      </c>
      <c r="N963" s="17"/>
    </row>
    <row r="964" spans="1:14" s="2" customFormat="1" ht="12.75" x14ac:dyDescent="0.2">
      <c r="A964" s="11" t="str">
        <f>IF(B964="","",COUNT(A$729:A963)+1)</f>
        <v/>
      </c>
      <c r="B964" s="18" t="s">
        <v>14</v>
      </c>
      <c r="C964" s="18" t="s">
        <v>14</v>
      </c>
      <c r="D964" s="19" t="s">
        <v>14</v>
      </c>
      <c r="E964" s="6" t="s">
        <v>855</v>
      </c>
      <c r="F964" s="11">
        <v>2</v>
      </c>
      <c r="G964" s="11">
        <v>96</v>
      </c>
      <c r="H964" s="11" t="s">
        <v>120</v>
      </c>
      <c r="I964" s="13">
        <v>36000</v>
      </c>
      <c r="J964" s="14">
        <v>0.125</v>
      </c>
      <c r="K964" s="14">
        <v>0.05</v>
      </c>
      <c r="L964" s="17">
        <f t="shared" ref="L964:L1024" si="14">G964*(I964-(I964*J964)-((I964-(I964*J964))*K964))</f>
        <v>2872800</v>
      </c>
      <c r="M964" s="17" t="s">
        <v>14</v>
      </c>
      <c r="N964" s="17"/>
    </row>
    <row r="965" spans="1:14" s="2" customFormat="1" ht="12.75" x14ac:dyDescent="0.2">
      <c r="A965" s="11" t="str">
        <f>IF(B965="","",COUNT(A$729:A964)+1)</f>
        <v/>
      </c>
      <c r="B965" s="18" t="s">
        <v>14</v>
      </c>
      <c r="C965" s="18" t="s">
        <v>14</v>
      </c>
      <c r="D965" s="19" t="s">
        <v>14</v>
      </c>
      <c r="E965" s="6" t="s">
        <v>376</v>
      </c>
      <c r="F965" s="11">
        <v>2</v>
      </c>
      <c r="G965" s="11">
        <v>96</v>
      </c>
      <c r="H965" s="11" t="s">
        <v>120</v>
      </c>
      <c r="I965" s="13">
        <v>36000</v>
      </c>
      <c r="J965" s="14">
        <v>0.125</v>
      </c>
      <c r="K965" s="14">
        <v>0.05</v>
      </c>
      <c r="L965" s="17">
        <f t="shared" si="14"/>
        <v>2872800</v>
      </c>
      <c r="M965" s="17" t="s">
        <v>14</v>
      </c>
      <c r="N965" s="17"/>
    </row>
    <row r="966" spans="1:14" s="2" customFormat="1" ht="12.75" x14ac:dyDescent="0.2">
      <c r="A966" s="11" t="str">
        <f>IF(B966="","",COUNT(A$729:A965)+1)</f>
        <v/>
      </c>
      <c r="B966" s="18" t="s">
        <v>14</v>
      </c>
      <c r="C966" s="18" t="s">
        <v>14</v>
      </c>
      <c r="D966" s="19" t="s">
        <v>14</v>
      </c>
      <c r="E966" s="6" t="s">
        <v>679</v>
      </c>
      <c r="F966" s="11" t="s">
        <v>14</v>
      </c>
      <c r="G966" s="11">
        <v>24</v>
      </c>
      <c r="H966" s="11" t="s">
        <v>120</v>
      </c>
      <c r="I966" s="13">
        <v>13200</v>
      </c>
      <c r="J966" s="14">
        <v>0.1</v>
      </c>
      <c r="K966" s="14">
        <v>0.05</v>
      </c>
      <c r="L966" s="17">
        <f t="shared" si="14"/>
        <v>270864</v>
      </c>
      <c r="M966" s="17">
        <v>270864</v>
      </c>
      <c r="N966" s="17">
        <f>SUM(L958:L966)-M966</f>
        <v>38330600</v>
      </c>
    </row>
    <row r="967" spans="1:14" s="2" customFormat="1" ht="12.75" x14ac:dyDescent="0.2">
      <c r="A967" s="11" t="str">
        <f>IF(B967="","",COUNT(A$729:A966)+1)</f>
        <v/>
      </c>
      <c r="B967" s="18" t="s">
        <v>14</v>
      </c>
      <c r="C967" s="18" t="s">
        <v>14</v>
      </c>
      <c r="D967" s="19" t="s">
        <v>14</v>
      </c>
      <c r="E967" s="6" t="s">
        <v>706</v>
      </c>
      <c r="F967" s="11"/>
      <c r="G967" s="11"/>
      <c r="H967" s="11"/>
      <c r="I967" s="13"/>
      <c r="J967" s="14"/>
      <c r="K967" s="14"/>
      <c r="L967" s="17"/>
      <c r="M967" s="17"/>
      <c r="N967" s="17"/>
    </row>
    <row r="968" spans="1:14" s="2" customFormat="1" ht="12.75" x14ac:dyDescent="0.2">
      <c r="A968" s="11">
        <f>IF(B968="","",COUNT(A$729:A967)+1)</f>
        <v>33</v>
      </c>
      <c r="B968" s="18">
        <v>45073</v>
      </c>
      <c r="C968" s="18">
        <v>45068</v>
      </c>
      <c r="D968" s="19" t="s">
        <v>856</v>
      </c>
      <c r="E968" s="6" t="s">
        <v>677</v>
      </c>
      <c r="F968" s="11">
        <v>5</v>
      </c>
      <c r="G968" s="11">
        <v>720</v>
      </c>
      <c r="H968" s="11" t="s">
        <v>115</v>
      </c>
      <c r="I968" s="13">
        <v>11600</v>
      </c>
      <c r="J968" s="14">
        <v>0.125</v>
      </c>
      <c r="K968" s="14">
        <v>0.05</v>
      </c>
      <c r="L968" s="17">
        <f t="shared" si="14"/>
        <v>6942600</v>
      </c>
      <c r="M968" s="17" t="s">
        <v>14</v>
      </c>
      <c r="N968" s="17"/>
    </row>
    <row r="969" spans="1:14" s="2" customFormat="1" ht="12.75" x14ac:dyDescent="0.2">
      <c r="A969" s="11" t="str">
        <f>IF(B969="","",COUNT(A$729:A968)+1)</f>
        <v/>
      </c>
      <c r="B969" s="18" t="s">
        <v>14</v>
      </c>
      <c r="C969" s="18" t="s">
        <v>14</v>
      </c>
      <c r="D969" s="19" t="s">
        <v>14</v>
      </c>
      <c r="E969" s="6" t="s">
        <v>157</v>
      </c>
      <c r="F969" s="11">
        <v>5</v>
      </c>
      <c r="G969" s="11">
        <v>720</v>
      </c>
      <c r="H969" s="11" t="s">
        <v>115</v>
      </c>
      <c r="I969" s="13">
        <v>11900</v>
      </c>
      <c r="J969" s="14">
        <v>0.125</v>
      </c>
      <c r="K969" s="14">
        <v>0.05</v>
      </c>
      <c r="L969" s="17">
        <f t="shared" si="14"/>
        <v>7122150</v>
      </c>
      <c r="M969" s="17" t="s">
        <v>14</v>
      </c>
      <c r="N969" s="17"/>
    </row>
    <row r="970" spans="1:14" s="2" customFormat="1" ht="12.75" x14ac:dyDescent="0.2">
      <c r="A970" s="11" t="str">
        <f>IF(B970="","",COUNT(A$729:A969)+1)</f>
        <v/>
      </c>
      <c r="B970" s="18" t="s">
        <v>14</v>
      </c>
      <c r="C970" s="18" t="s">
        <v>14</v>
      </c>
      <c r="D970" s="19" t="s">
        <v>14</v>
      </c>
      <c r="E970" s="6" t="s">
        <v>153</v>
      </c>
      <c r="F970" s="11">
        <v>5</v>
      </c>
      <c r="G970" s="11">
        <v>360</v>
      </c>
      <c r="H970" s="11" t="s">
        <v>115</v>
      </c>
      <c r="I970" s="13">
        <v>23000</v>
      </c>
      <c r="J970" s="14">
        <v>0.125</v>
      </c>
      <c r="K970" s="14">
        <v>0.05</v>
      </c>
      <c r="L970" s="17">
        <f t="shared" si="14"/>
        <v>6882750</v>
      </c>
      <c r="M970" s="17" t="s">
        <v>14</v>
      </c>
      <c r="N970" s="17"/>
    </row>
    <row r="971" spans="1:14" s="2" customFormat="1" ht="12.75" x14ac:dyDescent="0.2">
      <c r="A971" s="11" t="str">
        <f>IF(B971="","",COUNT(A$729:A970)+1)</f>
        <v/>
      </c>
      <c r="B971" s="18" t="s">
        <v>14</v>
      </c>
      <c r="C971" s="18" t="s">
        <v>14</v>
      </c>
      <c r="D971" s="19" t="s">
        <v>14</v>
      </c>
      <c r="E971" s="6" t="s">
        <v>259</v>
      </c>
      <c r="F971" s="11">
        <v>5</v>
      </c>
      <c r="G971" s="11">
        <v>240</v>
      </c>
      <c r="H971" s="11" t="s">
        <v>115</v>
      </c>
      <c r="I971" s="13">
        <v>29600</v>
      </c>
      <c r="J971" s="14">
        <v>0.125</v>
      </c>
      <c r="K971" s="14">
        <v>0.05</v>
      </c>
      <c r="L971" s="17">
        <f t="shared" si="14"/>
        <v>5905200</v>
      </c>
      <c r="M971" s="17" t="s">
        <v>14</v>
      </c>
      <c r="N971" s="17"/>
    </row>
    <row r="972" spans="1:14" s="2" customFormat="1" ht="12.75" x14ac:dyDescent="0.2">
      <c r="A972" s="11" t="str">
        <f>IF(B972="","",COUNT(A$729:A971)+1)</f>
        <v/>
      </c>
      <c r="B972" s="18" t="s">
        <v>14</v>
      </c>
      <c r="C972" s="18" t="s">
        <v>14</v>
      </c>
      <c r="D972" s="19" t="s">
        <v>14</v>
      </c>
      <c r="E972" s="6" t="s">
        <v>114</v>
      </c>
      <c r="F972" s="11">
        <v>5</v>
      </c>
      <c r="G972" s="11">
        <v>180</v>
      </c>
      <c r="H972" s="11" t="s">
        <v>115</v>
      </c>
      <c r="I972" s="13">
        <v>41500</v>
      </c>
      <c r="J972" s="14">
        <v>0.125</v>
      </c>
      <c r="K972" s="14">
        <v>0.05</v>
      </c>
      <c r="L972" s="17">
        <f t="shared" si="14"/>
        <v>6209437.5</v>
      </c>
      <c r="M972" s="17" t="s">
        <v>14</v>
      </c>
      <c r="N972" s="17"/>
    </row>
    <row r="973" spans="1:14" s="2" customFormat="1" ht="12.75" x14ac:dyDescent="0.2">
      <c r="A973" s="11" t="str">
        <f>IF(B973="","",COUNT(A$729:A972)+1)</f>
        <v/>
      </c>
      <c r="B973" s="18" t="s">
        <v>14</v>
      </c>
      <c r="C973" s="18" t="s">
        <v>14</v>
      </c>
      <c r="D973" s="19" t="s">
        <v>14</v>
      </c>
      <c r="E973" s="6" t="s">
        <v>116</v>
      </c>
      <c r="F973" s="11">
        <v>5</v>
      </c>
      <c r="G973" s="11">
        <v>120</v>
      </c>
      <c r="H973" s="11" t="s">
        <v>115</v>
      </c>
      <c r="I973" s="13">
        <v>58900</v>
      </c>
      <c r="J973" s="14">
        <v>0.125</v>
      </c>
      <c r="K973" s="14">
        <v>0.05</v>
      </c>
      <c r="L973" s="17">
        <f t="shared" si="14"/>
        <v>5875275</v>
      </c>
      <c r="M973" s="17" t="s">
        <v>14</v>
      </c>
      <c r="N973" s="17"/>
    </row>
    <row r="974" spans="1:14" s="2" customFormat="1" ht="12.75" x14ac:dyDescent="0.2">
      <c r="A974" s="11" t="str">
        <f>IF(B974="","",COUNT(A$729:A973)+1)</f>
        <v/>
      </c>
      <c r="B974" s="18" t="s">
        <v>14</v>
      </c>
      <c r="C974" s="18" t="s">
        <v>14</v>
      </c>
      <c r="D974" s="19" t="s">
        <v>14</v>
      </c>
      <c r="E974" s="6" t="s">
        <v>117</v>
      </c>
      <c r="F974" s="11">
        <v>6</v>
      </c>
      <c r="G974" s="11">
        <v>144</v>
      </c>
      <c r="H974" s="11" t="s">
        <v>115</v>
      </c>
      <c r="I974" s="13">
        <v>66900</v>
      </c>
      <c r="J974" s="14">
        <v>0.125</v>
      </c>
      <c r="K974" s="14">
        <v>0.05</v>
      </c>
      <c r="L974" s="17">
        <f t="shared" si="14"/>
        <v>8007930</v>
      </c>
      <c r="M974" s="17" t="s">
        <v>14</v>
      </c>
      <c r="N974" s="17"/>
    </row>
    <row r="975" spans="1:14" s="2" customFormat="1" ht="12.75" x14ac:dyDescent="0.2">
      <c r="A975" s="11" t="str">
        <f>IF(B975="","",COUNT(A$729:A974)+1)</f>
        <v/>
      </c>
      <c r="B975" s="18" t="s">
        <v>14</v>
      </c>
      <c r="C975" s="18" t="s">
        <v>14</v>
      </c>
      <c r="D975" s="19" t="s">
        <v>14</v>
      </c>
      <c r="E975" s="6" t="s">
        <v>836</v>
      </c>
      <c r="F975" s="11">
        <v>1</v>
      </c>
      <c r="G975" s="11">
        <v>18</v>
      </c>
      <c r="H975" s="11" t="s">
        <v>115</v>
      </c>
      <c r="I975" s="13">
        <v>145000</v>
      </c>
      <c r="J975" s="14">
        <v>0.125</v>
      </c>
      <c r="K975" s="14">
        <v>0.05</v>
      </c>
      <c r="L975" s="17">
        <f t="shared" si="14"/>
        <v>2169562.5</v>
      </c>
      <c r="M975" s="17">
        <v>2169562.5</v>
      </c>
      <c r="N975" s="17">
        <f>SUM(L968:L975)-M975</f>
        <v>46945342.5</v>
      </c>
    </row>
    <row r="976" spans="1:14" s="2" customFormat="1" ht="12.75" x14ac:dyDescent="0.2">
      <c r="A976" s="11" t="str">
        <f>IF(B976="","",COUNT(A$729:A975)+1)</f>
        <v/>
      </c>
      <c r="B976" s="18" t="s">
        <v>14</v>
      </c>
      <c r="C976" s="18" t="s">
        <v>14</v>
      </c>
      <c r="D976" s="19" t="s">
        <v>14</v>
      </c>
      <c r="E976" s="6" t="s">
        <v>394</v>
      </c>
      <c r="F976" s="11"/>
      <c r="G976" s="11"/>
      <c r="H976" s="11"/>
      <c r="I976" s="13"/>
      <c r="J976" s="14"/>
      <c r="K976" s="14"/>
      <c r="L976" s="17"/>
      <c r="M976" s="17"/>
      <c r="N976" s="17"/>
    </row>
    <row r="977" spans="1:14" s="2" customFormat="1" ht="12.75" x14ac:dyDescent="0.2">
      <c r="A977" s="11">
        <f>IF(B977="","",COUNT(A$729:A976)+1)</f>
        <v>34</v>
      </c>
      <c r="B977" s="18">
        <v>45073</v>
      </c>
      <c r="C977" s="18">
        <v>45068</v>
      </c>
      <c r="D977" s="19" t="s">
        <v>857</v>
      </c>
      <c r="E977" s="6" t="s">
        <v>411</v>
      </c>
      <c r="F977" s="11">
        <v>1</v>
      </c>
      <c r="G977" s="11">
        <v>240</v>
      </c>
      <c r="H977" s="11" t="s">
        <v>115</v>
      </c>
      <c r="I977" s="13">
        <v>8800</v>
      </c>
      <c r="J977" s="14">
        <v>0.125</v>
      </c>
      <c r="K977" s="14">
        <v>0.05</v>
      </c>
      <c r="L977" s="17">
        <f t="shared" si="14"/>
        <v>1755600</v>
      </c>
      <c r="M977" s="17" t="s">
        <v>14</v>
      </c>
      <c r="N977" s="17"/>
    </row>
    <row r="978" spans="1:14" s="2" customFormat="1" ht="12.75" x14ac:dyDescent="0.2">
      <c r="A978" s="11" t="str">
        <f>IF(B978="","",COUNT(A$729:A977)+1)</f>
        <v/>
      </c>
      <c r="B978" s="18" t="s">
        <v>14</v>
      </c>
      <c r="C978" s="18" t="s">
        <v>14</v>
      </c>
      <c r="D978" s="19" t="s">
        <v>14</v>
      </c>
      <c r="E978" s="6" t="s">
        <v>858</v>
      </c>
      <c r="F978" s="11">
        <v>3</v>
      </c>
      <c r="G978" s="11">
        <v>720</v>
      </c>
      <c r="H978" s="11" t="s">
        <v>115</v>
      </c>
      <c r="I978" s="13">
        <v>10600</v>
      </c>
      <c r="J978" s="14">
        <v>0.125</v>
      </c>
      <c r="K978" s="14">
        <v>0.05</v>
      </c>
      <c r="L978" s="17">
        <f t="shared" si="14"/>
        <v>6344100</v>
      </c>
      <c r="M978" s="17" t="s">
        <v>14</v>
      </c>
      <c r="N978" s="17"/>
    </row>
    <row r="979" spans="1:14" s="2" customFormat="1" ht="12.75" x14ac:dyDescent="0.2">
      <c r="A979" s="11" t="str">
        <f>IF(B979="","",COUNT(A$729:A978)+1)</f>
        <v/>
      </c>
      <c r="B979" s="18" t="s">
        <v>14</v>
      </c>
      <c r="C979" s="18" t="s">
        <v>14</v>
      </c>
      <c r="D979" s="19" t="s">
        <v>14</v>
      </c>
      <c r="E979" s="6" t="s">
        <v>166</v>
      </c>
      <c r="F979" s="11">
        <v>1</v>
      </c>
      <c r="G979" s="11">
        <v>12</v>
      </c>
      <c r="H979" s="11" t="s">
        <v>139</v>
      </c>
      <c r="I979" s="13">
        <v>176400</v>
      </c>
      <c r="J979" s="14">
        <v>0.125</v>
      </c>
      <c r="K979" s="14">
        <v>0.05</v>
      </c>
      <c r="L979" s="17">
        <f t="shared" si="14"/>
        <v>1759590</v>
      </c>
      <c r="M979" s="17" t="s">
        <v>14</v>
      </c>
      <c r="N979" s="17"/>
    </row>
    <row r="980" spans="1:14" s="2" customFormat="1" ht="12.75" x14ac:dyDescent="0.2">
      <c r="A980" s="11" t="str">
        <f>IF(B980="","",COUNT(A$729:A979)+1)</f>
        <v/>
      </c>
      <c r="B980" s="18" t="s">
        <v>14</v>
      </c>
      <c r="C980" s="18" t="s">
        <v>14</v>
      </c>
      <c r="D980" s="19" t="s">
        <v>14</v>
      </c>
      <c r="E980" s="6" t="s">
        <v>146</v>
      </c>
      <c r="F980" s="11">
        <v>3</v>
      </c>
      <c r="G980" s="11">
        <v>1500</v>
      </c>
      <c r="H980" s="11" t="s">
        <v>123</v>
      </c>
      <c r="I980" s="13">
        <v>1625</v>
      </c>
      <c r="J980" s="14">
        <v>0.125</v>
      </c>
      <c r="K980" s="14">
        <v>0.05</v>
      </c>
      <c r="L980" s="17">
        <f t="shared" si="14"/>
        <v>2026171.875</v>
      </c>
      <c r="M980" s="17" t="s">
        <v>14</v>
      </c>
      <c r="N980" s="17"/>
    </row>
    <row r="981" spans="1:14" s="2" customFormat="1" ht="12.75" x14ac:dyDescent="0.2">
      <c r="A981" s="11" t="str">
        <f>IF(B981="","",COUNT(A$729:A980)+1)</f>
        <v/>
      </c>
      <c r="B981" s="18" t="s">
        <v>14</v>
      </c>
      <c r="C981" s="18" t="s">
        <v>14</v>
      </c>
      <c r="D981" s="19" t="s">
        <v>14</v>
      </c>
      <c r="E981" s="6" t="s">
        <v>432</v>
      </c>
      <c r="F981" s="11">
        <v>1</v>
      </c>
      <c r="G981" s="11">
        <v>200</v>
      </c>
      <c r="H981" s="11" t="s">
        <v>123</v>
      </c>
      <c r="I981" s="13">
        <v>4400</v>
      </c>
      <c r="J981" s="14">
        <v>0.125</v>
      </c>
      <c r="K981" s="14">
        <v>0.05</v>
      </c>
      <c r="L981" s="17">
        <f t="shared" si="14"/>
        <v>731500</v>
      </c>
      <c r="M981" s="17">
        <v>0</v>
      </c>
      <c r="N981" s="17">
        <f>SUM(L977:L981)-M981</f>
        <v>12616961.875</v>
      </c>
    </row>
    <row r="982" spans="1:14" s="2" customFormat="1" ht="12.75" x14ac:dyDescent="0.2">
      <c r="A982" s="11">
        <f>IF(B982="","",COUNT(A$729:A981)+1)</f>
        <v>35</v>
      </c>
      <c r="B982" s="18">
        <v>45073</v>
      </c>
      <c r="C982" s="18">
        <v>45068</v>
      </c>
      <c r="D982" s="19" t="s">
        <v>859</v>
      </c>
      <c r="E982" s="6" t="s">
        <v>404</v>
      </c>
      <c r="F982" s="11">
        <v>6</v>
      </c>
      <c r="G982" s="11">
        <v>1728</v>
      </c>
      <c r="H982" s="11" t="s">
        <v>131</v>
      </c>
      <c r="I982" s="13">
        <v>4800</v>
      </c>
      <c r="J982" s="14">
        <v>0.125</v>
      </c>
      <c r="K982" s="14">
        <v>0.05</v>
      </c>
      <c r="L982" s="17">
        <f t="shared" si="14"/>
        <v>6894720</v>
      </c>
      <c r="M982" s="17" t="s">
        <v>14</v>
      </c>
      <c r="N982" s="17"/>
    </row>
    <row r="983" spans="1:14" s="2" customFormat="1" ht="12.75" x14ac:dyDescent="0.2">
      <c r="A983" s="11" t="str">
        <f>IF(B983="","",COUNT(A$729:A982)+1)</f>
        <v/>
      </c>
      <c r="B983" s="18" t="s">
        <v>14</v>
      </c>
      <c r="C983" s="18" t="s">
        <v>14</v>
      </c>
      <c r="D983" s="19" t="s">
        <v>14</v>
      </c>
      <c r="E983" s="6" t="s">
        <v>168</v>
      </c>
      <c r="F983" s="11">
        <v>2</v>
      </c>
      <c r="G983" s="11">
        <v>40</v>
      </c>
      <c r="H983" s="11" t="s">
        <v>131</v>
      </c>
      <c r="I983" s="13">
        <v>40500</v>
      </c>
      <c r="J983" s="14">
        <v>0.125</v>
      </c>
      <c r="K983" s="14">
        <v>0.05</v>
      </c>
      <c r="L983" s="17">
        <f t="shared" si="14"/>
        <v>1346625</v>
      </c>
      <c r="M983" s="17" t="s">
        <v>14</v>
      </c>
      <c r="N983" s="17"/>
    </row>
    <row r="984" spans="1:14" s="2" customFormat="1" ht="12.75" x14ac:dyDescent="0.2">
      <c r="A984" s="11" t="str">
        <f>IF(B984="","",COUNT(A$729:A983)+1)</f>
        <v/>
      </c>
      <c r="B984" s="18" t="s">
        <v>14</v>
      </c>
      <c r="C984" s="18" t="s">
        <v>14</v>
      </c>
      <c r="D984" s="19" t="s">
        <v>14</v>
      </c>
      <c r="E984" s="6" t="s">
        <v>122</v>
      </c>
      <c r="F984" s="11">
        <v>4</v>
      </c>
      <c r="G984" s="11">
        <v>200</v>
      </c>
      <c r="H984" s="11" t="s">
        <v>123</v>
      </c>
      <c r="I984" s="13">
        <v>28300</v>
      </c>
      <c r="J984" s="14">
        <v>0.125</v>
      </c>
      <c r="K984" s="14">
        <v>0.05</v>
      </c>
      <c r="L984" s="17">
        <f t="shared" si="14"/>
        <v>4704875</v>
      </c>
      <c r="M984" s="17" t="s">
        <v>14</v>
      </c>
      <c r="N984" s="17"/>
    </row>
    <row r="985" spans="1:14" s="2" customFormat="1" ht="12.75" x14ac:dyDescent="0.2">
      <c r="A985" s="11" t="str">
        <f>IF(B985="","",COUNT(A$729:A984)+1)</f>
        <v/>
      </c>
      <c r="B985" s="18" t="s">
        <v>14</v>
      </c>
      <c r="C985" s="18" t="s">
        <v>14</v>
      </c>
      <c r="D985" s="19" t="s">
        <v>14</v>
      </c>
      <c r="E985" s="6" t="s">
        <v>124</v>
      </c>
      <c r="F985" s="11">
        <v>1</v>
      </c>
      <c r="G985" s="11">
        <v>50</v>
      </c>
      <c r="H985" s="11" t="s">
        <v>123</v>
      </c>
      <c r="I985" s="13">
        <v>28300</v>
      </c>
      <c r="J985" s="14">
        <v>0.125</v>
      </c>
      <c r="K985" s="14">
        <v>0.05</v>
      </c>
      <c r="L985" s="17">
        <f t="shared" si="14"/>
        <v>1176218.75</v>
      </c>
      <c r="M985" s="17" t="s">
        <v>14</v>
      </c>
      <c r="N985" s="17"/>
    </row>
    <row r="986" spans="1:14" s="2" customFormat="1" ht="12.75" x14ac:dyDescent="0.2">
      <c r="A986" s="11" t="str">
        <f>IF(B986="","",COUNT(A$729:A985)+1)</f>
        <v/>
      </c>
      <c r="B986" s="18" t="s">
        <v>14</v>
      </c>
      <c r="C986" s="18" t="s">
        <v>14</v>
      </c>
      <c r="D986" s="19" t="s">
        <v>14</v>
      </c>
      <c r="E986" s="6" t="s">
        <v>125</v>
      </c>
      <c r="F986" s="11">
        <v>4</v>
      </c>
      <c r="G986" s="11">
        <v>200</v>
      </c>
      <c r="H986" s="11" t="s">
        <v>123</v>
      </c>
      <c r="I986" s="13">
        <v>34100</v>
      </c>
      <c r="J986" s="14">
        <v>0.125</v>
      </c>
      <c r="K986" s="14">
        <v>0.05</v>
      </c>
      <c r="L986" s="17">
        <f t="shared" si="14"/>
        <v>5669125</v>
      </c>
      <c r="M986" s="17" t="s">
        <v>14</v>
      </c>
      <c r="N986" s="17"/>
    </row>
    <row r="987" spans="1:14" s="2" customFormat="1" ht="12.75" x14ac:dyDescent="0.2">
      <c r="A987" s="11" t="str">
        <f>IF(B987="","",COUNT(A$729:A986)+1)</f>
        <v/>
      </c>
      <c r="B987" s="18" t="s">
        <v>14</v>
      </c>
      <c r="C987" s="18" t="s">
        <v>14</v>
      </c>
      <c r="D987" s="19" t="s">
        <v>14</v>
      </c>
      <c r="E987" s="6" t="s">
        <v>142</v>
      </c>
      <c r="F987" s="11">
        <v>1</v>
      </c>
      <c r="G987" s="11">
        <v>144</v>
      </c>
      <c r="H987" s="11" t="s">
        <v>115</v>
      </c>
      <c r="I987" s="13">
        <v>23900</v>
      </c>
      <c r="J987" s="14">
        <v>0.125</v>
      </c>
      <c r="K987" s="14">
        <v>0.05</v>
      </c>
      <c r="L987" s="17">
        <f t="shared" si="14"/>
        <v>2860830</v>
      </c>
      <c r="M987" s="17" t="s">
        <v>14</v>
      </c>
      <c r="N987" s="17"/>
    </row>
    <row r="988" spans="1:14" s="2" customFormat="1" ht="12.75" x14ac:dyDescent="0.2">
      <c r="A988" s="11" t="str">
        <f>IF(B988="","",COUNT(A$729:A987)+1)</f>
        <v/>
      </c>
      <c r="B988" s="18" t="s">
        <v>14</v>
      </c>
      <c r="C988" s="18" t="s">
        <v>14</v>
      </c>
      <c r="D988" s="19" t="s">
        <v>14</v>
      </c>
      <c r="E988" s="6" t="s">
        <v>129</v>
      </c>
      <c r="F988" s="11">
        <v>1</v>
      </c>
      <c r="G988" s="11">
        <v>144</v>
      </c>
      <c r="H988" s="11" t="s">
        <v>115</v>
      </c>
      <c r="I988" s="13">
        <v>18600</v>
      </c>
      <c r="J988" s="14">
        <v>0.125</v>
      </c>
      <c r="K988" s="14">
        <v>0.05</v>
      </c>
      <c r="L988" s="17">
        <f t="shared" si="14"/>
        <v>2226420</v>
      </c>
      <c r="M988" s="17" t="s">
        <v>14</v>
      </c>
      <c r="N988" s="17"/>
    </row>
    <row r="989" spans="1:14" s="2" customFormat="1" ht="12.75" x14ac:dyDescent="0.2">
      <c r="A989" s="11" t="str">
        <f>IF(B989="","",COUNT(A$729:A988)+1)</f>
        <v/>
      </c>
      <c r="B989" s="18" t="s">
        <v>14</v>
      </c>
      <c r="C989" s="18" t="s">
        <v>14</v>
      </c>
      <c r="D989" s="19" t="s">
        <v>14</v>
      </c>
      <c r="E989" s="6" t="s">
        <v>169</v>
      </c>
      <c r="F989" s="11">
        <v>1</v>
      </c>
      <c r="G989" s="11">
        <v>48</v>
      </c>
      <c r="H989" s="11" t="s">
        <v>123</v>
      </c>
      <c r="I989" s="13">
        <v>31200</v>
      </c>
      <c r="J989" s="14">
        <v>0.125</v>
      </c>
      <c r="K989" s="14">
        <v>0.05</v>
      </c>
      <c r="L989" s="17">
        <f t="shared" si="14"/>
        <v>1244880</v>
      </c>
      <c r="M989" s="17" t="s">
        <v>14</v>
      </c>
      <c r="N989" s="17"/>
    </row>
    <row r="990" spans="1:14" s="2" customFormat="1" ht="12.75" x14ac:dyDescent="0.2">
      <c r="A990" s="11" t="str">
        <f>IF(B990="","",COUNT(A$729:A989)+1)</f>
        <v/>
      </c>
      <c r="B990" s="18" t="s">
        <v>14</v>
      </c>
      <c r="C990" s="18" t="s">
        <v>14</v>
      </c>
      <c r="D990" s="19" t="s">
        <v>14</v>
      </c>
      <c r="E990" s="6" t="s">
        <v>156</v>
      </c>
      <c r="F990" s="11">
        <v>1</v>
      </c>
      <c r="G990" s="11">
        <v>30</v>
      </c>
      <c r="H990" s="11" t="s">
        <v>139</v>
      </c>
      <c r="I990" s="13">
        <v>104400</v>
      </c>
      <c r="J990" s="14">
        <v>0.125</v>
      </c>
      <c r="K990" s="14">
        <v>0.05</v>
      </c>
      <c r="L990" s="17">
        <f t="shared" si="14"/>
        <v>2603475</v>
      </c>
      <c r="M990" s="17">
        <v>0</v>
      </c>
      <c r="N990" s="17">
        <f>SUM(L982:L990)-M990</f>
        <v>28727168.75</v>
      </c>
    </row>
    <row r="991" spans="1:14" s="2" customFormat="1" ht="12.75" x14ac:dyDescent="0.2">
      <c r="A991" s="11">
        <f>IF(B991="","",COUNT(A$729:A990)+1)</f>
        <v>36</v>
      </c>
      <c r="B991" s="18">
        <v>45073</v>
      </c>
      <c r="C991" s="18">
        <v>45070</v>
      </c>
      <c r="D991" s="19" t="s">
        <v>860</v>
      </c>
      <c r="E991" s="6" t="s">
        <v>166</v>
      </c>
      <c r="F991" s="11">
        <v>1</v>
      </c>
      <c r="G991" s="11">
        <v>12</v>
      </c>
      <c r="H991" s="11" t="s">
        <v>139</v>
      </c>
      <c r="I991" s="13">
        <v>176400</v>
      </c>
      <c r="J991" s="14">
        <v>0.125</v>
      </c>
      <c r="K991" s="14">
        <v>0.05</v>
      </c>
      <c r="L991" s="17">
        <f t="shared" si="14"/>
        <v>1759590</v>
      </c>
      <c r="M991" s="17" t="s">
        <v>14</v>
      </c>
      <c r="N991" s="17"/>
    </row>
    <row r="992" spans="1:14" s="2" customFormat="1" ht="12.75" x14ac:dyDescent="0.2">
      <c r="A992" s="11" t="str">
        <f>IF(B992="","",COUNT(A$729:A991)+1)</f>
        <v/>
      </c>
      <c r="B992" s="18" t="s">
        <v>14</v>
      </c>
      <c r="C992" s="18" t="s">
        <v>14</v>
      </c>
      <c r="D992" s="19" t="s">
        <v>14</v>
      </c>
      <c r="E992" s="6" t="s">
        <v>411</v>
      </c>
      <c r="F992" s="11">
        <v>1</v>
      </c>
      <c r="G992" s="11">
        <v>240</v>
      </c>
      <c r="H992" s="11" t="s">
        <v>115</v>
      </c>
      <c r="I992" s="13">
        <v>8800</v>
      </c>
      <c r="J992" s="14">
        <v>0.125</v>
      </c>
      <c r="K992" s="14">
        <v>0.05</v>
      </c>
      <c r="L992" s="17">
        <f t="shared" si="14"/>
        <v>1755600</v>
      </c>
      <c r="M992" s="17" t="s">
        <v>14</v>
      </c>
      <c r="N992" s="17"/>
    </row>
    <row r="993" spans="1:14" s="2" customFormat="1" ht="12.75" x14ac:dyDescent="0.2">
      <c r="A993" s="11" t="str">
        <f>IF(B993="","",COUNT(A$729:A992)+1)</f>
        <v/>
      </c>
      <c r="B993" s="18" t="s">
        <v>14</v>
      </c>
      <c r="C993" s="18" t="s">
        <v>14</v>
      </c>
      <c r="D993" s="19" t="s">
        <v>14</v>
      </c>
      <c r="E993" s="6" t="s">
        <v>858</v>
      </c>
      <c r="F993" s="11">
        <v>1</v>
      </c>
      <c r="G993" s="11">
        <v>240</v>
      </c>
      <c r="H993" s="11" t="s">
        <v>115</v>
      </c>
      <c r="I993" s="13">
        <v>10600</v>
      </c>
      <c r="J993" s="14">
        <v>0.125</v>
      </c>
      <c r="K993" s="14">
        <v>0.05</v>
      </c>
      <c r="L993" s="17">
        <f t="shared" si="14"/>
        <v>2114700</v>
      </c>
      <c r="M993" s="17" t="s">
        <v>14</v>
      </c>
      <c r="N993" s="17"/>
    </row>
    <row r="994" spans="1:14" s="2" customFormat="1" ht="12.75" x14ac:dyDescent="0.2">
      <c r="A994" s="11" t="str">
        <f>IF(B994="","",COUNT(A$729:A993)+1)</f>
        <v/>
      </c>
      <c r="B994" s="18" t="s">
        <v>14</v>
      </c>
      <c r="C994" s="18" t="s">
        <v>14</v>
      </c>
      <c r="D994" s="19" t="s">
        <v>14</v>
      </c>
      <c r="E994" s="6" t="s">
        <v>317</v>
      </c>
      <c r="F994" s="11">
        <v>3</v>
      </c>
      <c r="G994" s="11">
        <v>72</v>
      </c>
      <c r="H994" s="11" t="s">
        <v>131</v>
      </c>
      <c r="I994" s="13">
        <v>11100</v>
      </c>
      <c r="J994" s="14">
        <v>0.125</v>
      </c>
      <c r="K994" s="14">
        <v>0.05</v>
      </c>
      <c r="L994" s="17">
        <f t="shared" si="14"/>
        <v>664335</v>
      </c>
      <c r="M994" s="17" t="s">
        <v>14</v>
      </c>
      <c r="N994" s="17"/>
    </row>
    <row r="995" spans="1:14" s="2" customFormat="1" ht="12.75" x14ac:dyDescent="0.2">
      <c r="A995" s="11" t="str">
        <f>IF(B995="","",COUNT(A$729:A994)+1)</f>
        <v/>
      </c>
      <c r="B995" s="18" t="s">
        <v>14</v>
      </c>
      <c r="C995" s="18" t="s">
        <v>14</v>
      </c>
      <c r="D995" s="19" t="s">
        <v>14</v>
      </c>
      <c r="E995" s="6" t="s">
        <v>146</v>
      </c>
      <c r="F995" s="11">
        <v>3</v>
      </c>
      <c r="G995" s="11">
        <v>1500</v>
      </c>
      <c r="H995" s="11" t="s">
        <v>123</v>
      </c>
      <c r="I995" s="13">
        <v>1625</v>
      </c>
      <c r="J995" s="14">
        <v>0.125</v>
      </c>
      <c r="K995" s="14">
        <v>0.05</v>
      </c>
      <c r="L995" s="17">
        <f t="shared" si="14"/>
        <v>2026171.875</v>
      </c>
      <c r="M995" s="17" t="s">
        <v>14</v>
      </c>
      <c r="N995" s="17"/>
    </row>
    <row r="996" spans="1:14" s="2" customFormat="1" ht="12.75" x14ac:dyDescent="0.2">
      <c r="A996" s="11" t="str">
        <f>IF(B996="","",COUNT(A$729:A995)+1)</f>
        <v/>
      </c>
      <c r="B996" s="18" t="s">
        <v>14</v>
      </c>
      <c r="C996" s="18" t="s">
        <v>14</v>
      </c>
      <c r="D996" s="19" t="s">
        <v>14</v>
      </c>
      <c r="E996" s="6" t="s">
        <v>432</v>
      </c>
      <c r="F996" s="11">
        <v>2</v>
      </c>
      <c r="G996" s="11">
        <v>400</v>
      </c>
      <c r="H996" s="11" t="s">
        <v>123</v>
      </c>
      <c r="I996" s="13">
        <v>4400</v>
      </c>
      <c r="J996" s="14">
        <v>0.125</v>
      </c>
      <c r="K996" s="14">
        <v>0.05</v>
      </c>
      <c r="L996" s="17">
        <f t="shared" si="14"/>
        <v>1463000</v>
      </c>
      <c r="M996" s="17" t="s">
        <v>14</v>
      </c>
      <c r="N996" s="17"/>
    </row>
    <row r="997" spans="1:14" s="2" customFormat="1" ht="12.75" x14ac:dyDescent="0.2">
      <c r="A997" s="11" t="str">
        <f>IF(B997="","",COUNT(A$729:A996)+1)</f>
        <v/>
      </c>
      <c r="B997" s="18" t="s">
        <v>14</v>
      </c>
      <c r="C997" s="18" t="s">
        <v>14</v>
      </c>
      <c r="D997" s="19" t="s">
        <v>14</v>
      </c>
      <c r="E997" s="6" t="s">
        <v>142</v>
      </c>
      <c r="F997" s="11">
        <v>1</v>
      </c>
      <c r="G997" s="11">
        <v>144</v>
      </c>
      <c r="H997" s="11" t="s">
        <v>115</v>
      </c>
      <c r="I997" s="13">
        <v>23900</v>
      </c>
      <c r="J997" s="14">
        <v>0.125</v>
      </c>
      <c r="K997" s="14">
        <v>0.05</v>
      </c>
      <c r="L997" s="17">
        <f t="shared" si="14"/>
        <v>2860830</v>
      </c>
      <c r="M997" s="17">
        <v>0</v>
      </c>
      <c r="N997" s="17">
        <f>SUM(L991:L997)-M997</f>
        <v>12644226.875</v>
      </c>
    </row>
    <row r="998" spans="1:14" s="2" customFormat="1" ht="12.75" x14ac:dyDescent="0.2">
      <c r="A998" s="11">
        <f>IF(B998="","",COUNT(A$729:A997)+1)</f>
        <v>37</v>
      </c>
      <c r="B998" s="18">
        <v>45073</v>
      </c>
      <c r="C998" s="18">
        <v>45070</v>
      </c>
      <c r="D998" s="19" t="s">
        <v>861</v>
      </c>
      <c r="E998" s="6" t="s">
        <v>224</v>
      </c>
      <c r="F998" s="11">
        <v>1</v>
      </c>
      <c r="G998" s="11">
        <v>24</v>
      </c>
      <c r="H998" s="11" t="s">
        <v>120</v>
      </c>
      <c r="I998" s="13">
        <v>162000</v>
      </c>
      <c r="J998" s="14">
        <v>0.125</v>
      </c>
      <c r="K998" s="14">
        <v>0.05</v>
      </c>
      <c r="L998" s="17">
        <f t="shared" si="14"/>
        <v>3231900</v>
      </c>
      <c r="M998" s="17" t="s">
        <v>14</v>
      </c>
      <c r="N998" s="17"/>
    </row>
    <row r="999" spans="1:14" s="2" customFormat="1" ht="12.75" x14ac:dyDescent="0.2">
      <c r="A999" s="11" t="str">
        <f>IF(B999="","",COUNT(A$729:A998)+1)</f>
        <v/>
      </c>
      <c r="B999" s="18" t="s">
        <v>14</v>
      </c>
      <c r="C999" s="18" t="s">
        <v>14</v>
      </c>
      <c r="D999" s="19" t="s">
        <v>14</v>
      </c>
      <c r="E999" s="6" t="s">
        <v>225</v>
      </c>
      <c r="F999" s="11" t="s">
        <v>14</v>
      </c>
      <c r="G999" s="11">
        <v>24</v>
      </c>
      <c r="H999" s="11" t="s">
        <v>120</v>
      </c>
      <c r="I999" s="13">
        <v>0</v>
      </c>
      <c r="J999" s="14"/>
      <c r="K999" s="14"/>
      <c r="L999" s="17">
        <f t="shared" si="14"/>
        <v>0</v>
      </c>
      <c r="M999" s="17" t="s">
        <v>14</v>
      </c>
      <c r="N999" s="17"/>
    </row>
    <row r="1000" spans="1:14" s="2" customFormat="1" ht="12.75" x14ac:dyDescent="0.2">
      <c r="A1000" s="11" t="str">
        <f>IF(B1000="","",COUNT(A$729:A999)+1)</f>
        <v/>
      </c>
      <c r="B1000" s="18"/>
      <c r="C1000" s="18"/>
      <c r="D1000" s="19"/>
      <c r="E1000" s="6" t="s">
        <v>837</v>
      </c>
      <c r="F1000" s="11"/>
      <c r="G1000" s="11"/>
      <c r="H1000" s="11"/>
      <c r="I1000" s="13"/>
      <c r="J1000" s="14"/>
      <c r="K1000" s="14"/>
      <c r="L1000" s="17"/>
      <c r="M1000" s="17"/>
      <c r="N1000" s="17"/>
    </row>
    <row r="1001" spans="1:14" s="2" customFormat="1" ht="12.75" x14ac:dyDescent="0.2">
      <c r="A1001" s="11" t="str">
        <f>IF(B1001="","",COUNT(A$729:A1000)+1)</f>
        <v/>
      </c>
      <c r="B1001" s="18" t="s">
        <v>14</v>
      </c>
      <c r="C1001" s="18" t="s">
        <v>14</v>
      </c>
      <c r="D1001" s="19" t="s">
        <v>14</v>
      </c>
      <c r="E1001" s="6" t="s">
        <v>157</v>
      </c>
      <c r="F1001" s="11">
        <v>4</v>
      </c>
      <c r="G1001" s="11">
        <v>576</v>
      </c>
      <c r="H1001" s="11" t="s">
        <v>115</v>
      </c>
      <c r="I1001" s="13">
        <v>11900</v>
      </c>
      <c r="J1001" s="14">
        <v>0.125</v>
      </c>
      <c r="K1001" s="14">
        <v>0.05</v>
      </c>
      <c r="L1001" s="17">
        <f t="shared" si="14"/>
        <v>5697720</v>
      </c>
      <c r="M1001" s="17" t="s">
        <v>14</v>
      </c>
      <c r="N1001" s="17"/>
    </row>
    <row r="1002" spans="1:14" s="2" customFormat="1" ht="12.75" x14ac:dyDescent="0.2">
      <c r="A1002" s="11" t="str">
        <f>IF(B1002="","",COUNT(A$729:A1001)+1)</f>
        <v/>
      </c>
      <c r="B1002" s="18" t="s">
        <v>14</v>
      </c>
      <c r="C1002" s="18" t="s">
        <v>14</v>
      </c>
      <c r="D1002" s="19" t="s">
        <v>14</v>
      </c>
      <c r="E1002" s="6" t="s">
        <v>153</v>
      </c>
      <c r="F1002" s="11">
        <v>3</v>
      </c>
      <c r="G1002" s="11">
        <v>216</v>
      </c>
      <c r="H1002" s="11" t="s">
        <v>115</v>
      </c>
      <c r="I1002" s="13">
        <v>23000</v>
      </c>
      <c r="J1002" s="14">
        <v>0.125</v>
      </c>
      <c r="K1002" s="14">
        <v>0.05</v>
      </c>
      <c r="L1002" s="17">
        <f t="shared" si="14"/>
        <v>4129650</v>
      </c>
      <c r="M1002" s="17" t="s">
        <v>14</v>
      </c>
      <c r="N1002" s="17"/>
    </row>
    <row r="1003" spans="1:14" s="2" customFormat="1" ht="12.75" x14ac:dyDescent="0.2">
      <c r="A1003" s="11" t="str">
        <f>IF(B1003="","",COUNT(A$729:A1002)+1)</f>
        <v/>
      </c>
      <c r="B1003" s="18" t="s">
        <v>14</v>
      </c>
      <c r="C1003" s="18" t="s">
        <v>14</v>
      </c>
      <c r="D1003" s="19" t="s">
        <v>14</v>
      </c>
      <c r="E1003" s="6" t="s">
        <v>259</v>
      </c>
      <c r="F1003" s="11">
        <v>2</v>
      </c>
      <c r="G1003" s="11">
        <v>96</v>
      </c>
      <c r="H1003" s="11" t="s">
        <v>115</v>
      </c>
      <c r="I1003" s="13">
        <v>29600</v>
      </c>
      <c r="J1003" s="14">
        <v>0.125</v>
      </c>
      <c r="K1003" s="14">
        <v>0.05</v>
      </c>
      <c r="L1003" s="17">
        <f t="shared" si="14"/>
        <v>2362080</v>
      </c>
      <c r="M1003" s="17" t="s">
        <v>14</v>
      </c>
      <c r="N1003" s="17"/>
    </row>
    <row r="1004" spans="1:14" s="2" customFormat="1" ht="12.75" x14ac:dyDescent="0.2">
      <c r="A1004" s="11" t="str">
        <f>IF(B1004="","",COUNT(A$729:A1003)+1)</f>
        <v/>
      </c>
      <c r="B1004" s="18" t="s">
        <v>14</v>
      </c>
      <c r="C1004" s="18" t="s">
        <v>14</v>
      </c>
      <c r="D1004" s="19" t="s">
        <v>14</v>
      </c>
      <c r="E1004" s="6" t="s">
        <v>114</v>
      </c>
      <c r="F1004" s="11">
        <v>2</v>
      </c>
      <c r="G1004" s="11">
        <v>72</v>
      </c>
      <c r="H1004" s="11" t="s">
        <v>115</v>
      </c>
      <c r="I1004" s="13">
        <v>41500</v>
      </c>
      <c r="J1004" s="14">
        <v>0.125</v>
      </c>
      <c r="K1004" s="14">
        <v>0.05</v>
      </c>
      <c r="L1004" s="17">
        <f t="shared" si="14"/>
        <v>2483775</v>
      </c>
      <c r="M1004" s="17" t="s">
        <v>14</v>
      </c>
      <c r="N1004" s="17"/>
    </row>
    <row r="1005" spans="1:14" s="2" customFormat="1" ht="12.75" x14ac:dyDescent="0.2">
      <c r="A1005" s="11" t="str">
        <f>IF(B1005="","",COUNT(A$729:A1004)+1)</f>
        <v/>
      </c>
      <c r="B1005" s="18" t="s">
        <v>14</v>
      </c>
      <c r="C1005" s="18" t="s">
        <v>14</v>
      </c>
      <c r="D1005" s="19" t="s">
        <v>14</v>
      </c>
      <c r="E1005" s="6" t="s">
        <v>116</v>
      </c>
      <c r="F1005" s="11">
        <v>1</v>
      </c>
      <c r="G1005" s="11">
        <v>24</v>
      </c>
      <c r="H1005" s="11" t="s">
        <v>115</v>
      </c>
      <c r="I1005" s="13">
        <v>58900</v>
      </c>
      <c r="J1005" s="14">
        <v>0.125</v>
      </c>
      <c r="K1005" s="14">
        <v>0.05</v>
      </c>
      <c r="L1005" s="17">
        <f t="shared" si="14"/>
        <v>1175055</v>
      </c>
      <c r="M1005" s="17" t="s">
        <v>14</v>
      </c>
      <c r="N1005" s="17"/>
    </row>
    <row r="1006" spans="1:14" s="2" customFormat="1" ht="12.75" x14ac:dyDescent="0.2">
      <c r="A1006" s="11" t="str">
        <f>IF(B1006="","",COUNT(A$729:A1005)+1)</f>
        <v/>
      </c>
      <c r="B1006" s="18" t="s">
        <v>14</v>
      </c>
      <c r="C1006" s="18" t="s">
        <v>14</v>
      </c>
      <c r="D1006" s="19" t="s">
        <v>14</v>
      </c>
      <c r="E1006" s="6" t="s">
        <v>117</v>
      </c>
      <c r="F1006" s="11">
        <v>2</v>
      </c>
      <c r="G1006" s="11">
        <v>48</v>
      </c>
      <c r="H1006" s="11" t="s">
        <v>115</v>
      </c>
      <c r="I1006" s="13">
        <v>66900</v>
      </c>
      <c r="J1006" s="14">
        <v>0.125</v>
      </c>
      <c r="K1006" s="14">
        <v>0.05</v>
      </c>
      <c r="L1006" s="17">
        <f t="shared" si="14"/>
        <v>2669310</v>
      </c>
      <c r="M1006" s="17" t="s">
        <v>14</v>
      </c>
      <c r="N1006" s="17"/>
    </row>
    <row r="1007" spans="1:14" s="2" customFormat="1" ht="12.75" x14ac:dyDescent="0.2">
      <c r="A1007" s="11" t="str">
        <f>IF(B1007="","",COUNT(A$729:A1006)+1)</f>
        <v/>
      </c>
      <c r="B1007" s="18" t="s">
        <v>14</v>
      </c>
      <c r="C1007" s="18" t="s">
        <v>14</v>
      </c>
      <c r="D1007" s="19" t="s">
        <v>14</v>
      </c>
      <c r="E1007" s="6" t="s">
        <v>836</v>
      </c>
      <c r="F1007" s="11" t="s">
        <v>14</v>
      </c>
      <c r="G1007" s="11">
        <v>7</v>
      </c>
      <c r="H1007" s="11" t="s">
        <v>115</v>
      </c>
      <c r="I1007" s="13">
        <v>145000</v>
      </c>
      <c r="J1007" s="14">
        <v>0.1</v>
      </c>
      <c r="K1007" s="14">
        <v>0.05</v>
      </c>
      <c r="L1007" s="17">
        <f t="shared" si="14"/>
        <v>867825</v>
      </c>
      <c r="M1007" s="17">
        <v>867825</v>
      </c>
      <c r="N1007" s="17">
        <f>SUM(L998:L1007)-M1007</f>
        <v>21749490</v>
      </c>
    </row>
    <row r="1008" spans="1:14" s="2" customFormat="1" ht="12.75" x14ac:dyDescent="0.2">
      <c r="A1008" s="11" t="str">
        <f>IF(B1008="","",COUNT(A$729:A1007)+1)</f>
        <v/>
      </c>
      <c r="B1008" s="18" t="s">
        <v>14</v>
      </c>
      <c r="C1008" s="18" t="s">
        <v>14</v>
      </c>
      <c r="D1008" s="19" t="s">
        <v>14</v>
      </c>
      <c r="E1008" s="6" t="s">
        <v>394</v>
      </c>
      <c r="F1008" s="11"/>
      <c r="G1008" s="11"/>
      <c r="H1008" s="11"/>
      <c r="I1008" s="13"/>
      <c r="J1008" s="14"/>
      <c r="K1008" s="14"/>
      <c r="L1008" s="17"/>
      <c r="M1008" s="17"/>
      <c r="N1008" s="17"/>
    </row>
    <row r="1009" spans="1:14" s="2" customFormat="1" ht="12.75" x14ac:dyDescent="0.2">
      <c r="A1009" s="11">
        <f>IF(B1009="","",COUNT(A$729:A1008)+1)</f>
        <v>38</v>
      </c>
      <c r="B1009" s="18">
        <v>45073</v>
      </c>
      <c r="C1009" s="18">
        <v>45070</v>
      </c>
      <c r="D1009" s="19" t="s">
        <v>862</v>
      </c>
      <c r="E1009" s="6" t="s">
        <v>317</v>
      </c>
      <c r="F1009" s="11">
        <v>1</v>
      </c>
      <c r="G1009" s="11">
        <v>24</v>
      </c>
      <c r="H1009" s="11" t="s">
        <v>131</v>
      </c>
      <c r="I1009" s="13">
        <v>11100</v>
      </c>
      <c r="J1009" s="14">
        <v>0.125</v>
      </c>
      <c r="K1009" s="14">
        <v>0.05</v>
      </c>
      <c r="L1009" s="17">
        <f t="shared" si="14"/>
        <v>221445</v>
      </c>
      <c r="M1009" s="17" t="s">
        <v>14</v>
      </c>
      <c r="N1009" s="17"/>
    </row>
    <row r="1010" spans="1:14" s="2" customFormat="1" ht="12.75" x14ac:dyDescent="0.2">
      <c r="A1010" s="11" t="str">
        <f>IF(B1010="","",COUNT(A$729:A1009)+1)</f>
        <v/>
      </c>
      <c r="B1010" s="18" t="s">
        <v>14</v>
      </c>
      <c r="C1010" s="18" t="s">
        <v>14</v>
      </c>
      <c r="D1010" s="19" t="s">
        <v>14</v>
      </c>
      <c r="E1010" s="6" t="s">
        <v>134</v>
      </c>
      <c r="F1010" s="11">
        <v>1</v>
      </c>
      <c r="G1010" s="11">
        <v>24</v>
      </c>
      <c r="H1010" s="11" t="s">
        <v>131</v>
      </c>
      <c r="I1010" s="13">
        <v>19000</v>
      </c>
      <c r="J1010" s="14">
        <v>0.125</v>
      </c>
      <c r="K1010" s="14">
        <v>0.05</v>
      </c>
      <c r="L1010" s="17">
        <f t="shared" si="14"/>
        <v>379050</v>
      </c>
      <c r="M1010" s="17" t="s">
        <v>14</v>
      </c>
      <c r="N1010" s="17"/>
    </row>
    <row r="1011" spans="1:14" s="2" customFormat="1" ht="12.75" x14ac:dyDescent="0.2">
      <c r="A1011" s="11" t="str">
        <f>IF(B1011="","",COUNT(A$729:A1010)+1)</f>
        <v/>
      </c>
      <c r="B1011" s="18" t="s">
        <v>14</v>
      </c>
      <c r="C1011" s="18" t="s">
        <v>14</v>
      </c>
      <c r="D1011" s="19" t="s">
        <v>14</v>
      </c>
      <c r="E1011" s="6" t="s">
        <v>863</v>
      </c>
      <c r="F1011" s="11">
        <v>1</v>
      </c>
      <c r="G1011" s="11">
        <v>24</v>
      </c>
      <c r="H1011" s="11" t="s">
        <v>131</v>
      </c>
      <c r="I1011" s="13">
        <v>22500</v>
      </c>
      <c r="J1011" s="14">
        <v>0.125</v>
      </c>
      <c r="K1011" s="14">
        <v>0.05</v>
      </c>
      <c r="L1011" s="17">
        <f t="shared" si="14"/>
        <v>448875</v>
      </c>
      <c r="M1011" s="17" t="s">
        <v>14</v>
      </c>
      <c r="N1011" s="17"/>
    </row>
    <row r="1012" spans="1:14" s="2" customFormat="1" ht="12.75" x14ac:dyDescent="0.2">
      <c r="A1012" s="11" t="str">
        <f>IF(B1012="","",COUNT(A$729:A1011)+1)</f>
        <v/>
      </c>
      <c r="B1012" s="18" t="s">
        <v>14</v>
      </c>
      <c r="C1012" s="18" t="s">
        <v>14</v>
      </c>
      <c r="D1012" s="19" t="s">
        <v>14</v>
      </c>
      <c r="E1012" s="6" t="s">
        <v>282</v>
      </c>
      <c r="F1012" s="11">
        <v>1</v>
      </c>
      <c r="G1012" s="11">
        <v>12</v>
      </c>
      <c r="H1012" s="11" t="s">
        <v>131</v>
      </c>
      <c r="I1012" s="13">
        <v>31000</v>
      </c>
      <c r="J1012" s="14">
        <v>0.125</v>
      </c>
      <c r="K1012" s="14">
        <v>0.05</v>
      </c>
      <c r="L1012" s="17">
        <f t="shared" si="14"/>
        <v>309225</v>
      </c>
      <c r="M1012" s="17" t="s">
        <v>14</v>
      </c>
      <c r="N1012" s="17"/>
    </row>
    <row r="1013" spans="1:14" s="2" customFormat="1" ht="12.75" x14ac:dyDescent="0.2">
      <c r="A1013" s="11" t="str">
        <f>IF(B1013="","",COUNT(A$729:A1012)+1)</f>
        <v/>
      </c>
      <c r="B1013" s="18" t="s">
        <v>14</v>
      </c>
      <c r="C1013" s="18" t="s">
        <v>14</v>
      </c>
      <c r="D1013" s="19" t="s">
        <v>14</v>
      </c>
      <c r="E1013" s="6" t="s">
        <v>690</v>
      </c>
      <c r="F1013" s="11">
        <v>1</v>
      </c>
      <c r="G1013" s="11">
        <v>24</v>
      </c>
      <c r="H1013" s="11" t="s">
        <v>131</v>
      </c>
      <c r="I1013" s="13">
        <v>12300</v>
      </c>
      <c r="J1013" s="14">
        <v>0.125</v>
      </c>
      <c r="K1013" s="14">
        <v>0.05</v>
      </c>
      <c r="L1013" s="17">
        <f t="shared" si="14"/>
        <v>245385</v>
      </c>
      <c r="M1013" s="17" t="s">
        <v>14</v>
      </c>
      <c r="N1013" s="17"/>
    </row>
    <row r="1014" spans="1:14" s="2" customFormat="1" ht="12.75" x14ac:dyDescent="0.2">
      <c r="A1014" s="11" t="str">
        <f>IF(B1014="","",COUNT(A$729:A1013)+1)</f>
        <v/>
      </c>
      <c r="B1014" s="18" t="s">
        <v>14</v>
      </c>
      <c r="C1014" s="18" t="s">
        <v>14</v>
      </c>
      <c r="D1014" s="19" t="s">
        <v>14</v>
      </c>
      <c r="E1014" s="6" t="s">
        <v>576</v>
      </c>
      <c r="F1014" s="11" t="s">
        <v>14</v>
      </c>
      <c r="G1014" s="11">
        <v>36</v>
      </c>
      <c r="H1014" s="11" t="s">
        <v>131</v>
      </c>
      <c r="I1014" s="13">
        <v>15800</v>
      </c>
      <c r="J1014" s="14">
        <v>0.125</v>
      </c>
      <c r="K1014" s="14">
        <v>0.05</v>
      </c>
      <c r="L1014" s="17">
        <f t="shared" si="14"/>
        <v>472815</v>
      </c>
      <c r="M1014" s="17" t="s">
        <v>14</v>
      </c>
      <c r="N1014" s="17"/>
    </row>
    <row r="1015" spans="1:14" s="2" customFormat="1" ht="12.75" x14ac:dyDescent="0.2">
      <c r="A1015" s="11" t="str">
        <f>IF(B1015="","",COUNT(A$729:A1014)+1)</f>
        <v/>
      </c>
      <c r="B1015" s="18" t="s">
        <v>14</v>
      </c>
      <c r="C1015" s="18" t="s">
        <v>14</v>
      </c>
      <c r="D1015" s="19" t="s">
        <v>14</v>
      </c>
      <c r="E1015" s="6" t="s">
        <v>864</v>
      </c>
      <c r="F1015" s="11" t="s">
        <v>14</v>
      </c>
      <c r="G1015" s="11">
        <v>36</v>
      </c>
      <c r="H1015" s="11" t="s">
        <v>131</v>
      </c>
      <c r="I1015" s="13">
        <v>15800</v>
      </c>
      <c r="J1015" s="14">
        <v>0.125</v>
      </c>
      <c r="K1015" s="14">
        <v>0.05</v>
      </c>
      <c r="L1015" s="17">
        <f t="shared" si="14"/>
        <v>472815</v>
      </c>
      <c r="M1015" s="17" t="s">
        <v>14</v>
      </c>
      <c r="N1015" s="17"/>
    </row>
    <row r="1016" spans="1:14" s="2" customFormat="1" ht="12.75" x14ac:dyDescent="0.2">
      <c r="A1016" s="11" t="str">
        <f>IF(B1016="","",COUNT(A$729:A1015)+1)</f>
        <v/>
      </c>
      <c r="B1016" s="18" t="s">
        <v>14</v>
      </c>
      <c r="C1016" s="18" t="s">
        <v>14</v>
      </c>
      <c r="D1016" s="19" t="s">
        <v>14</v>
      </c>
      <c r="E1016" s="6" t="s">
        <v>294</v>
      </c>
      <c r="F1016" s="11" t="s">
        <v>14</v>
      </c>
      <c r="G1016" s="11">
        <v>36</v>
      </c>
      <c r="H1016" s="11" t="s">
        <v>131</v>
      </c>
      <c r="I1016" s="13">
        <v>15800</v>
      </c>
      <c r="J1016" s="14">
        <v>0.125</v>
      </c>
      <c r="K1016" s="14">
        <v>0.05</v>
      </c>
      <c r="L1016" s="17">
        <f t="shared" si="14"/>
        <v>472815</v>
      </c>
      <c r="M1016" s="17" t="s">
        <v>14</v>
      </c>
      <c r="N1016" s="17"/>
    </row>
    <row r="1017" spans="1:14" s="2" customFormat="1" ht="12.75" x14ac:dyDescent="0.2">
      <c r="A1017" s="11" t="str">
        <f>IF(B1017="","",COUNT(A$729:A1016)+1)</f>
        <v/>
      </c>
      <c r="B1017" s="18" t="s">
        <v>14</v>
      </c>
      <c r="C1017" s="18" t="s">
        <v>14</v>
      </c>
      <c r="D1017" s="19" t="s">
        <v>14</v>
      </c>
      <c r="E1017" s="6" t="s">
        <v>295</v>
      </c>
      <c r="F1017" s="11" t="s">
        <v>14</v>
      </c>
      <c r="G1017" s="11">
        <v>36</v>
      </c>
      <c r="H1017" s="11" t="s">
        <v>131</v>
      </c>
      <c r="I1017" s="13">
        <v>15800</v>
      </c>
      <c r="J1017" s="14">
        <v>0.125</v>
      </c>
      <c r="K1017" s="14">
        <v>0.05</v>
      </c>
      <c r="L1017" s="17">
        <f t="shared" si="14"/>
        <v>472815</v>
      </c>
      <c r="M1017" s="17" t="s">
        <v>14</v>
      </c>
      <c r="N1017" s="17"/>
    </row>
    <row r="1018" spans="1:14" s="2" customFormat="1" ht="12.75" x14ac:dyDescent="0.2">
      <c r="A1018" s="11" t="str">
        <f>IF(B1018="","",COUNT(A$729:A1017)+1)</f>
        <v/>
      </c>
      <c r="B1018" s="18" t="s">
        <v>14</v>
      </c>
      <c r="C1018" s="18" t="s">
        <v>14</v>
      </c>
      <c r="D1018" s="19" t="s">
        <v>14</v>
      </c>
      <c r="E1018" s="6" t="s">
        <v>865</v>
      </c>
      <c r="F1018" s="11" t="s">
        <v>14</v>
      </c>
      <c r="G1018" s="11">
        <v>36</v>
      </c>
      <c r="H1018" s="11" t="s">
        <v>131</v>
      </c>
      <c r="I1018" s="13">
        <v>20700</v>
      </c>
      <c r="J1018" s="14">
        <v>0.125</v>
      </c>
      <c r="K1018" s="14">
        <v>0.05</v>
      </c>
      <c r="L1018" s="17">
        <f t="shared" si="14"/>
        <v>619447.5</v>
      </c>
      <c r="M1018" s="17" t="s">
        <v>14</v>
      </c>
      <c r="N1018" s="17"/>
    </row>
    <row r="1019" spans="1:14" s="2" customFormat="1" ht="12.75" x14ac:dyDescent="0.2">
      <c r="A1019" s="11" t="str">
        <f>IF(B1019="","",COUNT(A$729:A1018)+1)</f>
        <v/>
      </c>
      <c r="B1019" s="18" t="s">
        <v>14</v>
      </c>
      <c r="C1019" s="18" t="s">
        <v>14</v>
      </c>
      <c r="D1019" s="19" t="s">
        <v>14</v>
      </c>
      <c r="E1019" s="6" t="s">
        <v>610</v>
      </c>
      <c r="F1019" s="11" t="s">
        <v>14</v>
      </c>
      <c r="G1019" s="11">
        <v>36</v>
      </c>
      <c r="H1019" s="11" t="s">
        <v>131</v>
      </c>
      <c r="I1019" s="13">
        <v>20700</v>
      </c>
      <c r="J1019" s="14">
        <v>0.125</v>
      </c>
      <c r="K1019" s="14">
        <v>0.05</v>
      </c>
      <c r="L1019" s="17">
        <f t="shared" si="14"/>
        <v>619447.5</v>
      </c>
      <c r="M1019" s="17">
        <v>0</v>
      </c>
      <c r="N1019" s="17">
        <f>SUM(L1009:L1019)-M1019</f>
        <v>4734135</v>
      </c>
    </row>
    <row r="1020" spans="1:14" s="2" customFormat="1" ht="12.75" x14ac:dyDescent="0.2">
      <c r="A1020" s="11">
        <f>IF(B1020="","",COUNT(A$729:A1019)+1)</f>
        <v>39</v>
      </c>
      <c r="B1020" s="18">
        <v>45073</v>
      </c>
      <c r="C1020" s="18">
        <v>45070</v>
      </c>
      <c r="D1020" s="19" t="s">
        <v>866</v>
      </c>
      <c r="E1020" s="6" t="s">
        <v>673</v>
      </c>
      <c r="F1020" s="11">
        <v>1</v>
      </c>
      <c r="G1020" s="11">
        <v>144</v>
      </c>
      <c r="H1020" s="11" t="s">
        <v>120</v>
      </c>
      <c r="I1020" s="13">
        <v>28200</v>
      </c>
      <c r="J1020" s="14">
        <v>0.125</v>
      </c>
      <c r="K1020" s="14">
        <v>0.05</v>
      </c>
      <c r="L1020" s="17">
        <f t="shared" si="14"/>
        <v>3375540</v>
      </c>
      <c r="M1020" s="17" t="s">
        <v>14</v>
      </c>
      <c r="N1020" s="17"/>
    </row>
    <row r="1021" spans="1:14" s="2" customFormat="1" ht="12.75" x14ac:dyDescent="0.2">
      <c r="A1021" s="11" t="str">
        <f>IF(B1021="","",COUNT(A$729:A1020)+1)</f>
        <v/>
      </c>
      <c r="B1021" s="18" t="s">
        <v>14</v>
      </c>
      <c r="C1021" s="18" t="s">
        <v>14</v>
      </c>
      <c r="D1021" s="19" t="s">
        <v>14</v>
      </c>
      <c r="E1021" s="6" t="s">
        <v>429</v>
      </c>
      <c r="F1021" s="11">
        <v>1</v>
      </c>
      <c r="G1021" s="11">
        <v>96</v>
      </c>
      <c r="H1021" s="11" t="s">
        <v>152</v>
      </c>
      <c r="I1021" s="13">
        <v>7000</v>
      </c>
      <c r="J1021" s="14">
        <v>0.125</v>
      </c>
      <c r="K1021" s="14">
        <v>0.05</v>
      </c>
      <c r="L1021" s="17">
        <f t="shared" si="14"/>
        <v>558600</v>
      </c>
      <c r="M1021" s="17" t="s">
        <v>14</v>
      </c>
      <c r="N1021" s="17"/>
    </row>
    <row r="1022" spans="1:14" s="2" customFormat="1" ht="12.75" x14ac:dyDescent="0.2">
      <c r="A1022" s="11" t="str">
        <f>IF(B1022="","",COUNT(A$729:A1021)+1)</f>
        <v/>
      </c>
      <c r="B1022" s="18" t="s">
        <v>14</v>
      </c>
      <c r="C1022" s="18" t="s">
        <v>14</v>
      </c>
      <c r="D1022" s="19" t="s">
        <v>14</v>
      </c>
      <c r="E1022" s="6" t="s">
        <v>253</v>
      </c>
      <c r="F1022" s="11">
        <v>2</v>
      </c>
      <c r="G1022" s="11">
        <v>576</v>
      </c>
      <c r="H1022" s="11" t="s">
        <v>131</v>
      </c>
      <c r="I1022" s="13">
        <v>2150</v>
      </c>
      <c r="J1022" s="14">
        <v>0.125</v>
      </c>
      <c r="K1022" s="14">
        <v>0.05</v>
      </c>
      <c r="L1022" s="17">
        <f t="shared" si="14"/>
        <v>1029420</v>
      </c>
      <c r="M1022" s="17" t="s">
        <v>14</v>
      </c>
      <c r="N1022" s="17"/>
    </row>
    <row r="1023" spans="1:14" s="2" customFormat="1" ht="12.75" x14ac:dyDescent="0.2">
      <c r="A1023" s="11" t="str">
        <f>IF(B1023="","",COUNT(A$729:A1022)+1)</f>
        <v/>
      </c>
      <c r="B1023" s="18" t="s">
        <v>14</v>
      </c>
      <c r="C1023" s="18" t="s">
        <v>14</v>
      </c>
      <c r="D1023" s="19" t="s">
        <v>14</v>
      </c>
      <c r="E1023" s="6" t="s">
        <v>153</v>
      </c>
      <c r="F1023" s="11">
        <v>2</v>
      </c>
      <c r="G1023" s="11">
        <v>144</v>
      </c>
      <c r="H1023" s="11" t="s">
        <v>115</v>
      </c>
      <c r="I1023" s="13">
        <v>23000</v>
      </c>
      <c r="J1023" s="14">
        <v>0.125</v>
      </c>
      <c r="K1023" s="14">
        <v>0.05</v>
      </c>
      <c r="L1023" s="17">
        <f t="shared" si="14"/>
        <v>2753100</v>
      </c>
      <c r="M1023" s="17" t="s">
        <v>14</v>
      </c>
      <c r="N1023" s="17"/>
    </row>
    <row r="1024" spans="1:14" s="2" customFormat="1" ht="12.75" x14ac:dyDescent="0.2">
      <c r="A1024" s="11" t="str">
        <f>IF(B1024="","",COUNT(A$729:A1023)+1)</f>
        <v/>
      </c>
      <c r="B1024" s="18" t="s">
        <v>14</v>
      </c>
      <c r="C1024" s="18" t="s">
        <v>14</v>
      </c>
      <c r="D1024" s="19" t="s">
        <v>14</v>
      </c>
      <c r="E1024" s="6" t="s">
        <v>259</v>
      </c>
      <c r="F1024" s="11">
        <v>2</v>
      </c>
      <c r="G1024" s="11">
        <v>96</v>
      </c>
      <c r="H1024" s="11" t="s">
        <v>115</v>
      </c>
      <c r="I1024" s="13">
        <v>29600</v>
      </c>
      <c r="J1024" s="14">
        <v>0.125</v>
      </c>
      <c r="K1024" s="14">
        <v>0.05</v>
      </c>
      <c r="L1024" s="17">
        <f t="shared" si="14"/>
        <v>2362080</v>
      </c>
      <c r="M1024" s="17" t="s">
        <v>14</v>
      </c>
      <c r="N1024" s="17"/>
    </row>
    <row r="1025" spans="1:14" s="2" customFormat="1" ht="12.75" x14ac:dyDescent="0.2">
      <c r="A1025" s="11" t="str">
        <f>IF(B1025="","",COUNT(A$729:A1024)+1)</f>
        <v/>
      </c>
      <c r="B1025" s="18" t="s">
        <v>14</v>
      </c>
      <c r="C1025" s="18" t="s">
        <v>14</v>
      </c>
      <c r="D1025" s="19" t="s">
        <v>14</v>
      </c>
      <c r="E1025" s="6" t="s">
        <v>114</v>
      </c>
      <c r="F1025" s="11">
        <v>2</v>
      </c>
      <c r="G1025" s="11">
        <v>72</v>
      </c>
      <c r="H1025" s="11" t="s">
        <v>115</v>
      </c>
      <c r="I1025" s="13">
        <v>41500</v>
      </c>
      <c r="J1025" s="14">
        <v>0.125</v>
      </c>
      <c r="K1025" s="14">
        <v>0.05</v>
      </c>
      <c r="L1025" s="17">
        <f t="shared" ref="L1025:L1081" si="15">G1025*(I1025-(I1025*J1025)-((I1025-(I1025*J1025))*K1025))</f>
        <v>2483775</v>
      </c>
      <c r="M1025" s="17" t="s">
        <v>14</v>
      </c>
      <c r="N1025" s="17"/>
    </row>
    <row r="1026" spans="1:14" s="2" customFormat="1" ht="12.75" x14ac:dyDescent="0.2">
      <c r="A1026" s="11" t="str">
        <f>IF(B1026="","",COUNT(A$729:A1025)+1)</f>
        <v/>
      </c>
      <c r="B1026" s="18" t="s">
        <v>14</v>
      </c>
      <c r="C1026" s="18" t="s">
        <v>14</v>
      </c>
      <c r="D1026" s="19" t="s">
        <v>14</v>
      </c>
      <c r="E1026" s="6" t="s">
        <v>116</v>
      </c>
      <c r="F1026" s="11">
        <v>1</v>
      </c>
      <c r="G1026" s="11">
        <v>24</v>
      </c>
      <c r="H1026" s="11" t="s">
        <v>115</v>
      </c>
      <c r="I1026" s="13">
        <v>58900</v>
      </c>
      <c r="J1026" s="14">
        <v>0.125</v>
      </c>
      <c r="K1026" s="14">
        <v>0.05</v>
      </c>
      <c r="L1026" s="17">
        <f t="shared" si="15"/>
        <v>1175055</v>
      </c>
      <c r="M1026" s="17" t="s">
        <v>14</v>
      </c>
      <c r="N1026" s="17"/>
    </row>
    <row r="1027" spans="1:14" s="2" customFormat="1" ht="12.75" x14ac:dyDescent="0.2">
      <c r="A1027" s="11" t="str">
        <f>IF(B1027="","",COUNT(A$729:A1026)+1)</f>
        <v/>
      </c>
      <c r="B1027" s="18" t="s">
        <v>14</v>
      </c>
      <c r="C1027" s="18" t="s">
        <v>14</v>
      </c>
      <c r="D1027" s="19" t="s">
        <v>14</v>
      </c>
      <c r="E1027" s="6" t="s">
        <v>117</v>
      </c>
      <c r="F1027" s="11">
        <v>1</v>
      </c>
      <c r="G1027" s="11">
        <v>24</v>
      </c>
      <c r="H1027" s="11" t="s">
        <v>115</v>
      </c>
      <c r="I1027" s="13">
        <v>66900</v>
      </c>
      <c r="J1027" s="14">
        <v>0.125</v>
      </c>
      <c r="K1027" s="14">
        <v>0.05</v>
      </c>
      <c r="L1027" s="17">
        <f t="shared" si="15"/>
        <v>1334655</v>
      </c>
      <c r="M1027" s="17" t="s">
        <v>14</v>
      </c>
      <c r="N1027" s="17"/>
    </row>
    <row r="1028" spans="1:14" s="2" customFormat="1" ht="12.75" x14ac:dyDescent="0.2">
      <c r="A1028" s="11" t="str">
        <f>IF(B1028="","",COUNT(A$729:A1027)+1)</f>
        <v/>
      </c>
      <c r="B1028" s="18" t="s">
        <v>14</v>
      </c>
      <c r="C1028" s="18" t="s">
        <v>14</v>
      </c>
      <c r="D1028" s="19" t="s">
        <v>14</v>
      </c>
      <c r="E1028" s="6" t="s">
        <v>836</v>
      </c>
      <c r="F1028" s="11" t="s">
        <v>14</v>
      </c>
      <c r="G1028" s="11">
        <v>4</v>
      </c>
      <c r="H1028" s="11" t="s">
        <v>115</v>
      </c>
      <c r="I1028" s="13">
        <v>145000</v>
      </c>
      <c r="J1028" s="14">
        <v>0.1</v>
      </c>
      <c r="K1028" s="14">
        <v>0.05</v>
      </c>
      <c r="L1028" s="17">
        <f t="shared" si="15"/>
        <v>495900</v>
      </c>
      <c r="M1028" s="17">
        <v>495900</v>
      </c>
      <c r="N1028" s="17">
        <f>SUM(L1020:L1028)-M1028</f>
        <v>15072225</v>
      </c>
    </row>
    <row r="1029" spans="1:14" s="2" customFormat="1" ht="12.75" x14ac:dyDescent="0.2">
      <c r="A1029" s="11" t="str">
        <f>IF(B1029="","",COUNT(A$729:A1028)+1)</f>
        <v/>
      </c>
      <c r="B1029" s="18" t="s">
        <v>14</v>
      </c>
      <c r="C1029" s="18" t="s">
        <v>14</v>
      </c>
      <c r="D1029" s="19" t="s">
        <v>14</v>
      </c>
      <c r="E1029" s="6" t="s">
        <v>394</v>
      </c>
      <c r="F1029" s="11"/>
      <c r="G1029" s="11"/>
      <c r="H1029" s="11"/>
      <c r="I1029" s="13"/>
      <c r="J1029" s="14"/>
      <c r="K1029" s="14"/>
      <c r="L1029" s="17"/>
      <c r="M1029" s="17"/>
      <c r="N1029" s="17"/>
    </row>
    <row r="1030" spans="1:14" s="2" customFormat="1" ht="12.75" x14ac:dyDescent="0.2">
      <c r="A1030" s="11">
        <f>IF(B1030="","",COUNT(A$729:A1029)+1)</f>
        <v>40</v>
      </c>
      <c r="B1030" s="18">
        <v>45075</v>
      </c>
      <c r="C1030" s="18">
        <v>45071</v>
      </c>
      <c r="D1030" s="19" t="s">
        <v>867</v>
      </c>
      <c r="E1030" s="6" t="s">
        <v>253</v>
      </c>
      <c r="F1030" s="11">
        <v>2</v>
      </c>
      <c r="G1030" s="11">
        <v>576</v>
      </c>
      <c r="H1030" s="11" t="s">
        <v>131</v>
      </c>
      <c r="I1030" s="13">
        <v>2150</v>
      </c>
      <c r="J1030" s="14">
        <v>0.125</v>
      </c>
      <c r="K1030" s="14">
        <v>0.05</v>
      </c>
      <c r="L1030" s="17">
        <f t="shared" si="15"/>
        <v>1029420</v>
      </c>
      <c r="M1030" s="17">
        <v>0</v>
      </c>
      <c r="N1030" s="17">
        <f>SUM(L1030)-M1030</f>
        <v>1029420</v>
      </c>
    </row>
    <row r="1031" spans="1:14" s="2" customFormat="1" ht="12.75" x14ac:dyDescent="0.2">
      <c r="A1031" s="11">
        <f>IF(B1031="","",COUNT(A$729:A1030)+1)</f>
        <v>41</v>
      </c>
      <c r="B1031" s="18">
        <v>45075</v>
      </c>
      <c r="C1031" s="18">
        <v>45072</v>
      </c>
      <c r="D1031" s="19" t="s">
        <v>868</v>
      </c>
      <c r="E1031" s="6" t="s">
        <v>869</v>
      </c>
      <c r="F1031" s="11">
        <v>2</v>
      </c>
      <c r="G1031" s="11">
        <v>1000</v>
      </c>
      <c r="H1031" s="11" t="s">
        <v>133</v>
      </c>
      <c r="I1031" s="13">
        <v>4300</v>
      </c>
      <c r="J1031" s="14">
        <v>0.125</v>
      </c>
      <c r="K1031" s="14">
        <v>0.05</v>
      </c>
      <c r="L1031" s="17">
        <f t="shared" si="15"/>
        <v>3574375</v>
      </c>
      <c r="M1031" s="17" t="s">
        <v>14</v>
      </c>
      <c r="N1031" s="17"/>
    </row>
    <row r="1032" spans="1:14" s="2" customFormat="1" ht="12.75" x14ac:dyDescent="0.2">
      <c r="A1032" s="11" t="str">
        <f>IF(B1032="","",COUNT(A$729:A1031)+1)</f>
        <v/>
      </c>
      <c r="B1032" s="18" t="s">
        <v>14</v>
      </c>
      <c r="C1032" s="18" t="s">
        <v>14</v>
      </c>
      <c r="D1032" s="19" t="s">
        <v>14</v>
      </c>
      <c r="E1032" s="6" t="s">
        <v>829</v>
      </c>
      <c r="F1032" s="11">
        <v>1</v>
      </c>
      <c r="G1032" s="11">
        <v>8</v>
      </c>
      <c r="H1032" s="11" t="s">
        <v>123</v>
      </c>
      <c r="I1032" s="13">
        <v>120000</v>
      </c>
      <c r="J1032" s="14">
        <v>0.125</v>
      </c>
      <c r="K1032" s="14">
        <v>0.05</v>
      </c>
      <c r="L1032" s="17">
        <f t="shared" si="15"/>
        <v>798000</v>
      </c>
      <c r="M1032" s="17">
        <v>0</v>
      </c>
      <c r="N1032" s="17">
        <f>SUM(L1031:L1032)-M1032</f>
        <v>4372375</v>
      </c>
    </row>
    <row r="1033" spans="1:14" s="2" customFormat="1" ht="12.75" x14ac:dyDescent="0.2">
      <c r="A1033" s="11">
        <f>IF(B1033="","",COUNT(A$729:A1032)+1)</f>
        <v>42</v>
      </c>
      <c r="B1033" s="18">
        <v>45079</v>
      </c>
      <c r="C1033" s="18">
        <v>45075</v>
      </c>
      <c r="D1033" s="19" t="s">
        <v>885</v>
      </c>
      <c r="E1033" s="6" t="s">
        <v>406</v>
      </c>
      <c r="F1033" s="11">
        <v>1</v>
      </c>
      <c r="G1033" s="11">
        <v>288</v>
      </c>
      <c r="H1033" s="11" t="s">
        <v>115</v>
      </c>
      <c r="I1033" s="13">
        <v>6700</v>
      </c>
      <c r="J1033" s="14">
        <v>0.125</v>
      </c>
      <c r="K1033" s="14">
        <v>0.05</v>
      </c>
      <c r="L1033" s="17">
        <f t="shared" si="15"/>
        <v>1603980</v>
      </c>
      <c r="M1033" s="17" t="s">
        <v>14</v>
      </c>
      <c r="N1033" s="17"/>
    </row>
    <row r="1034" spans="1:14" s="2" customFormat="1" ht="12.75" x14ac:dyDescent="0.2">
      <c r="A1034" s="11" t="str">
        <f>IF(B1034="","",COUNT(A$729:A1033)+1)</f>
        <v/>
      </c>
      <c r="B1034" s="18" t="s">
        <v>14</v>
      </c>
      <c r="C1034" s="18" t="s">
        <v>14</v>
      </c>
      <c r="D1034" s="19" t="s">
        <v>14</v>
      </c>
      <c r="E1034" s="6" t="s">
        <v>257</v>
      </c>
      <c r="F1034" s="11">
        <v>1</v>
      </c>
      <c r="G1034" s="11">
        <v>60</v>
      </c>
      <c r="H1034" s="11" t="s">
        <v>123</v>
      </c>
      <c r="I1034" s="13">
        <v>22200</v>
      </c>
      <c r="J1034" s="14">
        <v>0.125</v>
      </c>
      <c r="K1034" s="14">
        <v>0.05</v>
      </c>
      <c r="L1034" s="17">
        <f t="shared" si="15"/>
        <v>1107225</v>
      </c>
      <c r="M1034" s="17" t="s">
        <v>14</v>
      </c>
      <c r="N1034" s="17"/>
    </row>
    <row r="1035" spans="1:14" s="2" customFormat="1" ht="12.75" x14ac:dyDescent="0.2">
      <c r="A1035" s="11" t="str">
        <f>IF(B1035="","",COUNT(A$729:A1034)+1)</f>
        <v/>
      </c>
      <c r="B1035" s="18" t="s">
        <v>14</v>
      </c>
      <c r="C1035" s="18" t="s">
        <v>14</v>
      </c>
      <c r="D1035" s="19" t="s">
        <v>14</v>
      </c>
      <c r="E1035" s="6" t="s">
        <v>156</v>
      </c>
      <c r="F1035" s="11">
        <v>1</v>
      </c>
      <c r="G1035" s="11">
        <v>30</v>
      </c>
      <c r="H1035" s="11" t="s">
        <v>139</v>
      </c>
      <c r="I1035" s="13">
        <v>104400</v>
      </c>
      <c r="J1035" s="14">
        <v>0.125</v>
      </c>
      <c r="K1035" s="14">
        <v>0.05</v>
      </c>
      <c r="L1035" s="17">
        <f t="shared" si="15"/>
        <v>2603475</v>
      </c>
      <c r="M1035" s="17" t="s">
        <v>14</v>
      </c>
      <c r="N1035" s="17"/>
    </row>
    <row r="1036" spans="1:14" s="2" customFormat="1" ht="12.75" x14ac:dyDescent="0.2">
      <c r="A1036" s="11" t="str">
        <f>IF(B1036="","",COUNT(A$729:A1035)+1)</f>
        <v/>
      </c>
      <c r="B1036" s="18" t="s">
        <v>14</v>
      </c>
      <c r="C1036" s="18" t="s">
        <v>14</v>
      </c>
      <c r="D1036" s="19" t="s">
        <v>14</v>
      </c>
      <c r="E1036" s="6" t="s">
        <v>343</v>
      </c>
      <c r="F1036" s="11">
        <v>1</v>
      </c>
      <c r="G1036" s="11">
        <v>120</v>
      </c>
      <c r="H1036" s="11" t="s">
        <v>131</v>
      </c>
      <c r="I1036" s="13">
        <v>12950</v>
      </c>
      <c r="J1036" s="14">
        <v>0.125</v>
      </c>
      <c r="K1036" s="14">
        <v>0.05</v>
      </c>
      <c r="L1036" s="17">
        <f t="shared" si="15"/>
        <v>1291762.5</v>
      </c>
      <c r="M1036" s="17" t="s">
        <v>14</v>
      </c>
      <c r="N1036" s="17"/>
    </row>
    <row r="1037" spans="1:14" s="2" customFormat="1" ht="12.75" x14ac:dyDescent="0.2">
      <c r="A1037" s="11" t="str">
        <f>IF(B1037="","",COUNT(A$729:A1036)+1)</f>
        <v/>
      </c>
      <c r="B1037" s="18" t="s">
        <v>14</v>
      </c>
      <c r="C1037" s="18" t="s">
        <v>14</v>
      </c>
      <c r="D1037" s="19" t="s">
        <v>14</v>
      </c>
      <c r="E1037" s="6" t="s">
        <v>886</v>
      </c>
      <c r="F1037" s="11">
        <v>1</v>
      </c>
      <c r="G1037" s="11">
        <v>24</v>
      </c>
      <c r="H1037" s="11" t="s">
        <v>131</v>
      </c>
      <c r="I1037" s="13">
        <v>41000</v>
      </c>
      <c r="J1037" s="14">
        <v>0.125</v>
      </c>
      <c r="K1037" s="14">
        <v>0.05</v>
      </c>
      <c r="L1037" s="17">
        <f t="shared" si="15"/>
        <v>817950</v>
      </c>
      <c r="M1037" s="17" t="s">
        <v>14</v>
      </c>
      <c r="N1037" s="17"/>
    </row>
    <row r="1038" spans="1:14" s="2" customFormat="1" ht="12.75" x14ac:dyDescent="0.2">
      <c r="A1038" s="11" t="str">
        <f>IF(B1038="","",COUNT(A$729:A1037)+1)</f>
        <v/>
      </c>
      <c r="B1038" s="18" t="s">
        <v>14</v>
      </c>
      <c r="C1038" s="18" t="s">
        <v>14</v>
      </c>
      <c r="D1038" s="19" t="s">
        <v>14</v>
      </c>
      <c r="E1038" s="6" t="s">
        <v>863</v>
      </c>
      <c r="F1038" s="11">
        <v>1</v>
      </c>
      <c r="G1038" s="11">
        <v>24</v>
      </c>
      <c r="H1038" s="11" t="s">
        <v>131</v>
      </c>
      <c r="I1038" s="13">
        <v>22500</v>
      </c>
      <c r="J1038" s="14">
        <v>0.125</v>
      </c>
      <c r="K1038" s="14">
        <v>0.05</v>
      </c>
      <c r="L1038" s="17">
        <f t="shared" si="15"/>
        <v>448875</v>
      </c>
      <c r="M1038" s="17" t="s">
        <v>14</v>
      </c>
      <c r="N1038" s="17"/>
    </row>
    <row r="1039" spans="1:14" s="2" customFormat="1" ht="12.75" x14ac:dyDescent="0.2">
      <c r="A1039" s="11" t="str">
        <f>IF(B1039="","",COUNT(A$729:A1038)+1)</f>
        <v/>
      </c>
      <c r="B1039" s="18" t="s">
        <v>14</v>
      </c>
      <c r="C1039" s="18" t="s">
        <v>14</v>
      </c>
      <c r="D1039" s="19" t="s">
        <v>14</v>
      </c>
      <c r="E1039" s="6" t="s">
        <v>134</v>
      </c>
      <c r="F1039" s="11">
        <v>1</v>
      </c>
      <c r="G1039" s="11">
        <v>24</v>
      </c>
      <c r="H1039" s="11" t="s">
        <v>131</v>
      </c>
      <c r="I1039" s="13">
        <v>19000</v>
      </c>
      <c r="J1039" s="14">
        <v>0.125</v>
      </c>
      <c r="K1039" s="14">
        <v>0.05</v>
      </c>
      <c r="L1039" s="17">
        <f t="shared" si="15"/>
        <v>379050</v>
      </c>
      <c r="M1039" s="17">
        <v>0</v>
      </c>
      <c r="N1039" s="17">
        <f>SUM(L1033:L1039)-M1039</f>
        <v>8252317.5</v>
      </c>
    </row>
    <row r="1040" spans="1:14" s="2" customFormat="1" ht="12.75" x14ac:dyDescent="0.2">
      <c r="A1040" s="11">
        <f>IF(B1040="","",COUNT(A$729:A1039)+1)</f>
        <v>43</v>
      </c>
      <c r="B1040" s="18">
        <v>45079</v>
      </c>
      <c r="C1040" s="18">
        <v>45076</v>
      </c>
      <c r="D1040" s="19" t="s">
        <v>887</v>
      </c>
      <c r="E1040" s="6" t="s">
        <v>122</v>
      </c>
      <c r="F1040" s="11">
        <v>3</v>
      </c>
      <c r="G1040" s="11">
        <v>150</v>
      </c>
      <c r="H1040" s="11" t="s">
        <v>123</v>
      </c>
      <c r="I1040" s="13">
        <v>28300</v>
      </c>
      <c r="J1040" s="14">
        <v>0.125</v>
      </c>
      <c r="K1040" s="14">
        <v>0.05</v>
      </c>
      <c r="L1040" s="17">
        <f t="shared" si="15"/>
        <v>3528656.25</v>
      </c>
      <c r="M1040" s="17" t="s">
        <v>14</v>
      </c>
      <c r="N1040" s="17"/>
    </row>
    <row r="1041" spans="1:14" s="2" customFormat="1" ht="12.75" x14ac:dyDescent="0.2">
      <c r="A1041" s="11" t="str">
        <f>IF(B1041="","",COUNT(A$729:A1040)+1)</f>
        <v/>
      </c>
      <c r="B1041" s="18" t="s">
        <v>14</v>
      </c>
      <c r="C1041" s="18" t="s">
        <v>14</v>
      </c>
      <c r="D1041" s="19" t="s">
        <v>14</v>
      </c>
      <c r="E1041" s="6" t="s">
        <v>124</v>
      </c>
      <c r="F1041" s="11">
        <v>2</v>
      </c>
      <c r="G1041" s="11">
        <v>100</v>
      </c>
      <c r="H1041" s="11" t="s">
        <v>123</v>
      </c>
      <c r="I1041" s="13">
        <v>28300</v>
      </c>
      <c r="J1041" s="14">
        <v>0.125</v>
      </c>
      <c r="K1041" s="14">
        <v>0.05</v>
      </c>
      <c r="L1041" s="17">
        <f t="shared" si="15"/>
        <v>2352437.5</v>
      </c>
      <c r="M1041" s="17" t="s">
        <v>14</v>
      </c>
      <c r="N1041" s="17"/>
    </row>
    <row r="1042" spans="1:14" s="2" customFormat="1" ht="12.75" x14ac:dyDescent="0.2">
      <c r="A1042" s="11" t="str">
        <f>IF(B1042="","",COUNT(A$729:A1041)+1)</f>
        <v/>
      </c>
      <c r="B1042" s="18" t="s">
        <v>14</v>
      </c>
      <c r="C1042" s="18" t="s">
        <v>14</v>
      </c>
      <c r="D1042" s="19" t="s">
        <v>14</v>
      </c>
      <c r="E1042" s="6" t="s">
        <v>125</v>
      </c>
      <c r="F1042" s="11">
        <v>3</v>
      </c>
      <c r="G1042" s="11">
        <v>150</v>
      </c>
      <c r="H1042" s="11" t="s">
        <v>123</v>
      </c>
      <c r="I1042" s="13">
        <v>34100</v>
      </c>
      <c r="J1042" s="14">
        <v>0.125</v>
      </c>
      <c r="K1042" s="14">
        <v>0.05</v>
      </c>
      <c r="L1042" s="17">
        <f t="shared" si="15"/>
        <v>4251843.75</v>
      </c>
      <c r="M1042" s="17" t="s">
        <v>14</v>
      </c>
      <c r="N1042" s="17"/>
    </row>
    <row r="1043" spans="1:14" s="2" customFormat="1" ht="12.75" x14ac:dyDescent="0.2">
      <c r="A1043" s="11" t="str">
        <f>IF(B1043="","",COUNT(A$729:A1042)+1)</f>
        <v/>
      </c>
      <c r="B1043" s="18" t="s">
        <v>14</v>
      </c>
      <c r="C1043" s="18" t="s">
        <v>14</v>
      </c>
      <c r="D1043" s="19" t="s">
        <v>14</v>
      </c>
      <c r="E1043" s="6" t="s">
        <v>126</v>
      </c>
      <c r="F1043" s="11">
        <v>1</v>
      </c>
      <c r="G1043" s="11">
        <v>50</v>
      </c>
      <c r="H1043" s="11" t="s">
        <v>123</v>
      </c>
      <c r="I1043" s="13">
        <v>34100</v>
      </c>
      <c r="J1043" s="14">
        <v>0.125</v>
      </c>
      <c r="K1043" s="14">
        <v>0.05</v>
      </c>
      <c r="L1043" s="17">
        <f t="shared" si="15"/>
        <v>1417281.25</v>
      </c>
      <c r="M1043" s="17" t="s">
        <v>14</v>
      </c>
      <c r="N1043" s="17"/>
    </row>
    <row r="1044" spans="1:14" s="2" customFormat="1" ht="12.75" x14ac:dyDescent="0.2">
      <c r="A1044" s="11" t="str">
        <f>IF(B1044="","",COUNT(A$729:A1043)+1)</f>
        <v/>
      </c>
      <c r="B1044" s="18" t="s">
        <v>14</v>
      </c>
      <c r="C1044" s="18" t="s">
        <v>14</v>
      </c>
      <c r="D1044" s="19" t="s">
        <v>14</v>
      </c>
      <c r="E1044" s="6" t="s">
        <v>228</v>
      </c>
      <c r="F1044" s="11">
        <v>2</v>
      </c>
      <c r="G1044" s="11">
        <v>100</v>
      </c>
      <c r="H1044" s="11" t="s">
        <v>123</v>
      </c>
      <c r="I1044" s="13">
        <v>32000</v>
      </c>
      <c r="J1044" s="14">
        <v>0.125</v>
      </c>
      <c r="K1044" s="14">
        <v>0.05</v>
      </c>
      <c r="L1044" s="17">
        <f t="shared" si="15"/>
        <v>2660000</v>
      </c>
      <c r="M1044" s="17" t="s">
        <v>14</v>
      </c>
      <c r="N1044" s="17"/>
    </row>
    <row r="1045" spans="1:14" s="2" customFormat="1" ht="12.75" x14ac:dyDescent="0.2">
      <c r="A1045" s="11" t="str">
        <f>IF(B1045="","",COUNT(A$729:A1044)+1)</f>
        <v/>
      </c>
      <c r="B1045" s="18" t="s">
        <v>14</v>
      </c>
      <c r="C1045" s="18" t="s">
        <v>14</v>
      </c>
      <c r="D1045" s="19" t="s">
        <v>14</v>
      </c>
      <c r="E1045" s="6" t="s">
        <v>406</v>
      </c>
      <c r="F1045" s="11">
        <v>3</v>
      </c>
      <c r="G1045" s="11">
        <v>864</v>
      </c>
      <c r="H1045" s="11" t="s">
        <v>115</v>
      </c>
      <c r="I1045" s="13">
        <v>6700</v>
      </c>
      <c r="J1045" s="14">
        <v>0.125</v>
      </c>
      <c r="K1045" s="14">
        <v>0.05</v>
      </c>
      <c r="L1045" s="17">
        <f t="shared" si="15"/>
        <v>4811940</v>
      </c>
      <c r="M1045" s="17" t="s">
        <v>14</v>
      </c>
      <c r="N1045" s="17"/>
    </row>
    <row r="1046" spans="1:14" s="2" customFormat="1" ht="12.75" x14ac:dyDescent="0.2">
      <c r="A1046" s="11" t="str">
        <f>IF(B1046="","",COUNT(A$729:A1045)+1)</f>
        <v/>
      </c>
      <c r="B1046" s="18" t="s">
        <v>14</v>
      </c>
      <c r="C1046" s="18" t="s">
        <v>14</v>
      </c>
      <c r="D1046" s="19" t="s">
        <v>14</v>
      </c>
      <c r="E1046" s="6" t="s">
        <v>234</v>
      </c>
      <c r="F1046" s="11">
        <v>4</v>
      </c>
      <c r="G1046" s="11">
        <v>576</v>
      </c>
      <c r="H1046" s="11" t="s">
        <v>115</v>
      </c>
      <c r="I1046" s="13">
        <v>10600</v>
      </c>
      <c r="J1046" s="14">
        <v>0.125</v>
      </c>
      <c r="K1046" s="14">
        <v>0.05</v>
      </c>
      <c r="L1046" s="17">
        <f t="shared" si="15"/>
        <v>5075280</v>
      </c>
      <c r="M1046" s="17" t="s">
        <v>14</v>
      </c>
      <c r="N1046" s="17"/>
    </row>
    <row r="1047" spans="1:14" s="2" customFormat="1" ht="12.75" x14ac:dyDescent="0.2">
      <c r="A1047" s="11" t="str">
        <f>IF(B1047="","",COUNT(A$729:A1046)+1)</f>
        <v/>
      </c>
      <c r="B1047" s="18" t="s">
        <v>14</v>
      </c>
      <c r="C1047" s="18" t="s">
        <v>14</v>
      </c>
      <c r="D1047" s="19" t="s">
        <v>14</v>
      </c>
      <c r="E1047" s="6" t="s">
        <v>233</v>
      </c>
      <c r="F1047" s="11">
        <v>1</v>
      </c>
      <c r="G1047" s="11">
        <v>72</v>
      </c>
      <c r="H1047" s="11" t="s">
        <v>115</v>
      </c>
      <c r="I1047" s="13">
        <v>21200</v>
      </c>
      <c r="J1047" s="14">
        <v>0.125</v>
      </c>
      <c r="K1047" s="14">
        <v>0.05</v>
      </c>
      <c r="L1047" s="17">
        <f t="shared" si="15"/>
        <v>1268820</v>
      </c>
      <c r="M1047" s="17" t="s">
        <v>14</v>
      </c>
      <c r="N1047" s="17"/>
    </row>
    <row r="1048" spans="1:14" s="2" customFormat="1" ht="12.75" x14ac:dyDescent="0.2">
      <c r="A1048" s="11" t="str">
        <f>IF(B1048="","",COUNT(A$729:A1047)+1)</f>
        <v/>
      </c>
      <c r="B1048" s="18" t="s">
        <v>14</v>
      </c>
      <c r="C1048" s="18" t="s">
        <v>14</v>
      </c>
      <c r="D1048" s="19" t="s">
        <v>14</v>
      </c>
      <c r="E1048" s="6" t="s">
        <v>142</v>
      </c>
      <c r="F1048" s="11">
        <v>1</v>
      </c>
      <c r="G1048" s="11">
        <v>144</v>
      </c>
      <c r="H1048" s="11" t="s">
        <v>115</v>
      </c>
      <c r="I1048" s="13">
        <v>23900</v>
      </c>
      <c r="J1048" s="14">
        <v>0.125</v>
      </c>
      <c r="K1048" s="14">
        <v>0.05</v>
      </c>
      <c r="L1048" s="17">
        <f t="shared" si="15"/>
        <v>2860830</v>
      </c>
      <c r="M1048" s="17" t="s">
        <v>14</v>
      </c>
      <c r="N1048" s="17"/>
    </row>
    <row r="1049" spans="1:14" s="2" customFormat="1" ht="12.75" x14ac:dyDescent="0.2">
      <c r="A1049" s="11" t="str">
        <f>IF(B1049="","",COUNT(A$729:A1048)+1)</f>
        <v/>
      </c>
      <c r="B1049" s="18" t="s">
        <v>14</v>
      </c>
      <c r="C1049" s="18" t="s">
        <v>14</v>
      </c>
      <c r="D1049" s="19" t="s">
        <v>14</v>
      </c>
      <c r="E1049" s="6" t="s">
        <v>247</v>
      </c>
      <c r="F1049" s="11">
        <v>1</v>
      </c>
      <c r="G1049" s="11">
        <v>72</v>
      </c>
      <c r="H1049" s="11" t="s">
        <v>115</v>
      </c>
      <c r="I1049" s="13">
        <v>47800</v>
      </c>
      <c r="J1049" s="14">
        <v>0.125</v>
      </c>
      <c r="K1049" s="14">
        <v>0.05</v>
      </c>
      <c r="L1049" s="17">
        <f t="shared" si="15"/>
        <v>2860830</v>
      </c>
      <c r="M1049" s="17" t="s">
        <v>14</v>
      </c>
      <c r="N1049" s="17"/>
    </row>
    <row r="1050" spans="1:14" s="2" customFormat="1" ht="12.75" x14ac:dyDescent="0.2">
      <c r="A1050" s="11" t="str">
        <f>IF(B1050="","",COUNT(A$729:A1049)+1)</f>
        <v/>
      </c>
      <c r="B1050" s="18" t="s">
        <v>14</v>
      </c>
      <c r="C1050" s="18" t="s">
        <v>14</v>
      </c>
      <c r="D1050" s="19" t="s">
        <v>14</v>
      </c>
      <c r="E1050" s="6" t="s">
        <v>433</v>
      </c>
      <c r="F1050" s="11">
        <v>1</v>
      </c>
      <c r="G1050" s="11">
        <v>144</v>
      </c>
      <c r="H1050" s="11" t="s">
        <v>120</v>
      </c>
      <c r="I1050" s="13">
        <v>20400</v>
      </c>
      <c r="J1050" s="14">
        <v>0.125</v>
      </c>
      <c r="K1050" s="14">
        <v>0.05</v>
      </c>
      <c r="L1050" s="17">
        <f t="shared" si="15"/>
        <v>2441880</v>
      </c>
      <c r="M1050" s="17">
        <v>0</v>
      </c>
      <c r="N1050" s="17">
        <f>SUM(L1040:L1050)-M1050</f>
        <v>33529798.75</v>
      </c>
    </row>
    <row r="1051" spans="1:14" s="2" customFormat="1" ht="12.75" x14ac:dyDescent="0.2">
      <c r="A1051" s="11">
        <f>IF(B1051="","",COUNT(A$729:A1050)+1)</f>
        <v>44</v>
      </c>
      <c r="B1051" s="18">
        <v>45079</v>
      </c>
      <c r="C1051" s="18">
        <v>45076</v>
      </c>
      <c r="D1051" s="19" t="s">
        <v>888</v>
      </c>
      <c r="E1051" s="6" t="s">
        <v>156</v>
      </c>
      <c r="F1051" s="11">
        <v>1</v>
      </c>
      <c r="G1051" s="11">
        <v>30</v>
      </c>
      <c r="H1051" s="11" t="s">
        <v>139</v>
      </c>
      <c r="I1051" s="13">
        <v>104400</v>
      </c>
      <c r="J1051" s="14">
        <v>0.125</v>
      </c>
      <c r="K1051" s="14">
        <v>0.05</v>
      </c>
      <c r="L1051" s="17">
        <f t="shared" si="15"/>
        <v>2603475</v>
      </c>
      <c r="M1051" s="17" t="s">
        <v>14</v>
      </c>
      <c r="N1051" s="17"/>
    </row>
    <row r="1052" spans="1:14" s="2" customFormat="1" ht="12.75" x14ac:dyDescent="0.2">
      <c r="A1052" s="11" t="str">
        <f>IF(B1052="","",COUNT(A$729:A1051)+1)</f>
        <v/>
      </c>
      <c r="B1052" s="18" t="s">
        <v>14</v>
      </c>
      <c r="C1052" s="18" t="s">
        <v>14</v>
      </c>
      <c r="D1052" s="19" t="s">
        <v>14</v>
      </c>
      <c r="E1052" s="6" t="s">
        <v>889</v>
      </c>
      <c r="F1052" s="11">
        <v>1</v>
      </c>
      <c r="G1052" s="11">
        <v>30</v>
      </c>
      <c r="H1052" s="11" t="s">
        <v>139</v>
      </c>
      <c r="I1052" s="13">
        <v>109200</v>
      </c>
      <c r="J1052" s="14">
        <v>0.125</v>
      </c>
      <c r="K1052" s="14">
        <v>0.05</v>
      </c>
      <c r="L1052" s="17">
        <f t="shared" si="15"/>
        <v>2723175</v>
      </c>
      <c r="M1052" s="17" t="s">
        <v>14</v>
      </c>
      <c r="N1052" s="17"/>
    </row>
    <row r="1053" spans="1:14" s="2" customFormat="1" ht="12.75" x14ac:dyDescent="0.2">
      <c r="A1053" s="11" t="str">
        <f>IF(B1053="","",COUNT(A$729:A1052)+1)</f>
        <v/>
      </c>
      <c r="B1053" s="18" t="s">
        <v>14</v>
      </c>
      <c r="C1053" s="18" t="s">
        <v>14</v>
      </c>
      <c r="D1053" s="19" t="s">
        <v>14</v>
      </c>
      <c r="E1053" s="6" t="s">
        <v>283</v>
      </c>
      <c r="F1053" s="11">
        <v>1</v>
      </c>
      <c r="G1053" s="11">
        <v>24</v>
      </c>
      <c r="H1053" s="11" t="s">
        <v>131</v>
      </c>
      <c r="I1053" s="13">
        <v>24300</v>
      </c>
      <c r="J1053" s="14">
        <v>0.125</v>
      </c>
      <c r="K1053" s="14">
        <v>0.05</v>
      </c>
      <c r="L1053" s="17">
        <f t="shared" si="15"/>
        <v>484785</v>
      </c>
      <c r="M1053" s="17" t="s">
        <v>14</v>
      </c>
      <c r="N1053" s="17"/>
    </row>
    <row r="1054" spans="1:14" s="2" customFormat="1" ht="12.75" x14ac:dyDescent="0.2">
      <c r="A1054" s="11" t="str">
        <f>IF(B1054="","",COUNT(A$729:A1053)+1)</f>
        <v/>
      </c>
      <c r="B1054" s="18" t="s">
        <v>14</v>
      </c>
      <c r="C1054" s="18" t="s">
        <v>14</v>
      </c>
      <c r="D1054" s="19" t="s">
        <v>14</v>
      </c>
      <c r="E1054" s="6" t="s">
        <v>317</v>
      </c>
      <c r="F1054" s="11">
        <v>1</v>
      </c>
      <c r="G1054" s="11">
        <v>24</v>
      </c>
      <c r="H1054" s="11" t="s">
        <v>131</v>
      </c>
      <c r="I1054" s="13">
        <v>11100</v>
      </c>
      <c r="J1054" s="14">
        <v>0.125</v>
      </c>
      <c r="K1054" s="14">
        <v>0.05</v>
      </c>
      <c r="L1054" s="17">
        <f t="shared" si="15"/>
        <v>221445</v>
      </c>
      <c r="M1054" s="17" t="s">
        <v>14</v>
      </c>
      <c r="N1054" s="17"/>
    </row>
    <row r="1055" spans="1:14" s="2" customFormat="1" ht="12.75" x14ac:dyDescent="0.2">
      <c r="A1055" s="11" t="str">
        <f>IF(B1055="","",COUNT(A$729:A1054)+1)</f>
        <v/>
      </c>
      <c r="B1055" s="18" t="s">
        <v>14</v>
      </c>
      <c r="C1055" s="18" t="s">
        <v>14</v>
      </c>
      <c r="D1055" s="19" t="s">
        <v>14</v>
      </c>
      <c r="E1055" s="6" t="s">
        <v>134</v>
      </c>
      <c r="F1055" s="11">
        <v>1</v>
      </c>
      <c r="G1055" s="11">
        <v>24</v>
      </c>
      <c r="H1055" s="11" t="s">
        <v>131</v>
      </c>
      <c r="I1055" s="13">
        <v>19000</v>
      </c>
      <c r="J1055" s="14">
        <v>0.125</v>
      </c>
      <c r="K1055" s="14">
        <v>0.05</v>
      </c>
      <c r="L1055" s="17">
        <f t="shared" si="15"/>
        <v>379050</v>
      </c>
      <c r="M1055" s="17" t="s">
        <v>14</v>
      </c>
      <c r="N1055" s="17"/>
    </row>
    <row r="1056" spans="1:14" s="2" customFormat="1" ht="12.75" x14ac:dyDescent="0.2">
      <c r="A1056" s="11" t="str">
        <f>IF(B1056="","",COUNT(A$729:A1055)+1)</f>
        <v/>
      </c>
      <c r="B1056" s="18" t="s">
        <v>14</v>
      </c>
      <c r="C1056" s="18" t="s">
        <v>14</v>
      </c>
      <c r="D1056" s="19" t="s">
        <v>14</v>
      </c>
      <c r="E1056" s="6" t="s">
        <v>863</v>
      </c>
      <c r="F1056" s="11">
        <v>1</v>
      </c>
      <c r="G1056" s="11">
        <v>24</v>
      </c>
      <c r="H1056" s="11" t="s">
        <v>131</v>
      </c>
      <c r="I1056" s="13">
        <v>22500</v>
      </c>
      <c r="J1056" s="14">
        <v>0.125</v>
      </c>
      <c r="K1056" s="14">
        <v>0.05</v>
      </c>
      <c r="L1056" s="17">
        <f t="shared" si="15"/>
        <v>448875</v>
      </c>
      <c r="M1056" s="17" t="s">
        <v>14</v>
      </c>
      <c r="N1056" s="17"/>
    </row>
    <row r="1057" spans="1:14" s="2" customFormat="1" ht="12.75" x14ac:dyDescent="0.2">
      <c r="A1057" s="11" t="str">
        <f>IF(B1057="","",COUNT(A$729:A1056)+1)</f>
        <v/>
      </c>
      <c r="B1057" s="18" t="s">
        <v>14</v>
      </c>
      <c r="C1057" s="18" t="s">
        <v>14</v>
      </c>
      <c r="D1057" s="19" t="s">
        <v>14</v>
      </c>
      <c r="E1057" s="6" t="s">
        <v>443</v>
      </c>
      <c r="F1057" s="11">
        <v>1</v>
      </c>
      <c r="G1057" s="11">
        <v>144</v>
      </c>
      <c r="H1057" s="11" t="s">
        <v>120</v>
      </c>
      <c r="I1057" s="13">
        <v>27600</v>
      </c>
      <c r="J1057" s="14">
        <v>0.125</v>
      </c>
      <c r="K1057" s="14">
        <v>0.05</v>
      </c>
      <c r="L1057" s="17">
        <f t="shared" si="15"/>
        <v>3303720</v>
      </c>
      <c r="M1057" s="17">
        <v>0</v>
      </c>
      <c r="N1057" s="17">
        <f>SUM(L1051:L1057)-M1057</f>
        <v>10164525</v>
      </c>
    </row>
    <row r="1058" spans="1:14" s="2" customFormat="1" ht="12.75" x14ac:dyDescent="0.2">
      <c r="A1058" s="11">
        <f>IF(B1058="","",COUNT(A$729:A1057)+1)</f>
        <v>45</v>
      </c>
      <c r="B1058" s="18">
        <v>45079</v>
      </c>
      <c r="C1058" s="18">
        <v>45076</v>
      </c>
      <c r="D1058" s="19" t="s">
        <v>890</v>
      </c>
      <c r="E1058" s="6" t="s">
        <v>153</v>
      </c>
      <c r="F1058" s="11">
        <v>2</v>
      </c>
      <c r="G1058" s="11">
        <v>144</v>
      </c>
      <c r="H1058" s="11" t="s">
        <v>115</v>
      </c>
      <c r="I1058" s="13">
        <v>23000</v>
      </c>
      <c r="J1058" s="14">
        <v>0.125</v>
      </c>
      <c r="K1058" s="14">
        <v>0.05</v>
      </c>
      <c r="L1058" s="17">
        <f t="shared" si="15"/>
        <v>2753100</v>
      </c>
      <c r="M1058" s="17" t="s">
        <v>14</v>
      </c>
      <c r="N1058" s="17"/>
    </row>
    <row r="1059" spans="1:14" s="2" customFormat="1" ht="12.75" x14ac:dyDescent="0.2">
      <c r="A1059" s="11" t="str">
        <f>IF(B1059="","",COUNT(A$729:A1058)+1)</f>
        <v/>
      </c>
      <c r="B1059" s="18" t="s">
        <v>14</v>
      </c>
      <c r="C1059" s="18" t="s">
        <v>14</v>
      </c>
      <c r="D1059" s="19" t="s">
        <v>14</v>
      </c>
      <c r="E1059" s="6" t="s">
        <v>259</v>
      </c>
      <c r="F1059" s="11">
        <v>1</v>
      </c>
      <c r="G1059" s="11">
        <v>48</v>
      </c>
      <c r="H1059" s="11" t="s">
        <v>115</v>
      </c>
      <c r="I1059" s="13">
        <v>29600</v>
      </c>
      <c r="J1059" s="14">
        <v>0.125</v>
      </c>
      <c r="K1059" s="14">
        <v>0.05</v>
      </c>
      <c r="L1059" s="17">
        <f t="shared" si="15"/>
        <v>1181040</v>
      </c>
      <c r="M1059" s="17" t="s">
        <v>14</v>
      </c>
      <c r="N1059" s="17"/>
    </row>
    <row r="1060" spans="1:14" s="2" customFormat="1" ht="12.75" x14ac:dyDescent="0.2">
      <c r="A1060" s="11" t="str">
        <f>IF(B1060="","",COUNT(A$729:A1059)+1)</f>
        <v/>
      </c>
      <c r="B1060" s="18" t="s">
        <v>14</v>
      </c>
      <c r="C1060" s="18" t="s">
        <v>14</v>
      </c>
      <c r="D1060" s="19" t="s">
        <v>14</v>
      </c>
      <c r="E1060" s="6" t="s">
        <v>114</v>
      </c>
      <c r="F1060" s="11">
        <v>1</v>
      </c>
      <c r="G1060" s="11">
        <v>36</v>
      </c>
      <c r="H1060" s="11" t="s">
        <v>891</v>
      </c>
      <c r="I1060" s="13">
        <v>41500</v>
      </c>
      <c r="J1060" s="14">
        <v>0.125</v>
      </c>
      <c r="K1060" s="14">
        <v>0.05</v>
      </c>
      <c r="L1060" s="17">
        <f t="shared" si="15"/>
        <v>1241887.5</v>
      </c>
      <c r="M1060" s="17" t="s">
        <v>14</v>
      </c>
      <c r="N1060" s="17"/>
    </row>
    <row r="1061" spans="1:14" s="2" customFormat="1" ht="12.75" x14ac:dyDescent="0.2">
      <c r="A1061" s="11" t="str">
        <f>IF(B1061="","",COUNT(A$729:A1060)+1)</f>
        <v/>
      </c>
      <c r="B1061" s="18" t="s">
        <v>14</v>
      </c>
      <c r="C1061" s="18" t="s">
        <v>14</v>
      </c>
      <c r="D1061" s="19" t="s">
        <v>14</v>
      </c>
      <c r="E1061" s="6" t="s">
        <v>116</v>
      </c>
      <c r="F1061" s="11">
        <v>1</v>
      </c>
      <c r="G1061" s="11">
        <v>24</v>
      </c>
      <c r="H1061" s="11" t="s">
        <v>115</v>
      </c>
      <c r="I1061" s="13">
        <v>58900</v>
      </c>
      <c r="J1061" s="14">
        <v>0.125</v>
      </c>
      <c r="K1061" s="14">
        <v>0.05</v>
      </c>
      <c r="L1061" s="17">
        <f t="shared" si="15"/>
        <v>1175055</v>
      </c>
      <c r="M1061" s="17" t="s">
        <v>14</v>
      </c>
      <c r="N1061" s="17"/>
    </row>
    <row r="1062" spans="1:14" s="2" customFormat="1" ht="12.75" x14ac:dyDescent="0.2">
      <c r="A1062" s="11" t="str">
        <f>IF(B1062="","",COUNT(A$729:A1061)+1)</f>
        <v/>
      </c>
      <c r="B1062" s="18" t="s">
        <v>14</v>
      </c>
      <c r="C1062" s="18" t="s">
        <v>14</v>
      </c>
      <c r="D1062" s="19" t="s">
        <v>14</v>
      </c>
      <c r="E1062" s="6" t="s">
        <v>117</v>
      </c>
      <c r="F1062" s="11">
        <v>1</v>
      </c>
      <c r="G1062" s="11">
        <v>24</v>
      </c>
      <c r="H1062" s="11" t="s">
        <v>115</v>
      </c>
      <c r="I1062" s="13">
        <v>66900</v>
      </c>
      <c r="J1062" s="14">
        <v>0.125</v>
      </c>
      <c r="K1062" s="14">
        <v>0.05</v>
      </c>
      <c r="L1062" s="17">
        <f t="shared" si="15"/>
        <v>1334655</v>
      </c>
      <c r="M1062" s="17" t="s">
        <v>14</v>
      </c>
      <c r="N1062" s="17"/>
    </row>
    <row r="1063" spans="1:14" s="2" customFormat="1" ht="12.75" x14ac:dyDescent="0.2">
      <c r="A1063" s="11" t="str">
        <f>IF(B1063="","",COUNT(A$729:A1062)+1)</f>
        <v/>
      </c>
      <c r="B1063" s="18" t="s">
        <v>14</v>
      </c>
      <c r="C1063" s="18" t="s">
        <v>14</v>
      </c>
      <c r="D1063" s="19" t="s">
        <v>14</v>
      </c>
      <c r="E1063" s="6" t="s">
        <v>836</v>
      </c>
      <c r="F1063" s="11" t="s">
        <v>14</v>
      </c>
      <c r="G1063" s="11">
        <v>3</v>
      </c>
      <c r="H1063" s="11" t="s">
        <v>115</v>
      </c>
      <c r="I1063" s="13">
        <v>145000</v>
      </c>
      <c r="J1063" s="14">
        <v>0.1</v>
      </c>
      <c r="K1063" s="14">
        <v>0.05</v>
      </c>
      <c r="L1063" s="17">
        <f t="shared" si="15"/>
        <v>371925</v>
      </c>
      <c r="M1063" s="17">
        <v>0</v>
      </c>
      <c r="N1063" s="17">
        <f>SUM(L1058:L1063)-M1063</f>
        <v>8057662.5</v>
      </c>
    </row>
    <row r="1064" spans="1:14" s="2" customFormat="1" ht="12.75" x14ac:dyDescent="0.2">
      <c r="A1064" s="11" t="str">
        <f>IF(B1064="","",COUNT(A$729:A1063)+1)</f>
        <v/>
      </c>
      <c r="B1064" s="18" t="s">
        <v>14</v>
      </c>
      <c r="C1064" s="18" t="s">
        <v>14</v>
      </c>
      <c r="D1064" s="19" t="s">
        <v>14</v>
      </c>
      <c r="E1064" s="6" t="s">
        <v>394</v>
      </c>
      <c r="F1064" s="11"/>
      <c r="G1064" s="11"/>
      <c r="H1064" s="11"/>
      <c r="I1064" s="13"/>
      <c r="J1064" s="14"/>
      <c r="K1064" s="14"/>
      <c r="L1064" s="17"/>
      <c r="M1064" s="17"/>
      <c r="N1064" s="17"/>
    </row>
    <row r="1065" spans="1:14" s="2" customFormat="1" ht="12.75" x14ac:dyDescent="0.2">
      <c r="A1065" s="11">
        <f>IF(B1065="","",COUNT(A$729:A1064)+1)</f>
        <v>46</v>
      </c>
      <c r="B1065" s="18">
        <v>45082</v>
      </c>
      <c r="C1065" s="18">
        <v>45077</v>
      </c>
      <c r="D1065" s="19" t="s">
        <v>917</v>
      </c>
      <c r="E1065" s="6" t="s">
        <v>168</v>
      </c>
      <c r="F1065" s="11">
        <v>2</v>
      </c>
      <c r="G1065" s="11">
        <v>40</v>
      </c>
      <c r="H1065" s="11" t="s">
        <v>131</v>
      </c>
      <c r="I1065" s="13">
        <v>40500</v>
      </c>
      <c r="J1065" s="14">
        <v>0.125</v>
      </c>
      <c r="K1065" s="14">
        <v>0.05</v>
      </c>
      <c r="L1065" s="17">
        <f t="shared" si="15"/>
        <v>1346625</v>
      </c>
      <c r="M1065" s="17" t="s">
        <v>14</v>
      </c>
      <c r="N1065" s="17"/>
    </row>
    <row r="1066" spans="1:14" s="2" customFormat="1" ht="12.75" x14ac:dyDescent="0.2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373</v>
      </c>
      <c r="F1066" s="11">
        <v>1</v>
      </c>
      <c r="G1066" s="11">
        <v>10</v>
      </c>
      <c r="H1066" s="11" t="s">
        <v>152</v>
      </c>
      <c r="I1066" s="13">
        <v>89000</v>
      </c>
      <c r="J1066" s="14">
        <v>0.125</v>
      </c>
      <c r="K1066" s="14">
        <v>0.05</v>
      </c>
      <c r="L1066" s="17">
        <f t="shared" si="15"/>
        <v>739812.5</v>
      </c>
      <c r="M1066" s="17">
        <v>0</v>
      </c>
      <c r="N1066" s="17">
        <f>SUM(L1065:L1066)-M1066</f>
        <v>2086437.5</v>
      </c>
    </row>
    <row r="1067" spans="1:14" s="2" customFormat="1" ht="15.75" x14ac:dyDescent="0.25">
      <c r="A1067" s="83" t="s">
        <v>919</v>
      </c>
      <c r="B1067" s="18" t="s">
        <v>14</v>
      </c>
      <c r="C1067" s="18" t="s">
        <v>14</v>
      </c>
      <c r="D1067" s="19" t="s">
        <v>14</v>
      </c>
      <c r="E1067" s="6" t="s">
        <v>14</v>
      </c>
      <c r="F1067" s="11" t="s">
        <v>14</v>
      </c>
      <c r="G1067" s="11" t="s">
        <v>14</v>
      </c>
      <c r="H1067" s="11" t="s">
        <v>14</v>
      </c>
      <c r="I1067" s="13"/>
      <c r="J1067" s="14"/>
      <c r="K1067" s="14"/>
      <c r="L1067" s="17"/>
      <c r="M1067" s="17" t="s">
        <v>14</v>
      </c>
      <c r="N1067" s="17"/>
    </row>
    <row r="1068" spans="1:14" s="2" customFormat="1" ht="12.75" x14ac:dyDescent="0.2">
      <c r="A1068" s="11">
        <v>1</v>
      </c>
      <c r="B1068" s="18">
        <v>45092</v>
      </c>
      <c r="C1068" s="18">
        <v>45090</v>
      </c>
      <c r="D1068" s="19" t="s">
        <v>973</v>
      </c>
      <c r="E1068" s="6" t="s">
        <v>156</v>
      </c>
      <c r="F1068" s="11">
        <v>10</v>
      </c>
      <c r="G1068" s="11">
        <v>300</v>
      </c>
      <c r="H1068" s="11" t="s">
        <v>139</v>
      </c>
      <c r="I1068" s="13">
        <v>104400</v>
      </c>
      <c r="J1068" s="14">
        <v>0.125</v>
      </c>
      <c r="K1068" s="14">
        <v>0.05</v>
      </c>
      <c r="L1068" s="17">
        <f t="shared" si="15"/>
        <v>26034750</v>
      </c>
      <c r="M1068" s="17" t="s">
        <v>14</v>
      </c>
      <c r="N1068" s="17"/>
    </row>
    <row r="1069" spans="1:14" s="2" customFormat="1" ht="12.75" x14ac:dyDescent="0.2">
      <c r="A1069" s="11" t="s">
        <v>14</v>
      </c>
      <c r="B1069" s="18" t="s">
        <v>14</v>
      </c>
      <c r="C1069" s="18" t="s">
        <v>14</v>
      </c>
      <c r="D1069" s="19" t="s">
        <v>14</v>
      </c>
      <c r="E1069" s="6" t="s">
        <v>234</v>
      </c>
      <c r="F1069" s="11">
        <v>10</v>
      </c>
      <c r="G1069" s="11">
        <v>1440</v>
      </c>
      <c r="H1069" s="11" t="s">
        <v>115</v>
      </c>
      <c r="I1069" s="13">
        <v>10600</v>
      </c>
      <c r="J1069" s="14">
        <v>0.125</v>
      </c>
      <c r="K1069" s="14">
        <v>0.05</v>
      </c>
      <c r="L1069" s="17">
        <f t="shared" si="15"/>
        <v>12688200</v>
      </c>
      <c r="M1069" s="17" t="s">
        <v>14</v>
      </c>
      <c r="N1069" s="17"/>
    </row>
    <row r="1070" spans="1:14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233</v>
      </c>
      <c r="F1070" s="11">
        <v>10</v>
      </c>
      <c r="G1070" s="11">
        <v>720</v>
      </c>
      <c r="H1070" s="11" t="s">
        <v>115</v>
      </c>
      <c r="I1070" s="13">
        <v>21200</v>
      </c>
      <c r="J1070" s="14">
        <v>0.125</v>
      </c>
      <c r="K1070" s="14">
        <v>0.05</v>
      </c>
      <c r="L1070" s="17">
        <f t="shared" si="15"/>
        <v>12688200</v>
      </c>
      <c r="M1070" s="17" t="s">
        <v>14</v>
      </c>
      <c r="N1070" s="17"/>
    </row>
    <row r="1071" spans="1:14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406</v>
      </c>
      <c r="F1071" s="11">
        <v>2</v>
      </c>
      <c r="G1071" s="11">
        <v>576</v>
      </c>
      <c r="H1071" s="11" t="s">
        <v>115</v>
      </c>
      <c r="I1071" s="13">
        <v>6700</v>
      </c>
      <c r="J1071" s="14">
        <v>0.125</v>
      </c>
      <c r="K1071" s="14">
        <v>0.05</v>
      </c>
      <c r="L1071" s="17">
        <f t="shared" si="15"/>
        <v>3207960</v>
      </c>
      <c r="M1071" s="17" t="s">
        <v>14</v>
      </c>
      <c r="N1071" s="17"/>
    </row>
    <row r="1072" spans="1:14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411</v>
      </c>
      <c r="F1072" s="11">
        <v>1</v>
      </c>
      <c r="G1072" s="11">
        <v>240</v>
      </c>
      <c r="H1072" s="11" t="s">
        <v>115</v>
      </c>
      <c r="I1072" s="13">
        <v>8800</v>
      </c>
      <c r="J1072" s="14">
        <v>0.125</v>
      </c>
      <c r="K1072" s="14">
        <v>0.05</v>
      </c>
      <c r="L1072" s="17">
        <f t="shared" si="15"/>
        <v>1755600</v>
      </c>
      <c r="M1072" s="17" t="s">
        <v>14</v>
      </c>
      <c r="N1072" s="17"/>
    </row>
    <row r="1073" spans="1:14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974</v>
      </c>
      <c r="F1073" s="11">
        <v>1</v>
      </c>
      <c r="G1073" s="11">
        <v>432</v>
      </c>
      <c r="H1073" s="11" t="s">
        <v>131</v>
      </c>
      <c r="I1073" s="13">
        <v>4400</v>
      </c>
      <c r="J1073" s="14">
        <v>0.125</v>
      </c>
      <c r="K1073" s="14">
        <v>0.05</v>
      </c>
      <c r="L1073" s="17">
        <f t="shared" si="15"/>
        <v>1580040</v>
      </c>
      <c r="M1073" s="17">
        <v>0</v>
      </c>
      <c r="N1073" s="17">
        <f>SUM(L1068:L1073)-M1073</f>
        <v>57954750</v>
      </c>
    </row>
    <row r="1074" spans="1:14" x14ac:dyDescent="0.25">
      <c r="A1074" s="11">
        <v>2</v>
      </c>
      <c r="B1074" s="18">
        <v>45092</v>
      </c>
      <c r="C1074" s="18">
        <v>45090</v>
      </c>
      <c r="D1074" s="19" t="s">
        <v>975</v>
      </c>
      <c r="E1074" s="6" t="s">
        <v>122</v>
      </c>
      <c r="F1074" s="11">
        <v>10</v>
      </c>
      <c r="G1074" s="11">
        <v>500</v>
      </c>
      <c r="H1074" s="11" t="s">
        <v>123</v>
      </c>
      <c r="I1074" s="13">
        <v>28300</v>
      </c>
      <c r="J1074" s="14">
        <v>0.125</v>
      </c>
      <c r="K1074" s="14">
        <v>0.05</v>
      </c>
      <c r="L1074" s="17">
        <f t="shared" si="15"/>
        <v>11762187.5</v>
      </c>
      <c r="M1074" s="17" t="s">
        <v>14</v>
      </c>
      <c r="N1074" s="17"/>
    </row>
    <row r="1075" spans="1:14" x14ac:dyDescent="0.25">
      <c r="A1075" s="11" t="s">
        <v>14</v>
      </c>
      <c r="B1075" s="18" t="s">
        <v>14</v>
      </c>
      <c r="C1075" s="18" t="s">
        <v>14</v>
      </c>
      <c r="D1075" s="19" t="s">
        <v>14</v>
      </c>
      <c r="E1075" s="6" t="s">
        <v>124</v>
      </c>
      <c r="F1075" s="11">
        <v>3</v>
      </c>
      <c r="G1075" s="11">
        <v>150</v>
      </c>
      <c r="H1075" s="11" t="s">
        <v>123</v>
      </c>
      <c r="I1075" s="13">
        <v>28300</v>
      </c>
      <c r="J1075" s="14">
        <v>0.125</v>
      </c>
      <c r="K1075" s="14">
        <v>0.05</v>
      </c>
      <c r="L1075" s="17">
        <f t="shared" si="15"/>
        <v>3528656.25</v>
      </c>
      <c r="M1075" s="17" t="s">
        <v>14</v>
      </c>
      <c r="N1075" s="17"/>
    </row>
    <row r="1076" spans="1:14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125</v>
      </c>
      <c r="F1076" s="11">
        <v>8</v>
      </c>
      <c r="G1076" s="11">
        <v>400</v>
      </c>
      <c r="H1076" s="11" t="s">
        <v>123</v>
      </c>
      <c r="I1076" s="13">
        <v>34100</v>
      </c>
      <c r="J1076" s="14">
        <v>0.125</v>
      </c>
      <c r="K1076" s="14">
        <v>0.05</v>
      </c>
      <c r="L1076" s="17">
        <f t="shared" si="15"/>
        <v>11338250</v>
      </c>
      <c r="M1076" s="17" t="s">
        <v>14</v>
      </c>
      <c r="N1076" s="17"/>
    </row>
    <row r="1077" spans="1:14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126</v>
      </c>
      <c r="F1077" s="11">
        <v>3</v>
      </c>
      <c r="G1077" s="11">
        <v>150</v>
      </c>
      <c r="H1077" s="11" t="s">
        <v>123</v>
      </c>
      <c r="I1077" s="13">
        <v>34100</v>
      </c>
      <c r="J1077" s="14">
        <v>0.125</v>
      </c>
      <c r="K1077" s="14">
        <v>0.05</v>
      </c>
      <c r="L1077" s="17">
        <f t="shared" si="15"/>
        <v>4251843.75</v>
      </c>
      <c r="M1077" s="17" t="s">
        <v>14</v>
      </c>
      <c r="N1077" s="17"/>
    </row>
    <row r="1078" spans="1:14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179</v>
      </c>
      <c r="F1078" s="11">
        <v>5</v>
      </c>
      <c r="G1078" s="11">
        <v>120</v>
      </c>
      <c r="H1078" s="11" t="s">
        <v>123</v>
      </c>
      <c r="I1078" s="13">
        <v>70800</v>
      </c>
      <c r="J1078" s="14">
        <v>0.125</v>
      </c>
      <c r="K1078" s="14">
        <v>0.05</v>
      </c>
      <c r="L1078" s="17">
        <f t="shared" si="15"/>
        <v>7062300</v>
      </c>
      <c r="M1078" s="17" t="s">
        <v>14</v>
      </c>
      <c r="N1078" s="17"/>
    </row>
    <row r="1079" spans="1:14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180</v>
      </c>
      <c r="F1079" s="11">
        <v>5</v>
      </c>
      <c r="G1079" s="11">
        <v>120</v>
      </c>
      <c r="H1079" s="11" t="s">
        <v>123</v>
      </c>
      <c r="I1079" s="13">
        <v>70800</v>
      </c>
      <c r="J1079" s="14">
        <v>0.125</v>
      </c>
      <c r="K1079" s="14">
        <v>0.05</v>
      </c>
      <c r="L1079" s="17">
        <f t="shared" si="15"/>
        <v>7062300</v>
      </c>
      <c r="M1079" s="17" t="s">
        <v>14</v>
      </c>
      <c r="N1079" s="17"/>
    </row>
    <row r="1080" spans="1:14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181</v>
      </c>
      <c r="F1080" s="11">
        <v>3</v>
      </c>
      <c r="G1080" s="11">
        <v>108</v>
      </c>
      <c r="H1080" s="11" t="s">
        <v>120</v>
      </c>
      <c r="I1080" s="13">
        <v>34200</v>
      </c>
      <c r="J1080" s="14">
        <v>0.125</v>
      </c>
      <c r="K1080" s="14">
        <v>0.05</v>
      </c>
      <c r="L1080" s="17">
        <f t="shared" si="15"/>
        <v>3070305</v>
      </c>
      <c r="M1080" s="17" t="s">
        <v>14</v>
      </c>
      <c r="N1080" s="17"/>
    </row>
    <row r="1081" spans="1:14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134</v>
      </c>
      <c r="F1081" s="11">
        <v>10</v>
      </c>
      <c r="G1081" s="11">
        <v>240</v>
      </c>
      <c r="H1081" s="11" t="s">
        <v>131</v>
      </c>
      <c r="I1081" s="13">
        <v>19000</v>
      </c>
      <c r="J1081" s="14">
        <v>0.125</v>
      </c>
      <c r="K1081" s="14">
        <v>0.05</v>
      </c>
      <c r="L1081" s="17">
        <f t="shared" si="15"/>
        <v>3790500</v>
      </c>
      <c r="M1081" s="17" t="s">
        <v>14</v>
      </c>
      <c r="N1081" s="17"/>
    </row>
    <row r="1082" spans="1:14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317</v>
      </c>
      <c r="F1082" s="11">
        <v>5</v>
      </c>
      <c r="G1082" s="11">
        <v>120</v>
      </c>
      <c r="H1082" s="11" t="s">
        <v>131</v>
      </c>
      <c r="I1082" s="13">
        <v>11100</v>
      </c>
      <c r="J1082" s="14">
        <v>0.125</v>
      </c>
      <c r="K1082" s="14">
        <v>0.05</v>
      </c>
      <c r="L1082" s="17">
        <f t="shared" ref="L1082:L1137" si="16">G1082*(I1082-(I1082*J1082)-((I1082-(I1082*J1082))*K1082))</f>
        <v>1107225</v>
      </c>
      <c r="M1082" s="17" t="s">
        <v>14</v>
      </c>
      <c r="N1082" s="17"/>
    </row>
    <row r="1083" spans="1:14" x14ac:dyDescent="0.25">
      <c r="A1083" s="11" t="s">
        <v>14</v>
      </c>
      <c r="B1083" s="18" t="s">
        <v>14</v>
      </c>
      <c r="C1083" s="18" t="s">
        <v>14</v>
      </c>
      <c r="D1083" s="19" t="s">
        <v>14</v>
      </c>
      <c r="E1083" s="6" t="s">
        <v>283</v>
      </c>
      <c r="F1083" s="11">
        <v>1</v>
      </c>
      <c r="G1083" s="11">
        <v>24</v>
      </c>
      <c r="H1083" s="11" t="s">
        <v>131</v>
      </c>
      <c r="I1083" s="13">
        <v>24300</v>
      </c>
      <c r="J1083" s="14">
        <v>0.125</v>
      </c>
      <c r="K1083" s="14">
        <v>0.05</v>
      </c>
      <c r="L1083" s="17">
        <f t="shared" si="16"/>
        <v>484785</v>
      </c>
      <c r="M1083" s="17" t="s">
        <v>14</v>
      </c>
      <c r="N1083" s="17"/>
    </row>
    <row r="1084" spans="1:14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824</v>
      </c>
      <c r="F1084" s="11">
        <v>1</v>
      </c>
      <c r="G1084" s="11">
        <v>96</v>
      </c>
      <c r="H1084" s="11" t="s">
        <v>131</v>
      </c>
      <c r="I1084" s="13">
        <v>14200</v>
      </c>
      <c r="J1084" s="14">
        <v>0.125</v>
      </c>
      <c r="K1084" s="14">
        <v>0.05</v>
      </c>
      <c r="L1084" s="17">
        <f t="shared" si="16"/>
        <v>1133160</v>
      </c>
      <c r="M1084" s="17">
        <v>0</v>
      </c>
      <c r="N1084" s="17">
        <f>SUM(L1074:L1084)-M1084</f>
        <v>54591512.5</v>
      </c>
    </row>
    <row r="1085" spans="1:14" x14ac:dyDescent="0.25">
      <c r="A1085" s="11">
        <v>3</v>
      </c>
      <c r="B1085" s="18">
        <v>45092</v>
      </c>
      <c r="C1085" s="18">
        <v>45090</v>
      </c>
      <c r="D1085" s="19" t="s">
        <v>976</v>
      </c>
      <c r="E1085" s="6" t="s">
        <v>122</v>
      </c>
      <c r="F1085" s="11">
        <v>5</v>
      </c>
      <c r="G1085" s="11">
        <v>250</v>
      </c>
      <c r="H1085" s="11" t="s">
        <v>123</v>
      </c>
      <c r="I1085" s="13">
        <v>28300</v>
      </c>
      <c r="J1085" s="14">
        <v>0.125</v>
      </c>
      <c r="K1085" s="14">
        <v>0.05</v>
      </c>
      <c r="L1085" s="17">
        <f t="shared" si="16"/>
        <v>5881093.75</v>
      </c>
      <c r="M1085" s="17" t="s">
        <v>14</v>
      </c>
      <c r="N1085" s="17"/>
    </row>
    <row r="1086" spans="1:14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124</v>
      </c>
      <c r="F1086" s="11">
        <v>2</v>
      </c>
      <c r="G1086" s="11">
        <v>100</v>
      </c>
      <c r="H1086" s="11" t="s">
        <v>123</v>
      </c>
      <c r="I1086" s="13">
        <v>28300</v>
      </c>
      <c r="J1086" s="14">
        <v>0.125</v>
      </c>
      <c r="K1086" s="14">
        <v>0.05</v>
      </c>
      <c r="L1086" s="17">
        <f t="shared" si="16"/>
        <v>2352437.5</v>
      </c>
      <c r="M1086" s="17" t="s">
        <v>14</v>
      </c>
      <c r="N1086" s="17"/>
    </row>
    <row r="1087" spans="1:14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125</v>
      </c>
      <c r="F1087" s="11">
        <v>1</v>
      </c>
      <c r="G1087" s="11">
        <v>50</v>
      </c>
      <c r="H1087" s="11" t="s">
        <v>123</v>
      </c>
      <c r="I1087" s="13">
        <v>34100</v>
      </c>
      <c r="J1087" s="14">
        <v>0.125</v>
      </c>
      <c r="K1087" s="14">
        <v>0.05</v>
      </c>
      <c r="L1087" s="17">
        <f t="shared" si="16"/>
        <v>1417281.25</v>
      </c>
      <c r="M1087" s="17" t="s">
        <v>14</v>
      </c>
      <c r="N1087" s="17"/>
    </row>
    <row r="1088" spans="1:14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126</v>
      </c>
      <c r="F1088" s="11">
        <v>1</v>
      </c>
      <c r="G1088" s="11">
        <v>50</v>
      </c>
      <c r="H1088" s="11" t="s">
        <v>123</v>
      </c>
      <c r="I1088" s="13">
        <v>34100</v>
      </c>
      <c r="J1088" s="14">
        <v>0.125</v>
      </c>
      <c r="K1088" s="14">
        <v>0.05</v>
      </c>
      <c r="L1088" s="17">
        <f t="shared" si="16"/>
        <v>1417281.25</v>
      </c>
      <c r="M1088" s="17" t="s">
        <v>14</v>
      </c>
      <c r="N1088" s="17"/>
    </row>
    <row r="1089" spans="1:14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165</v>
      </c>
      <c r="F1089" s="11">
        <v>1</v>
      </c>
      <c r="G1089" s="11">
        <v>72</v>
      </c>
      <c r="H1089" s="11" t="s">
        <v>131</v>
      </c>
      <c r="I1089" s="13">
        <v>34500</v>
      </c>
      <c r="J1089" s="14">
        <v>0.125</v>
      </c>
      <c r="K1089" s="14">
        <v>0.05</v>
      </c>
      <c r="L1089" s="17">
        <f t="shared" si="16"/>
        <v>2064825</v>
      </c>
      <c r="M1089" s="17" t="s">
        <v>14</v>
      </c>
      <c r="N1089" s="17"/>
    </row>
    <row r="1090" spans="1:14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409</v>
      </c>
      <c r="F1090" s="11">
        <v>1</v>
      </c>
      <c r="G1090" s="11">
        <v>24</v>
      </c>
      <c r="H1090" s="11" t="s">
        <v>131</v>
      </c>
      <c r="I1090" s="13">
        <v>97000</v>
      </c>
      <c r="J1090" s="14">
        <v>0.125</v>
      </c>
      <c r="K1090" s="14">
        <v>0.05</v>
      </c>
      <c r="L1090" s="17">
        <f t="shared" si="16"/>
        <v>1935150</v>
      </c>
      <c r="M1090" s="17" t="s">
        <v>14</v>
      </c>
      <c r="N1090" s="17"/>
    </row>
    <row r="1091" spans="1:14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677</v>
      </c>
      <c r="F1091" s="11">
        <v>5</v>
      </c>
      <c r="G1091" s="11">
        <v>720</v>
      </c>
      <c r="H1091" s="11" t="s">
        <v>115</v>
      </c>
      <c r="I1091" s="13">
        <v>11600</v>
      </c>
      <c r="J1091" s="14">
        <v>0.125</v>
      </c>
      <c r="K1091" s="14">
        <v>0.05</v>
      </c>
      <c r="L1091" s="17">
        <f t="shared" si="16"/>
        <v>6942600</v>
      </c>
      <c r="M1091" s="17" t="s">
        <v>14</v>
      </c>
      <c r="N1091" s="17"/>
    </row>
    <row r="1092" spans="1:14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134</v>
      </c>
      <c r="F1092" s="11">
        <v>3</v>
      </c>
      <c r="G1092" s="11">
        <v>72</v>
      </c>
      <c r="H1092" s="11" t="s">
        <v>131</v>
      </c>
      <c r="I1092" s="13">
        <v>19000</v>
      </c>
      <c r="J1092" s="14">
        <v>0.125</v>
      </c>
      <c r="K1092" s="14">
        <v>0.05</v>
      </c>
      <c r="L1092" s="17">
        <f t="shared" si="16"/>
        <v>1137150</v>
      </c>
      <c r="M1092" s="17" t="s">
        <v>14</v>
      </c>
      <c r="N1092" s="17"/>
    </row>
    <row r="1093" spans="1:14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162</v>
      </c>
      <c r="F1093" s="11">
        <v>2</v>
      </c>
      <c r="G1093" s="11">
        <v>40</v>
      </c>
      <c r="H1093" s="11" t="s">
        <v>120</v>
      </c>
      <c r="I1093" s="13">
        <v>85200</v>
      </c>
      <c r="J1093" s="14">
        <v>0.125</v>
      </c>
      <c r="K1093" s="14">
        <v>0.05</v>
      </c>
      <c r="L1093" s="17">
        <f t="shared" si="16"/>
        <v>2832900</v>
      </c>
      <c r="M1093" s="17" t="s">
        <v>14</v>
      </c>
      <c r="N1093" s="17"/>
    </row>
    <row r="1094" spans="1:14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135</v>
      </c>
      <c r="F1094" s="11">
        <v>2</v>
      </c>
      <c r="G1094" s="11">
        <v>288</v>
      </c>
      <c r="H1094" s="11" t="s">
        <v>131</v>
      </c>
      <c r="I1094" s="13">
        <v>4350</v>
      </c>
      <c r="J1094" s="14">
        <v>0.125</v>
      </c>
      <c r="K1094" s="14">
        <v>0.05</v>
      </c>
      <c r="L1094" s="17">
        <f t="shared" si="16"/>
        <v>1041390</v>
      </c>
      <c r="M1094" s="17" t="s">
        <v>14</v>
      </c>
      <c r="N1094" s="17"/>
    </row>
    <row r="1095" spans="1:14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315</v>
      </c>
      <c r="F1095" s="11">
        <v>1</v>
      </c>
      <c r="G1095" s="11">
        <v>24</v>
      </c>
      <c r="H1095" s="11" t="s">
        <v>120</v>
      </c>
      <c r="I1095" s="13">
        <v>90600</v>
      </c>
      <c r="J1095" s="14">
        <v>0.125</v>
      </c>
      <c r="K1095" s="14">
        <v>0.05</v>
      </c>
      <c r="L1095" s="17">
        <f t="shared" si="16"/>
        <v>1807470</v>
      </c>
      <c r="M1095" s="17">
        <v>0</v>
      </c>
      <c r="N1095" s="17">
        <f>SUM(L1085:L1095)-M1095</f>
        <v>28829578.75</v>
      </c>
    </row>
    <row r="1096" spans="1:14" x14ac:dyDescent="0.25">
      <c r="A1096" s="11">
        <v>4</v>
      </c>
      <c r="B1096" s="18">
        <v>45086</v>
      </c>
      <c r="C1096" s="18">
        <v>45084</v>
      </c>
      <c r="D1096" s="19" t="s">
        <v>977</v>
      </c>
      <c r="E1096" s="6" t="s">
        <v>234</v>
      </c>
      <c r="F1096" s="11">
        <v>3</v>
      </c>
      <c r="G1096" s="11">
        <v>432</v>
      </c>
      <c r="H1096" s="11" t="s">
        <v>115</v>
      </c>
      <c r="I1096" s="13">
        <v>10600</v>
      </c>
      <c r="J1096" s="14">
        <v>0.125</v>
      </c>
      <c r="K1096" s="14">
        <v>0.05</v>
      </c>
      <c r="L1096" s="17">
        <f t="shared" si="16"/>
        <v>3806460</v>
      </c>
      <c r="M1096" s="17" t="s">
        <v>14</v>
      </c>
      <c r="N1096" s="17"/>
    </row>
    <row r="1097" spans="1:14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443</v>
      </c>
      <c r="F1097" s="11">
        <v>2</v>
      </c>
      <c r="G1097" s="11">
        <v>288</v>
      </c>
      <c r="H1097" s="11" t="s">
        <v>120</v>
      </c>
      <c r="I1097" s="13">
        <v>27600</v>
      </c>
      <c r="J1097" s="14">
        <v>0.125</v>
      </c>
      <c r="K1097" s="14">
        <v>0.05</v>
      </c>
      <c r="L1097" s="17">
        <f t="shared" si="16"/>
        <v>6607440</v>
      </c>
      <c r="M1097" s="17" t="s">
        <v>14</v>
      </c>
      <c r="N1097" s="17"/>
    </row>
    <row r="1098" spans="1:14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433</v>
      </c>
      <c r="F1098" s="11">
        <v>1</v>
      </c>
      <c r="G1098" s="11">
        <v>144</v>
      </c>
      <c r="H1098" s="11" t="s">
        <v>120</v>
      </c>
      <c r="I1098" s="13">
        <v>20400</v>
      </c>
      <c r="J1098" s="14">
        <v>0.125</v>
      </c>
      <c r="K1098" s="14">
        <v>0.05</v>
      </c>
      <c r="L1098" s="17">
        <f t="shared" si="16"/>
        <v>2441880</v>
      </c>
      <c r="M1098" s="17">
        <v>0</v>
      </c>
      <c r="N1098" s="17">
        <f>SUM(L1096:L1098)-M1098</f>
        <v>12855780</v>
      </c>
    </row>
    <row r="1099" spans="1:14" x14ac:dyDescent="0.25">
      <c r="A1099" s="11">
        <v>5</v>
      </c>
      <c r="B1099" s="18">
        <v>45086</v>
      </c>
      <c r="C1099" s="18">
        <v>45083</v>
      </c>
      <c r="D1099" s="19" t="s">
        <v>978</v>
      </c>
      <c r="E1099" s="6" t="s">
        <v>259</v>
      </c>
      <c r="F1099" s="11">
        <v>5</v>
      </c>
      <c r="G1099" s="11">
        <v>240</v>
      </c>
      <c r="H1099" s="11" t="s">
        <v>115</v>
      </c>
      <c r="I1099" s="13">
        <v>29600</v>
      </c>
      <c r="J1099" s="14">
        <v>0.125</v>
      </c>
      <c r="K1099" s="14">
        <v>0.05</v>
      </c>
      <c r="L1099" s="17">
        <f t="shared" si="16"/>
        <v>5905200</v>
      </c>
      <c r="M1099" s="17" t="s">
        <v>14</v>
      </c>
      <c r="N1099" s="17"/>
    </row>
    <row r="1100" spans="1:14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114</v>
      </c>
      <c r="F1100" s="11">
        <v>5</v>
      </c>
      <c r="G1100" s="11">
        <v>180</v>
      </c>
      <c r="H1100" s="11" t="s">
        <v>115</v>
      </c>
      <c r="I1100" s="13">
        <v>41500</v>
      </c>
      <c r="J1100" s="14">
        <v>0.125</v>
      </c>
      <c r="K1100" s="14">
        <v>0.05</v>
      </c>
      <c r="L1100" s="17">
        <f t="shared" si="16"/>
        <v>6209437.5</v>
      </c>
      <c r="M1100" s="17" t="s">
        <v>14</v>
      </c>
      <c r="N1100" s="17"/>
    </row>
    <row r="1101" spans="1:14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116</v>
      </c>
      <c r="F1101" s="11">
        <v>5</v>
      </c>
      <c r="G1101" s="11">
        <v>120</v>
      </c>
      <c r="H1101" s="11" t="s">
        <v>115</v>
      </c>
      <c r="I1101" s="13">
        <v>58900</v>
      </c>
      <c r="J1101" s="14">
        <v>0.125</v>
      </c>
      <c r="K1101" s="14">
        <v>0.05</v>
      </c>
      <c r="L1101" s="17">
        <f t="shared" si="16"/>
        <v>5875275</v>
      </c>
      <c r="M1101" s="17" t="s">
        <v>14</v>
      </c>
      <c r="N1101" s="17"/>
    </row>
    <row r="1102" spans="1:14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117</v>
      </c>
      <c r="F1102" s="11">
        <v>2</v>
      </c>
      <c r="G1102" s="11">
        <v>48</v>
      </c>
      <c r="H1102" s="11" t="s">
        <v>115</v>
      </c>
      <c r="I1102" s="13">
        <v>66900</v>
      </c>
      <c r="J1102" s="14">
        <v>0.125</v>
      </c>
      <c r="K1102" s="14">
        <v>0.05</v>
      </c>
      <c r="L1102" s="17">
        <f t="shared" si="16"/>
        <v>2669310</v>
      </c>
      <c r="M1102" s="17" t="s">
        <v>14</v>
      </c>
      <c r="N1102" s="17"/>
    </row>
    <row r="1103" spans="1:14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135</v>
      </c>
      <c r="F1103" s="11">
        <v>2</v>
      </c>
      <c r="G1103" s="11">
        <v>288</v>
      </c>
      <c r="H1103" s="11" t="s">
        <v>131</v>
      </c>
      <c r="I1103" s="13">
        <v>4350</v>
      </c>
      <c r="J1103" s="14">
        <v>0.125</v>
      </c>
      <c r="K1103" s="14">
        <v>0.05</v>
      </c>
      <c r="L1103" s="17">
        <f t="shared" si="16"/>
        <v>1041390</v>
      </c>
      <c r="M1103" s="17" t="s">
        <v>14</v>
      </c>
      <c r="N1103" s="17"/>
    </row>
    <row r="1104" spans="1:14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136</v>
      </c>
      <c r="F1104" s="11">
        <v>2</v>
      </c>
      <c r="G1104" s="11">
        <v>288</v>
      </c>
      <c r="H1104" s="11" t="s">
        <v>131</v>
      </c>
      <c r="I1104" s="13">
        <v>6500</v>
      </c>
      <c r="J1104" s="14">
        <v>0.125</v>
      </c>
      <c r="K1104" s="14">
        <v>0.05</v>
      </c>
      <c r="L1104" s="17">
        <f t="shared" si="16"/>
        <v>1556100</v>
      </c>
      <c r="M1104" s="17" t="s">
        <v>14</v>
      </c>
      <c r="N1104" s="17"/>
    </row>
    <row r="1105" spans="1:15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979</v>
      </c>
      <c r="F1105" s="11">
        <v>4</v>
      </c>
      <c r="G1105" s="11">
        <v>288</v>
      </c>
      <c r="H1105" s="11" t="s">
        <v>131</v>
      </c>
      <c r="I1105" s="13">
        <v>15800</v>
      </c>
      <c r="J1105" s="14">
        <v>0.125</v>
      </c>
      <c r="K1105" s="14">
        <v>0.05</v>
      </c>
      <c r="L1105" s="17">
        <f t="shared" si="16"/>
        <v>3782520</v>
      </c>
      <c r="M1105" s="17">
        <v>0</v>
      </c>
      <c r="N1105" s="17">
        <f>SUM(L1099:L1105)-M1105</f>
        <v>27039232.5</v>
      </c>
    </row>
    <row r="1106" spans="1:15" x14ac:dyDescent="0.25">
      <c r="A1106" s="11">
        <v>6</v>
      </c>
      <c r="B1106" s="18">
        <v>45085</v>
      </c>
      <c r="C1106" s="18">
        <v>45079</v>
      </c>
      <c r="D1106" s="19" t="s">
        <v>980</v>
      </c>
      <c r="E1106" s="6" t="s">
        <v>157</v>
      </c>
      <c r="F1106" s="11">
        <v>10</v>
      </c>
      <c r="G1106" s="11">
        <v>1440</v>
      </c>
      <c r="H1106" s="11" t="s">
        <v>115</v>
      </c>
      <c r="I1106" s="13">
        <v>11900</v>
      </c>
      <c r="J1106" s="14">
        <v>0.125</v>
      </c>
      <c r="K1106" s="14">
        <v>0.05</v>
      </c>
      <c r="L1106" s="17">
        <f t="shared" si="16"/>
        <v>14244300</v>
      </c>
      <c r="M1106" s="20" t="s">
        <v>14</v>
      </c>
      <c r="N1106" s="17"/>
    </row>
    <row r="1107" spans="1:15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153</v>
      </c>
      <c r="F1107" s="11">
        <v>5</v>
      </c>
      <c r="G1107" s="11">
        <v>360</v>
      </c>
      <c r="H1107" s="11" t="s">
        <v>115</v>
      </c>
      <c r="I1107" s="13">
        <v>23000</v>
      </c>
      <c r="J1107" s="14">
        <v>0.125</v>
      </c>
      <c r="K1107" s="14">
        <v>0.05</v>
      </c>
      <c r="L1107" s="17">
        <f t="shared" si="16"/>
        <v>6882750</v>
      </c>
      <c r="M1107" s="45" t="s">
        <v>14</v>
      </c>
      <c r="N1107" s="47"/>
      <c r="O1107" s="48"/>
    </row>
    <row r="1108" spans="1:15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259</v>
      </c>
      <c r="F1108" s="11">
        <v>10</v>
      </c>
      <c r="G1108" s="11">
        <v>480</v>
      </c>
      <c r="H1108" s="11" t="s">
        <v>115</v>
      </c>
      <c r="I1108" s="13">
        <v>29600</v>
      </c>
      <c r="J1108" s="14">
        <v>0.125</v>
      </c>
      <c r="K1108" s="14">
        <v>0.05</v>
      </c>
      <c r="L1108" s="17">
        <f t="shared" si="16"/>
        <v>11810400</v>
      </c>
      <c r="M1108" s="20" t="s">
        <v>14</v>
      </c>
      <c r="N1108" s="17"/>
    </row>
    <row r="1109" spans="1:15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114</v>
      </c>
      <c r="F1109" s="11">
        <v>5</v>
      </c>
      <c r="G1109" s="11">
        <v>180</v>
      </c>
      <c r="H1109" s="11" t="s">
        <v>115</v>
      </c>
      <c r="I1109" s="13">
        <v>41500</v>
      </c>
      <c r="J1109" s="14">
        <v>0.125</v>
      </c>
      <c r="K1109" s="14">
        <v>0.05</v>
      </c>
      <c r="L1109" s="17">
        <f t="shared" si="16"/>
        <v>6209437.5</v>
      </c>
      <c r="M1109" s="20" t="s">
        <v>14</v>
      </c>
      <c r="N1109" s="17"/>
    </row>
    <row r="1110" spans="1:15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116</v>
      </c>
      <c r="F1110" s="11">
        <v>3</v>
      </c>
      <c r="G1110" s="11">
        <v>72</v>
      </c>
      <c r="H1110" s="11" t="s">
        <v>115</v>
      </c>
      <c r="I1110" s="13">
        <v>58900</v>
      </c>
      <c r="J1110" s="14">
        <v>0.125</v>
      </c>
      <c r="K1110" s="14">
        <v>0.05</v>
      </c>
      <c r="L1110" s="17">
        <f t="shared" si="16"/>
        <v>3525165</v>
      </c>
      <c r="M1110" s="17" t="s">
        <v>14</v>
      </c>
      <c r="N1110" s="17"/>
    </row>
    <row r="1111" spans="1:15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117</v>
      </c>
      <c r="F1111" s="11">
        <v>3</v>
      </c>
      <c r="G1111" s="11">
        <v>72</v>
      </c>
      <c r="H1111" s="11" t="s">
        <v>115</v>
      </c>
      <c r="I1111" s="13">
        <v>66900</v>
      </c>
      <c r="J1111" s="14">
        <v>0.125</v>
      </c>
      <c r="K1111" s="14">
        <v>0.05</v>
      </c>
      <c r="L1111" s="17">
        <f t="shared" si="16"/>
        <v>4003965</v>
      </c>
      <c r="M1111" s="17" t="s">
        <v>14</v>
      </c>
      <c r="N1111" s="17"/>
    </row>
    <row r="1112" spans="1:15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118</v>
      </c>
      <c r="F1112" s="11">
        <v>3</v>
      </c>
      <c r="G1112" s="11">
        <v>72</v>
      </c>
      <c r="H1112" s="11" t="s">
        <v>115</v>
      </c>
      <c r="I1112" s="13">
        <v>96000</v>
      </c>
      <c r="J1112" s="14">
        <v>0.125</v>
      </c>
      <c r="K1112" s="14">
        <v>0.05</v>
      </c>
      <c r="L1112" s="17">
        <f t="shared" si="16"/>
        <v>5745600</v>
      </c>
      <c r="M1112" s="17">
        <v>0</v>
      </c>
      <c r="N1112" s="17">
        <f>SUM(L1106:L1112)-M1112</f>
        <v>52421617.5</v>
      </c>
    </row>
    <row r="1113" spans="1:15" x14ac:dyDescent="0.25">
      <c r="A1113" s="11">
        <v>7</v>
      </c>
      <c r="B1113" s="18">
        <v>45084</v>
      </c>
      <c r="C1113" s="18">
        <v>45079</v>
      </c>
      <c r="D1113" s="19" t="s">
        <v>981</v>
      </c>
      <c r="E1113" s="6" t="s">
        <v>157</v>
      </c>
      <c r="F1113" s="11">
        <v>4</v>
      </c>
      <c r="G1113" s="11">
        <v>576</v>
      </c>
      <c r="H1113" s="11" t="s">
        <v>115</v>
      </c>
      <c r="I1113" s="13">
        <v>11900</v>
      </c>
      <c r="J1113" s="14">
        <v>0.125</v>
      </c>
      <c r="K1113" s="14">
        <v>0.05</v>
      </c>
      <c r="L1113" s="17">
        <f t="shared" si="16"/>
        <v>5697720</v>
      </c>
      <c r="M1113" s="17" t="s">
        <v>14</v>
      </c>
      <c r="N1113" s="17"/>
    </row>
    <row r="1114" spans="1:15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153</v>
      </c>
      <c r="F1114" s="11">
        <v>2</v>
      </c>
      <c r="G1114" s="11">
        <v>144</v>
      </c>
      <c r="H1114" s="11" t="s">
        <v>115</v>
      </c>
      <c r="I1114" s="13">
        <v>23000</v>
      </c>
      <c r="J1114" s="14">
        <v>0.125</v>
      </c>
      <c r="K1114" s="14">
        <v>0.05</v>
      </c>
      <c r="L1114" s="17">
        <f t="shared" si="16"/>
        <v>2753100</v>
      </c>
      <c r="M1114" s="17" t="s">
        <v>14</v>
      </c>
      <c r="N1114" s="17"/>
    </row>
    <row r="1115" spans="1:15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259</v>
      </c>
      <c r="F1115" s="11">
        <v>3</v>
      </c>
      <c r="G1115" s="11">
        <v>144</v>
      </c>
      <c r="H1115" s="11" t="s">
        <v>115</v>
      </c>
      <c r="I1115" s="13">
        <v>29600</v>
      </c>
      <c r="J1115" s="14">
        <v>0.125</v>
      </c>
      <c r="K1115" s="14">
        <v>0.05</v>
      </c>
      <c r="L1115" s="17">
        <f t="shared" si="16"/>
        <v>3543120</v>
      </c>
      <c r="M1115" s="17" t="s">
        <v>14</v>
      </c>
      <c r="N1115" s="17"/>
    </row>
    <row r="1116" spans="1:15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114</v>
      </c>
      <c r="F1116" s="11">
        <v>2</v>
      </c>
      <c r="G1116" s="11">
        <v>72</v>
      </c>
      <c r="H1116" s="11" t="s">
        <v>115</v>
      </c>
      <c r="I1116" s="13">
        <v>41500</v>
      </c>
      <c r="J1116" s="14">
        <v>0.125</v>
      </c>
      <c r="K1116" s="14">
        <v>0.05</v>
      </c>
      <c r="L1116" s="17">
        <f t="shared" si="16"/>
        <v>2483775</v>
      </c>
      <c r="M1116" s="17" t="s">
        <v>14</v>
      </c>
      <c r="N1116" s="17"/>
    </row>
    <row r="1117" spans="1:15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116</v>
      </c>
      <c r="F1117" s="11">
        <v>2</v>
      </c>
      <c r="G1117" s="11">
        <v>48</v>
      </c>
      <c r="H1117" s="11" t="s">
        <v>115</v>
      </c>
      <c r="I1117" s="13">
        <v>58900</v>
      </c>
      <c r="J1117" s="14">
        <v>0.125</v>
      </c>
      <c r="K1117" s="14">
        <v>0.05</v>
      </c>
      <c r="L1117" s="17">
        <f t="shared" si="16"/>
        <v>2350110</v>
      </c>
      <c r="M1117" s="17" t="s">
        <v>14</v>
      </c>
      <c r="N1117" s="17"/>
    </row>
    <row r="1118" spans="1:15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117</v>
      </c>
      <c r="F1118" s="11">
        <v>2</v>
      </c>
      <c r="G1118" s="11">
        <v>48</v>
      </c>
      <c r="H1118" s="11" t="s">
        <v>115</v>
      </c>
      <c r="I1118" s="13">
        <v>66900</v>
      </c>
      <c r="J1118" s="14">
        <v>0.125</v>
      </c>
      <c r="K1118" s="14">
        <v>0.05</v>
      </c>
      <c r="L1118" s="17">
        <f t="shared" si="16"/>
        <v>2669310</v>
      </c>
      <c r="M1118" s="17" t="s">
        <v>14</v>
      </c>
      <c r="N1118" s="17"/>
    </row>
    <row r="1119" spans="1:15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173</v>
      </c>
      <c r="F1119" s="11" t="s">
        <v>14</v>
      </c>
      <c r="G1119" s="11">
        <v>144</v>
      </c>
      <c r="H1119" s="11" t="s">
        <v>131</v>
      </c>
      <c r="I1119" s="13">
        <v>4800</v>
      </c>
      <c r="J1119" s="14">
        <v>0.125</v>
      </c>
      <c r="K1119" s="14">
        <v>0.05</v>
      </c>
      <c r="L1119" s="17">
        <f t="shared" si="16"/>
        <v>574560</v>
      </c>
      <c r="M1119" s="17" t="s">
        <v>14</v>
      </c>
      <c r="N1119" s="17"/>
    </row>
    <row r="1120" spans="1:15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174</v>
      </c>
      <c r="F1120" s="11" t="s">
        <v>14</v>
      </c>
      <c r="G1120" s="11">
        <v>144</v>
      </c>
      <c r="H1120" s="11" t="s">
        <v>131</v>
      </c>
      <c r="I1120" s="13">
        <v>4800</v>
      </c>
      <c r="J1120" s="14">
        <v>0.125</v>
      </c>
      <c r="K1120" s="14">
        <v>0.05</v>
      </c>
      <c r="L1120" s="17">
        <f t="shared" si="16"/>
        <v>574560</v>
      </c>
      <c r="M1120" s="17" t="s">
        <v>14</v>
      </c>
      <c r="N1120" s="17"/>
    </row>
    <row r="1121" spans="1:14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433</v>
      </c>
      <c r="F1121" s="11">
        <v>1</v>
      </c>
      <c r="G1121" s="11">
        <v>144</v>
      </c>
      <c r="H1121" s="11" t="s">
        <v>120</v>
      </c>
      <c r="I1121" s="13">
        <v>20400</v>
      </c>
      <c r="J1121" s="14">
        <v>0.125</v>
      </c>
      <c r="K1121" s="14">
        <v>0.05</v>
      </c>
      <c r="L1121" s="17">
        <f t="shared" si="16"/>
        <v>2441880</v>
      </c>
      <c r="M1121" s="17">
        <v>0</v>
      </c>
      <c r="N1121" s="17">
        <f>SUM(L1113:L1121)-M1121</f>
        <v>23088135</v>
      </c>
    </row>
    <row r="1122" spans="1:14" x14ac:dyDescent="0.25">
      <c r="A1122" s="11">
        <v>8</v>
      </c>
      <c r="B1122" s="18">
        <v>45084</v>
      </c>
      <c r="C1122" s="18">
        <v>45079</v>
      </c>
      <c r="D1122" s="19" t="s">
        <v>982</v>
      </c>
      <c r="E1122" s="6" t="s">
        <v>234</v>
      </c>
      <c r="F1122" s="11">
        <v>10</v>
      </c>
      <c r="G1122" s="11">
        <v>1440</v>
      </c>
      <c r="H1122" s="11" t="s">
        <v>115</v>
      </c>
      <c r="I1122" s="13">
        <v>10600</v>
      </c>
      <c r="J1122" s="14">
        <v>0.125</v>
      </c>
      <c r="K1122" s="14">
        <v>0.05</v>
      </c>
      <c r="L1122" s="17">
        <f t="shared" si="16"/>
        <v>12688200</v>
      </c>
      <c r="M1122" s="17" t="s">
        <v>14</v>
      </c>
      <c r="N1122" s="17"/>
    </row>
    <row r="1123" spans="1:14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233</v>
      </c>
      <c r="F1123" s="11">
        <v>1</v>
      </c>
      <c r="G1123" s="11">
        <v>72</v>
      </c>
      <c r="H1123" s="11" t="s">
        <v>115</v>
      </c>
      <c r="I1123" s="13">
        <v>21200</v>
      </c>
      <c r="J1123" s="14">
        <v>0.125</v>
      </c>
      <c r="K1123" s="14">
        <v>0.05</v>
      </c>
      <c r="L1123" s="17">
        <f t="shared" si="16"/>
        <v>1268820</v>
      </c>
      <c r="M1123" s="17" t="s">
        <v>14</v>
      </c>
      <c r="N1123" s="17"/>
    </row>
    <row r="1124" spans="1:14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474</v>
      </c>
      <c r="F1124" s="11">
        <v>5</v>
      </c>
      <c r="G1124" s="11">
        <v>1200</v>
      </c>
      <c r="H1124" s="11" t="s">
        <v>131</v>
      </c>
      <c r="I1124" s="13">
        <v>7000</v>
      </c>
      <c r="J1124" s="14">
        <v>0.125</v>
      </c>
      <c r="K1124" s="14">
        <v>0.05</v>
      </c>
      <c r="L1124" s="17">
        <f t="shared" si="16"/>
        <v>6982500</v>
      </c>
      <c r="M1124" s="17" t="s">
        <v>14</v>
      </c>
      <c r="N1124" s="17"/>
    </row>
    <row r="1125" spans="1:14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804</v>
      </c>
      <c r="F1125" s="11">
        <v>1</v>
      </c>
      <c r="G1125" s="11">
        <v>36</v>
      </c>
      <c r="H1125" s="11" t="s">
        <v>120</v>
      </c>
      <c r="I1125" s="13">
        <v>41400</v>
      </c>
      <c r="J1125" s="14">
        <v>0.125</v>
      </c>
      <c r="K1125" s="14">
        <v>0.05</v>
      </c>
      <c r="L1125" s="17">
        <f t="shared" si="16"/>
        <v>1238895</v>
      </c>
      <c r="M1125" s="17" t="s">
        <v>14</v>
      </c>
      <c r="N1125" s="17"/>
    </row>
    <row r="1126" spans="1:14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244</v>
      </c>
      <c r="F1126" s="11">
        <v>1</v>
      </c>
      <c r="G1126" s="11">
        <v>768</v>
      </c>
      <c r="H1126" s="11" t="s">
        <v>131</v>
      </c>
      <c r="I1126" s="13">
        <v>2100</v>
      </c>
      <c r="J1126" s="14">
        <v>0.125</v>
      </c>
      <c r="K1126" s="14">
        <v>0.05</v>
      </c>
      <c r="L1126" s="17">
        <f t="shared" si="16"/>
        <v>1340640</v>
      </c>
      <c r="M1126" s="17" t="s">
        <v>14</v>
      </c>
      <c r="N1126" s="17"/>
    </row>
    <row r="1127" spans="1:14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411</v>
      </c>
      <c r="F1127" s="11">
        <v>1</v>
      </c>
      <c r="G1127" s="11">
        <v>240</v>
      </c>
      <c r="H1127" s="11" t="s">
        <v>115</v>
      </c>
      <c r="I1127" s="13">
        <v>8800</v>
      </c>
      <c r="J1127" s="14">
        <v>0.125</v>
      </c>
      <c r="K1127" s="14">
        <v>0.05</v>
      </c>
      <c r="L1127" s="17">
        <f t="shared" si="16"/>
        <v>1755600</v>
      </c>
      <c r="M1127" s="17" t="s">
        <v>14</v>
      </c>
      <c r="N1127" s="17"/>
    </row>
    <row r="1128" spans="1:14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155</v>
      </c>
      <c r="F1128" s="11">
        <v>2</v>
      </c>
      <c r="G1128" s="11">
        <v>144</v>
      </c>
      <c r="H1128" s="11" t="s">
        <v>120</v>
      </c>
      <c r="I1128" s="13">
        <v>37200</v>
      </c>
      <c r="J1128" s="14">
        <v>0.125</v>
      </c>
      <c r="K1128" s="14">
        <v>0.05</v>
      </c>
      <c r="L1128" s="17">
        <f t="shared" si="16"/>
        <v>4452840</v>
      </c>
      <c r="M1128" s="17" t="s">
        <v>14</v>
      </c>
      <c r="N1128" s="17"/>
    </row>
    <row r="1129" spans="1:14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119</v>
      </c>
      <c r="F1129" s="11">
        <v>3</v>
      </c>
      <c r="G1129" s="11">
        <v>432</v>
      </c>
      <c r="H1129" s="11" t="s">
        <v>120</v>
      </c>
      <c r="I1129" s="13">
        <v>12600</v>
      </c>
      <c r="J1129" s="14">
        <v>0.125</v>
      </c>
      <c r="K1129" s="14">
        <v>0.05</v>
      </c>
      <c r="L1129" s="17">
        <f t="shared" si="16"/>
        <v>4524660</v>
      </c>
      <c r="M1129" s="17" t="s">
        <v>14</v>
      </c>
      <c r="N1129" s="17"/>
    </row>
    <row r="1130" spans="1:14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443</v>
      </c>
      <c r="F1130" s="11">
        <v>4</v>
      </c>
      <c r="G1130" s="11">
        <v>576</v>
      </c>
      <c r="H1130" s="11" t="s">
        <v>120</v>
      </c>
      <c r="I1130" s="13">
        <v>27600</v>
      </c>
      <c r="J1130" s="14">
        <v>0.125</v>
      </c>
      <c r="K1130" s="14">
        <v>0.05</v>
      </c>
      <c r="L1130" s="17">
        <f t="shared" si="16"/>
        <v>13214880</v>
      </c>
      <c r="M1130" s="17" t="s">
        <v>14</v>
      </c>
      <c r="N1130" s="17"/>
    </row>
    <row r="1131" spans="1:14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160</v>
      </c>
      <c r="F1131" s="11">
        <v>2</v>
      </c>
      <c r="G1131" s="11">
        <v>24</v>
      </c>
      <c r="H1131" s="11" t="s">
        <v>131</v>
      </c>
      <c r="I1131" s="13">
        <v>97000</v>
      </c>
      <c r="J1131" s="14">
        <v>0.125</v>
      </c>
      <c r="K1131" s="14">
        <v>0.05</v>
      </c>
      <c r="L1131" s="17">
        <f t="shared" si="16"/>
        <v>1935150</v>
      </c>
      <c r="M1131" s="17">
        <v>0</v>
      </c>
      <c r="N1131" s="17">
        <f>SUM(L1122:L1131)-M1131</f>
        <v>49402185</v>
      </c>
    </row>
    <row r="1132" spans="1:14" x14ac:dyDescent="0.25">
      <c r="A1132" s="11">
        <v>9</v>
      </c>
      <c r="B1132" s="18">
        <v>45094</v>
      </c>
      <c r="C1132" s="18">
        <v>45091</v>
      </c>
      <c r="D1132" s="19" t="s">
        <v>983</v>
      </c>
      <c r="E1132" s="6" t="s">
        <v>418</v>
      </c>
      <c r="F1132" s="11" t="s">
        <v>14</v>
      </c>
      <c r="G1132" s="11">
        <v>36</v>
      </c>
      <c r="H1132" s="11" t="s">
        <v>131</v>
      </c>
      <c r="I1132" s="13">
        <v>15800</v>
      </c>
      <c r="J1132" s="14">
        <v>0.125</v>
      </c>
      <c r="K1132" s="14">
        <v>0.05</v>
      </c>
      <c r="L1132" s="17">
        <f t="shared" si="16"/>
        <v>472815</v>
      </c>
      <c r="M1132" s="17" t="s">
        <v>14</v>
      </c>
      <c r="N1132" s="17"/>
    </row>
    <row r="1133" spans="1:14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419</v>
      </c>
      <c r="F1133" s="11" t="s">
        <v>14</v>
      </c>
      <c r="G1133" s="11">
        <v>36</v>
      </c>
      <c r="H1133" s="11" t="s">
        <v>131</v>
      </c>
      <c r="I1133" s="13">
        <v>15800</v>
      </c>
      <c r="J1133" s="14">
        <v>0.125</v>
      </c>
      <c r="K1133" s="14">
        <v>0.05</v>
      </c>
      <c r="L1133" s="17">
        <f t="shared" si="16"/>
        <v>472815</v>
      </c>
      <c r="M1133" s="17" t="s">
        <v>14</v>
      </c>
      <c r="N1133" s="17"/>
    </row>
    <row r="1134" spans="1:14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420</v>
      </c>
      <c r="F1134" s="11" t="s">
        <v>14</v>
      </c>
      <c r="G1134" s="11">
        <v>36</v>
      </c>
      <c r="H1134" s="11" t="s">
        <v>131</v>
      </c>
      <c r="I1134" s="13">
        <v>15800</v>
      </c>
      <c r="J1134" s="14">
        <v>0.125</v>
      </c>
      <c r="K1134" s="14">
        <v>0.05</v>
      </c>
      <c r="L1134" s="17">
        <f t="shared" si="16"/>
        <v>472815</v>
      </c>
      <c r="M1134" s="17" t="s">
        <v>14</v>
      </c>
      <c r="N1134" s="17"/>
    </row>
    <row r="1135" spans="1:14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421</v>
      </c>
      <c r="F1135" s="11" t="s">
        <v>14</v>
      </c>
      <c r="G1135" s="11">
        <v>36</v>
      </c>
      <c r="H1135" s="11" t="s">
        <v>131</v>
      </c>
      <c r="I1135" s="13">
        <v>15800</v>
      </c>
      <c r="J1135" s="14">
        <v>0.125</v>
      </c>
      <c r="K1135" s="14">
        <v>0.05</v>
      </c>
      <c r="L1135" s="17">
        <f t="shared" si="16"/>
        <v>472815</v>
      </c>
      <c r="M1135" s="17" t="s">
        <v>14</v>
      </c>
      <c r="N1135" s="17"/>
    </row>
    <row r="1136" spans="1:14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984</v>
      </c>
      <c r="F1136" s="11" t="s">
        <v>14</v>
      </c>
      <c r="G1136" s="11">
        <v>36</v>
      </c>
      <c r="H1136" s="11" t="s">
        <v>131</v>
      </c>
      <c r="I1136" s="13">
        <v>15800</v>
      </c>
      <c r="J1136" s="14">
        <v>0.125</v>
      </c>
      <c r="K1136" s="14">
        <v>0.05</v>
      </c>
      <c r="L1136" s="17">
        <f t="shared" si="16"/>
        <v>472815</v>
      </c>
      <c r="M1136" s="17" t="s">
        <v>14</v>
      </c>
      <c r="N1136" s="17"/>
    </row>
    <row r="1137" spans="1:14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985</v>
      </c>
      <c r="F1137" s="11" t="s">
        <v>14</v>
      </c>
      <c r="G1137" s="11">
        <v>36</v>
      </c>
      <c r="H1137" s="11" t="s">
        <v>131</v>
      </c>
      <c r="I1137" s="13">
        <v>15800</v>
      </c>
      <c r="J1137" s="14">
        <v>0.125</v>
      </c>
      <c r="K1137" s="14">
        <v>0.05</v>
      </c>
      <c r="L1137" s="17">
        <f t="shared" si="16"/>
        <v>472815</v>
      </c>
      <c r="M1137" s="17" t="s">
        <v>14</v>
      </c>
      <c r="N1137" s="17"/>
    </row>
    <row r="1138" spans="1:14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986</v>
      </c>
      <c r="F1138" s="11" t="s">
        <v>14</v>
      </c>
      <c r="G1138" s="11">
        <v>36</v>
      </c>
      <c r="H1138" s="11" t="s">
        <v>131</v>
      </c>
      <c r="I1138" s="13">
        <v>15800</v>
      </c>
      <c r="J1138" s="14">
        <v>0.125</v>
      </c>
      <c r="K1138" s="14">
        <v>0.05</v>
      </c>
      <c r="L1138" s="17">
        <f t="shared" ref="L1138:L1197" si="17">G1138*(I1138-(I1138*J1138)-((I1138-(I1138*J1138))*K1138))</f>
        <v>472815</v>
      </c>
      <c r="M1138" s="17" t="s">
        <v>14</v>
      </c>
      <c r="N1138" s="17"/>
    </row>
    <row r="1139" spans="1:14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987</v>
      </c>
      <c r="F1139" s="11" t="s">
        <v>14</v>
      </c>
      <c r="G1139" s="11">
        <v>36</v>
      </c>
      <c r="H1139" s="11" t="s">
        <v>131</v>
      </c>
      <c r="I1139" s="13">
        <v>15800</v>
      </c>
      <c r="J1139" s="14">
        <v>0.125</v>
      </c>
      <c r="K1139" s="14">
        <v>0.05</v>
      </c>
      <c r="L1139" s="17">
        <f t="shared" si="17"/>
        <v>472815</v>
      </c>
      <c r="M1139" s="17" t="s">
        <v>14</v>
      </c>
      <c r="N1139" s="17"/>
    </row>
    <row r="1140" spans="1:14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988</v>
      </c>
      <c r="F1140" s="11">
        <v>2</v>
      </c>
      <c r="G1140" s="11">
        <v>192</v>
      </c>
      <c r="H1140" s="11" t="s">
        <v>131</v>
      </c>
      <c r="I1140" s="13">
        <v>19500</v>
      </c>
      <c r="J1140" s="14">
        <v>0.125</v>
      </c>
      <c r="K1140" s="14">
        <v>0.05</v>
      </c>
      <c r="L1140" s="17">
        <f t="shared" si="17"/>
        <v>3112200</v>
      </c>
      <c r="M1140" s="17">
        <v>0</v>
      </c>
      <c r="N1140" s="17">
        <f>SUM(L1132:L1140)-M1140</f>
        <v>6894720</v>
      </c>
    </row>
    <row r="1141" spans="1:14" x14ac:dyDescent="0.25">
      <c r="A1141" s="11">
        <v>10</v>
      </c>
      <c r="B1141" s="18">
        <v>45094</v>
      </c>
      <c r="C1141" s="18">
        <v>45091</v>
      </c>
      <c r="D1141" s="19" t="s">
        <v>989</v>
      </c>
      <c r="E1141" s="6" t="s">
        <v>990</v>
      </c>
      <c r="F1141" s="11" t="s">
        <v>14</v>
      </c>
      <c r="G1141" s="11">
        <v>36</v>
      </c>
      <c r="H1141" s="11" t="s">
        <v>131</v>
      </c>
      <c r="I1141" s="13">
        <v>15800</v>
      </c>
      <c r="J1141" s="14">
        <v>0.125</v>
      </c>
      <c r="K1141" s="14">
        <v>0.05</v>
      </c>
      <c r="L1141" s="17">
        <f t="shared" si="17"/>
        <v>472815</v>
      </c>
      <c r="M1141" s="17" t="s">
        <v>14</v>
      </c>
      <c r="N1141" s="17"/>
    </row>
    <row r="1142" spans="1:14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991</v>
      </c>
      <c r="F1142" s="11" t="s">
        <v>14</v>
      </c>
      <c r="G1142" s="11">
        <v>36</v>
      </c>
      <c r="H1142" s="11" t="s">
        <v>131</v>
      </c>
      <c r="I1142" s="13">
        <v>15800</v>
      </c>
      <c r="J1142" s="14">
        <v>0.125</v>
      </c>
      <c r="K1142" s="14">
        <v>0.05</v>
      </c>
      <c r="L1142" s="17">
        <f t="shared" si="17"/>
        <v>472815</v>
      </c>
      <c r="M1142" s="17" t="s">
        <v>14</v>
      </c>
      <c r="N1142" s="17"/>
    </row>
    <row r="1143" spans="1:14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992</v>
      </c>
      <c r="F1143" s="11" t="s">
        <v>14</v>
      </c>
      <c r="G1143" s="11">
        <v>36</v>
      </c>
      <c r="H1143" s="11" t="s">
        <v>131</v>
      </c>
      <c r="I1143" s="13">
        <v>15800</v>
      </c>
      <c r="J1143" s="14">
        <v>0.125</v>
      </c>
      <c r="K1143" s="14">
        <v>0.05</v>
      </c>
      <c r="L1143" s="17">
        <f t="shared" si="17"/>
        <v>472815</v>
      </c>
      <c r="M1143" s="17" t="s">
        <v>14</v>
      </c>
      <c r="N1143" s="17"/>
    </row>
    <row r="1144" spans="1:14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993</v>
      </c>
      <c r="F1144" s="11" t="s">
        <v>14</v>
      </c>
      <c r="G1144" s="11">
        <v>36</v>
      </c>
      <c r="H1144" s="11" t="s">
        <v>131</v>
      </c>
      <c r="I1144" s="13">
        <v>15800</v>
      </c>
      <c r="J1144" s="14">
        <v>0.125</v>
      </c>
      <c r="K1144" s="14">
        <v>0.05</v>
      </c>
      <c r="L1144" s="17">
        <f t="shared" si="17"/>
        <v>472815</v>
      </c>
      <c r="M1144" s="17" t="s">
        <v>14</v>
      </c>
      <c r="N1144" s="17"/>
    </row>
    <row r="1145" spans="1:14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994</v>
      </c>
      <c r="F1145" s="11" t="s">
        <v>14</v>
      </c>
      <c r="G1145" s="11">
        <v>36</v>
      </c>
      <c r="H1145" s="11" t="s">
        <v>131</v>
      </c>
      <c r="I1145" s="13">
        <v>15800</v>
      </c>
      <c r="J1145" s="14">
        <v>0.125</v>
      </c>
      <c r="K1145" s="14">
        <v>0.05</v>
      </c>
      <c r="L1145" s="17">
        <f t="shared" si="17"/>
        <v>472815</v>
      </c>
      <c r="M1145" s="17" t="s">
        <v>14</v>
      </c>
      <c r="N1145" s="17"/>
    </row>
    <row r="1146" spans="1:14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995</v>
      </c>
      <c r="F1146" s="11" t="s">
        <v>14</v>
      </c>
      <c r="G1146" s="11">
        <v>36</v>
      </c>
      <c r="H1146" s="11" t="s">
        <v>131</v>
      </c>
      <c r="I1146" s="13">
        <v>15800</v>
      </c>
      <c r="J1146" s="14">
        <v>0.125</v>
      </c>
      <c r="K1146" s="14">
        <v>0.05</v>
      </c>
      <c r="L1146" s="17">
        <f t="shared" si="17"/>
        <v>472815</v>
      </c>
      <c r="M1146" s="17" t="s">
        <v>14</v>
      </c>
      <c r="N1146" s="17"/>
    </row>
    <row r="1147" spans="1:14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996</v>
      </c>
      <c r="F1147" s="11" t="s">
        <v>14</v>
      </c>
      <c r="G1147" s="11">
        <v>36</v>
      </c>
      <c r="H1147" s="11" t="s">
        <v>131</v>
      </c>
      <c r="I1147" s="13">
        <v>15800</v>
      </c>
      <c r="J1147" s="14">
        <v>0.125</v>
      </c>
      <c r="K1147" s="14">
        <v>0.05</v>
      </c>
      <c r="L1147" s="17">
        <f t="shared" si="17"/>
        <v>472815</v>
      </c>
      <c r="M1147" s="17" t="s">
        <v>14</v>
      </c>
      <c r="N1147" s="17"/>
    </row>
    <row r="1148" spans="1:14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997</v>
      </c>
      <c r="F1148" s="11" t="s">
        <v>14</v>
      </c>
      <c r="G1148" s="11">
        <v>36</v>
      </c>
      <c r="H1148" s="11" t="s">
        <v>131</v>
      </c>
      <c r="I1148" s="13">
        <v>15800</v>
      </c>
      <c r="J1148" s="14">
        <v>0.125</v>
      </c>
      <c r="K1148" s="14">
        <v>0.05</v>
      </c>
      <c r="L1148" s="17">
        <f t="shared" si="17"/>
        <v>472815</v>
      </c>
      <c r="M1148" s="17">
        <v>0</v>
      </c>
      <c r="N1148" s="17">
        <f>SUM(L1141:L1148)-M1148</f>
        <v>3782520</v>
      </c>
    </row>
    <row r="1149" spans="1:14" x14ac:dyDescent="0.25">
      <c r="A1149" s="11">
        <v>11</v>
      </c>
      <c r="B1149" s="18">
        <v>45096</v>
      </c>
      <c r="C1149" s="18">
        <v>45092</v>
      </c>
      <c r="D1149" s="19" t="s">
        <v>998</v>
      </c>
      <c r="E1149" s="6" t="s">
        <v>135</v>
      </c>
      <c r="F1149" s="11">
        <v>12</v>
      </c>
      <c r="G1149" s="11">
        <v>1728</v>
      </c>
      <c r="H1149" s="11" t="s">
        <v>131</v>
      </c>
      <c r="I1149" s="13">
        <v>4350</v>
      </c>
      <c r="J1149" s="14">
        <v>0.125</v>
      </c>
      <c r="K1149" s="14">
        <v>0.05</v>
      </c>
      <c r="L1149" s="17">
        <f t="shared" si="17"/>
        <v>6248340</v>
      </c>
      <c r="M1149" s="17" t="s">
        <v>14</v>
      </c>
      <c r="N1149" s="17"/>
    </row>
    <row r="1150" spans="1:14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156</v>
      </c>
      <c r="F1150" s="11">
        <v>4</v>
      </c>
      <c r="G1150" s="11">
        <v>120</v>
      </c>
      <c r="H1150" s="11" t="s">
        <v>139</v>
      </c>
      <c r="I1150" s="13">
        <v>104400</v>
      </c>
      <c r="J1150" s="14">
        <v>0.125</v>
      </c>
      <c r="K1150" s="14">
        <v>0.05</v>
      </c>
      <c r="L1150" s="17">
        <f t="shared" si="17"/>
        <v>10413900</v>
      </c>
      <c r="M1150" s="17" t="s">
        <v>14</v>
      </c>
      <c r="N1150" s="17"/>
    </row>
    <row r="1151" spans="1:14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124</v>
      </c>
      <c r="F1151" s="11">
        <v>2</v>
      </c>
      <c r="G1151" s="11">
        <v>100</v>
      </c>
      <c r="H1151" s="11" t="s">
        <v>123</v>
      </c>
      <c r="I1151" s="13">
        <v>28300</v>
      </c>
      <c r="J1151" s="14">
        <v>0.125</v>
      </c>
      <c r="K1151" s="14">
        <v>0.05</v>
      </c>
      <c r="L1151" s="17">
        <f t="shared" si="17"/>
        <v>2352437.5</v>
      </c>
      <c r="M1151" s="17" t="s">
        <v>14</v>
      </c>
      <c r="N1151" s="17"/>
    </row>
    <row r="1152" spans="1:14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122</v>
      </c>
      <c r="F1152" s="11">
        <v>6</v>
      </c>
      <c r="G1152" s="11">
        <v>300</v>
      </c>
      <c r="H1152" s="11" t="s">
        <v>123</v>
      </c>
      <c r="I1152" s="13">
        <v>28300</v>
      </c>
      <c r="J1152" s="14">
        <v>0.125</v>
      </c>
      <c r="K1152" s="14">
        <v>0.05</v>
      </c>
      <c r="L1152" s="17">
        <f t="shared" si="17"/>
        <v>7057312.5</v>
      </c>
      <c r="M1152" s="17" t="s">
        <v>14</v>
      </c>
      <c r="N1152" s="17"/>
    </row>
    <row r="1153" spans="1:14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125</v>
      </c>
      <c r="F1153" s="11">
        <v>3</v>
      </c>
      <c r="G1153" s="11">
        <v>150</v>
      </c>
      <c r="H1153" s="11" t="s">
        <v>123</v>
      </c>
      <c r="I1153" s="13">
        <v>34100</v>
      </c>
      <c r="J1153" s="14">
        <v>0.125</v>
      </c>
      <c r="K1153" s="14">
        <v>0.05</v>
      </c>
      <c r="L1153" s="17">
        <f t="shared" si="17"/>
        <v>4251843.75</v>
      </c>
      <c r="M1153" s="17" t="s">
        <v>14</v>
      </c>
      <c r="N1153" s="17"/>
    </row>
    <row r="1154" spans="1:14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126</v>
      </c>
      <c r="F1154" s="11">
        <v>2</v>
      </c>
      <c r="G1154" s="11">
        <v>100</v>
      </c>
      <c r="H1154" s="11" t="s">
        <v>123</v>
      </c>
      <c r="I1154" s="13">
        <v>34100</v>
      </c>
      <c r="J1154" s="14">
        <v>0.125</v>
      </c>
      <c r="K1154" s="14">
        <v>0.05</v>
      </c>
      <c r="L1154" s="17">
        <f t="shared" si="17"/>
        <v>2834562.5</v>
      </c>
      <c r="M1154" s="17" t="s">
        <v>14</v>
      </c>
      <c r="N1154" s="17"/>
    </row>
    <row r="1155" spans="1:14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228</v>
      </c>
      <c r="F1155" s="11">
        <v>2</v>
      </c>
      <c r="G1155" s="11">
        <v>100</v>
      </c>
      <c r="H1155" s="11" t="s">
        <v>123</v>
      </c>
      <c r="I1155" s="13">
        <v>32000</v>
      </c>
      <c r="J1155" s="14">
        <v>0.125</v>
      </c>
      <c r="K1155" s="14">
        <v>0.05</v>
      </c>
      <c r="L1155" s="17">
        <f t="shared" si="17"/>
        <v>2660000</v>
      </c>
      <c r="M1155" s="17" t="s">
        <v>14</v>
      </c>
      <c r="N1155" s="17"/>
    </row>
    <row r="1156" spans="1:14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677</v>
      </c>
      <c r="F1156" s="11">
        <v>2</v>
      </c>
      <c r="G1156" s="11">
        <v>288</v>
      </c>
      <c r="H1156" s="11" t="s">
        <v>115</v>
      </c>
      <c r="I1156" s="13">
        <v>11600</v>
      </c>
      <c r="J1156" s="14">
        <v>0.125</v>
      </c>
      <c r="K1156" s="14">
        <v>0.05</v>
      </c>
      <c r="L1156" s="17">
        <f t="shared" si="17"/>
        <v>2777040</v>
      </c>
      <c r="M1156" s="17" t="s">
        <v>14</v>
      </c>
      <c r="N1156" s="17"/>
    </row>
    <row r="1157" spans="1:14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157</v>
      </c>
      <c r="F1157" s="11">
        <v>2</v>
      </c>
      <c r="G1157" s="11">
        <v>288</v>
      </c>
      <c r="H1157" s="11" t="s">
        <v>115</v>
      </c>
      <c r="I1157" s="13">
        <v>11900</v>
      </c>
      <c r="J1157" s="14">
        <v>0.125</v>
      </c>
      <c r="K1157" s="14">
        <v>0.05</v>
      </c>
      <c r="L1157" s="17">
        <f t="shared" si="17"/>
        <v>2848860</v>
      </c>
      <c r="M1157" s="17" t="s">
        <v>14</v>
      </c>
      <c r="N1157" s="17"/>
    </row>
    <row r="1158" spans="1:14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153</v>
      </c>
      <c r="F1158" s="11">
        <v>1</v>
      </c>
      <c r="G1158" s="11">
        <v>72</v>
      </c>
      <c r="H1158" s="11" t="s">
        <v>115</v>
      </c>
      <c r="I1158" s="13">
        <v>23000</v>
      </c>
      <c r="J1158" s="14">
        <v>0.125</v>
      </c>
      <c r="K1158" s="14">
        <v>0.05</v>
      </c>
      <c r="L1158" s="17">
        <f t="shared" si="17"/>
        <v>1376550</v>
      </c>
      <c r="M1158" s="17" t="s">
        <v>14</v>
      </c>
      <c r="N1158" s="17"/>
    </row>
    <row r="1159" spans="1:14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142</v>
      </c>
      <c r="F1159" s="11">
        <v>1</v>
      </c>
      <c r="G1159" s="11">
        <v>144</v>
      </c>
      <c r="H1159" s="11" t="s">
        <v>115</v>
      </c>
      <c r="I1159" s="13">
        <v>23900</v>
      </c>
      <c r="J1159" s="14">
        <v>0.125</v>
      </c>
      <c r="K1159" s="14">
        <v>0.05</v>
      </c>
      <c r="L1159" s="17">
        <f t="shared" si="17"/>
        <v>2860830</v>
      </c>
      <c r="M1159" s="17">
        <v>0</v>
      </c>
      <c r="N1159" s="17">
        <f>SUM(L1149:L1159)-M1159</f>
        <v>45681676.25</v>
      </c>
    </row>
    <row r="1160" spans="1:14" x14ac:dyDescent="0.25">
      <c r="A1160" s="11">
        <v>12</v>
      </c>
      <c r="B1160" s="18">
        <v>45096</v>
      </c>
      <c r="C1160" s="18">
        <v>45092</v>
      </c>
      <c r="D1160" s="19" t="s">
        <v>999</v>
      </c>
      <c r="E1160" s="6" t="s">
        <v>234</v>
      </c>
      <c r="F1160" s="11">
        <v>5</v>
      </c>
      <c r="G1160" s="11">
        <v>720</v>
      </c>
      <c r="H1160" s="11" t="s">
        <v>115</v>
      </c>
      <c r="I1160" s="13">
        <v>10600</v>
      </c>
      <c r="J1160" s="14">
        <v>0.125</v>
      </c>
      <c r="K1160" s="14">
        <v>0.05</v>
      </c>
      <c r="L1160" s="17">
        <f t="shared" si="17"/>
        <v>6344100</v>
      </c>
      <c r="M1160" s="17" t="s">
        <v>14</v>
      </c>
      <c r="N1160" s="17"/>
    </row>
    <row r="1161" spans="1:14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233</v>
      </c>
      <c r="F1161" s="11">
        <v>1</v>
      </c>
      <c r="G1161" s="11">
        <v>72</v>
      </c>
      <c r="H1161" s="11" t="s">
        <v>115</v>
      </c>
      <c r="I1161" s="13">
        <v>21200</v>
      </c>
      <c r="J1161" s="14">
        <v>0.125</v>
      </c>
      <c r="K1161" s="14">
        <v>0.05</v>
      </c>
      <c r="L1161" s="17">
        <f t="shared" si="17"/>
        <v>1268820</v>
      </c>
      <c r="M1161" s="17" t="s">
        <v>14</v>
      </c>
      <c r="N1161" s="17"/>
    </row>
    <row r="1162" spans="1:14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343</v>
      </c>
      <c r="F1162" s="11">
        <v>1</v>
      </c>
      <c r="G1162" s="11">
        <v>120</v>
      </c>
      <c r="H1162" s="11" t="s">
        <v>131</v>
      </c>
      <c r="I1162" s="13">
        <v>12950</v>
      </c>
      <c r="J1162" s="14">
        <v>0.125</v>
      </c>
      <c r="K1162" s="14">
        <v>0.05</v>
      </c>
      <c r="L1162" s="17">
        <f t="shared" si="17"/>
        <v>1291762.5</v>
      </c>
      <c r="M1162" s="17" t="s">
        <v>14</v>
      </c>
      <c r="N1162" s="17"/>
    </row>
    <row r="1163" spans="1:14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1000</v>
      </c>
      <c r="F1163" s="11">
        <v>2</v>
      </c>
      <c r="G1163" s="11">
        <v>120</v>
      </c>
      <c r="H1163" s="11" t="s">
        <v>131</v>
      </c>
      <c r="I1163" s="13">
        <v>29500</v>
      </c>
      <c r="J1163" s="14">
        <v>0.125</v>
      </c>
      <c r="K1163" s="14">
        <v>0.05</v>
      </c>
      <c r="L1163" s="17">
        <f t="shared" si="17"/>
        <v>2942625</v>
      </c>
      <c r="M1163" s="17" t="s">
        <v>14</v>
      </c>
      <c r="N1163" s="17"/>
    </row>
    <row r="1164" spans="1:14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1001</v>
      </c>
      <c r="F1164" s="11">
        <v>3</v>
      </c>
      <c r="G1164" s="11">
        <v>72</v>
      </c>
      <c r="H1164" s="11" t="s">
        <v>131</v>
      </c>
      <c r="I1164" s="13">
        <v>40000</v>
      </c>
      <c r="J1164" s="14">
        <v>0.125</v>
      </c>
      <c r="K1164" s="14">
        <v>0.05</v>
      </c>
      <c r="L1164" s="17">
        <f t="shared" si="17"/>
        <v>2394000</v>
      </c>
      <c r="M1164" s="17" t="s">
        <v>14</v>
      </c>
      <c r="N1164" s="17"/>
    </row>
    <row r="1165" spans="1:14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1002</v>
      </c>
      <c r="F1165" s="11">
        <v>1</v>
      </c>
      <c r="G1165" s="11">
        <v>48</v>
      </c>
      <c r="H1165" s="11" t="s">
        <v>120</v>
      </c>
      <c r="I1165" s="13">
        <v>48000</v>
      </c>
      <c r="J1165" s="14">
        <v>0.125</v>
      </c>
      <c r="K1165" s="14">
        <v>0.05</v>
      </c>
      <c r="L1165" s="17">
        <f t="shared" si="17"/>
        <v>1915200</v>
      </c>
      <c r="M1165" s="17" t="s">
        <v>14</v>
      </c>
      <c r="N1165" s="17"/>
    </row>
    <row r="1166" spans="1:14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1003</v>
      </c>
      <c r="F1166" s="11">
        <v>1</v>
      </c>
      <c r="G1166" s="11">
        <v>48</v>
      </c>
      <c r="H1166" s="11" t="s">
        <v>120</v>
      </c>
      <c r="I1166" s="13">
        <v>54600</v>
      </c>
      <c r="J1166" s="14">
        <v>0.125</v>
      </c>
      <c r="K1166" s="14">
        <v>0.05</v>
      </c>
      <c r="L1166" s="17">
        <f t="shared" si="17"/>
        <v>2178540</v>
      </c>
      <c r="M1166" s="17" t="s">
        <v>14</v>
      </c>
      <c r="N1166" s="17"/>
    </row>
    <row r="1167" spans="1:14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1004</v>
      </c>
      <c r="F1167" s="11">
        <v>1</v>
      </c>
      <c r="G1167" s="11">
        <v>48</v>
      </c>
      <c r="H1167" s="11" t="s">
        <v>120</v>
      </c>
      <c r="I1167" s="13">
        <v>32400</v>
      </c>
      <c r="J1167" s="14">
        <v>0.125</v>
      </c>
      <c r="K1167" s="14">
        <v>0.05</v>
      </c>
      <c r="L1167" s="17">
        <f t="shared" si="17"/>
        <v>1292760</v>
      </c>
      <c r="M1167" s="17" t="s">
        <v>14</v>
      </c>
      <c r="N1167" s="17"/>
    </row>
    <row r="1168" spans="1:14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478</v>
      </c>
      <c r="F1168" s="11">
        <v>2</v>
      </c>
      <c r="G1168" s="11">
        <v>480</v>
      </c>
      <c r="H1168" s="11" t="s">
        <v>131</v>
      </c>
      <c r="I1168" s="13">
        <v>9750</v>
      </c>
      <c r="J1168" s="14">
        <v>0.125</v>
      </c>
      <c r="K1168" s="14">
        <v>0.05</v>
      </c>
      <c r="L1168" s="17">
        <f t="shared" si="17"/>
        <v>3890250</v>
      </c>
      <c r="M1168" s="17" t="s">
        <v>14</v>
      </c>
      <c r="N1168" s="17"/>
    </row>
    <row r="1169" spans="1:14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1005</v>
      </c>
      <c r="F1169" s="11">
        <v>2</v>
      </c>
      <c r="G1169" s="11">
        <v>288</v>
      </c>
      <c r="H1169" s="11" t="s">
        <v>131</v>
      </c>
      <c r="I1169" s="13">
        <v>12000</v>
      </c>
      <c r="J1169" s="14">
        <v>0.125</v>
      </c>
      <c r="K1169" s="14">
        <v>0.05</v>
      </c>
      <c r="L1169" s="17">
        <f t="shared" si="17"/>
        <v>2872800</v>
      </c>
      <c r="M1169" s="17" t="s">
        <v>14</v>
      </c>
      <c r="N1169" s="17"/>
    </row>
    <row r="1170" spans="1:14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333</v>
      </c>
      <c r="F1170" s="11">
        <v>1</v>
      </c>
      <c r="G1170" s="11">
        <v>50</v>
      </c>
      <c r="H1170" s="11" t="s">
        <v>131</v>
      </c>
      <c r="I1170" s="13">
        <v>20500</v>
      </c>
      <c r="J1170" s="14">
        <v>0.125</v>
      </c>
      <c r="K1170" s="14">
        <v>0.05</v>
      </c>
      <c r="L1170" s="17">
        <f t="shared" si="17"/>
        <v>852031.25</v>
      </c>
      <c r="M1170" s="17">
        <v>0</v>
      </c>
      <c r="N1170" s="17">
        <f>SUM(L1160:L1170)-M1170</f>
        <v>27242888.75</v>
      </c>
    </row>
    <row r="1171" spans="1:14" x14ac:dyDescent="0.25">
      <c r="A1171" s="11">
        <v>13</v>
      </c>
      <c r="B1171" s="18">
        <v>45096</v>
      </c>
      <c r="C1171" s="18">
        <v>45092</v>
      </c>
      <c r="D1171" s="19" t="s">
        <v>1006</v>
      </c>
      <c r="E1171" s="6" t="s">
        <v>372</v>
      </c>
      <c r="F1171" s="11">
        <v>1</v>
      </c>
      <c r="G1171" s="11">
        <v>24</v>
      </c>
      <c r="H1171" s="11" t="s">
        <v>120</v>
      </c>
      <c r="I1171" s="13">
        <v>89400</v>
      </c>
      <c r="J1171" s="14">
        <v>0.125</v>
      </c>
      <c r="K1171" s="14">
        <v>0.05</v>
      </c>
      <c r="L1171" s="17">
        <f t="shared" si="17"/>
        <v>1783530</v>
      </c>
      <c r="M1171" s="17" t="s">
        <v>14</v>
      </c>
      <c r="N1171" s="17"/>
    </row>
    <row r="1172" spans="1:14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409</v>
      </c>
      <c r="F1172" s="11">
        <v>1</v>
      </c>
      <c r="G1172" s="11">
        <v>24</v>
      </c>
      <c r="H1172" s="11" t="s">
        <v>131</v>
      </c>
      <c r="I1172" s="13">
        <v>97000</v>
      </c>
      <c r="J1172" s="14">
        <v>0.125</v>
      </c>
      <c r="K1172" s="14">
        <v>0.05</v>
      </c>
      <c r="L1172" s="17">
        <f t="shared" si="17"/>
        <v>1935150</v>
      </c>
      <c r="M1172" s="17" t="s">
        <v>14</v>
      </c>
      <c r="N1172" s="17"/>
    </row>
    <row r="1173" spans="1:14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1007</v>
      </c>
      <c r="F1173" s="11">
        <v>1</v>
      </c>
      <c r="G1173" s="11">
        <v>30</v>
      </c>
      <c r="H1173" s="11" t="s">
        <v>139</v>
      </c>
      <c r="I1173" s="13">
        <v>139200</v>
      </c>
      <c r="J1173" s="14">
        <v>0.125</v>
      </c>
      <c r="K1173" s="14">
        <v>0.05</v>
      </c>
      <c r="L1173" s="17">
        <f t="shared" si="17"/>
        <v>3471300</v>
      </c>
      <c r="M1173" s="17" t="s">
        <v>14</v>
      </c>
      <c r="N1173" s="17"/>
    </row>
    <row r="1174" spans="1:14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425</v>
      </c>
      <c r="F1174" s="11">
        <v>1</v>
      </c>
      <c r="G1174" s="11">
        <v>144</v>
      </c>
      <c r="H1174" s="11" t="s">
        <v>115</v>
      </c>
      <c r="I1174" s="13">
        <v>28000</v>
      </c>
      <c r="J1174" s="14">
        <v>0.125</v>
      </c>
      <c r="K1174" s="14">
        <v>0.05</v>
      </c>
      <c r="L1174" s="17">
        <f t="shared" si="17"/>
        <v>3351600</v>
      </c>
      <c r="M1174" s="17" t="s">
        <v>14</v>
      </c>
      <c r="N1174" s="17"/>
    </row>
    <row r="1175" spans="1:14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225</v>
      </c>
      <c r="F1175" s="11">
        <v>1</v>
      </c>
      <c r="G1175" s="11">
        <v>40</v>
      </c>
      <c r="H1175" s="11" t="s">
        <v>120</v>
      </c>
      <c r="I1175" s="13">
        <v>49200</v>
      </c>
      <c r="J1175" s="14">
        <v>0.125</v>
      </c>
      <c r="K1175" s="14">
        <v>0.05</v>
      </c>
      <c r="L1175" s="17">
        <f t="shared" si="17"/>
        <v>1635900</v>
      </c>
      <c r="M1175" s="17" t="s">
        <v>14</v>
      </c>
      <c r="N1175" s="17"/>
    </row>
    <row r="1176" spans="1:14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1008</v>
      </c>
      <c r="F1176" s="11">
        <v>1</v>
      </c>
      <c r="G1176" s="11">
        <v>96</v>
      </c>
      <c r="H1176" s="11" t="s">
        <v>131</v>
      </c>
      <c r="I1176" s="13">
        <v>26500</v>
      </c>
      <c r="J1176" s="14">
        <v>0.125</v>
      </c>
      <c r="K1176" s="14">
        <v>0.05</v>
      </c>
      <c r="L1176" s="17">
        <f t="shared" si="17"/>
        <v>2114700</v>
      </c>
      <c r="M1176" s="17" t="s">
        <v>14</v>
      </c>
      <c r="N1176" s="17"/>
    </row>
    <row r="1177" spans="1:14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1009</v>
      </c>
      <c r="F1177" s="11">
        <v>1</v>
      </c>
      <c r="G1177" s="11">
        <v>48</v>
      </c>
      <c r="H1177" s="11" t="s">
        <v>131</v>
      </c>
      <c r="I1177" s="13">
        <v>26600</v>
      </c>
      <c r="J1177" s="14">
        <v>0.125</v>
      </c>
      <c r="K1177" s="14">
        <v>0.05</v>
      </c>
      <c r="L1177" s="17">
        <f t="shared" si="17"/>
        <v>1061340</v>
      </c>
      <c r="M1177" s="17" t="s">
        <v>14</v>
      </c>
      <c r="N1177" s="17"/>
    </row>
    <row r="1178" spans="1:14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1010</v>
      </c>
      <c r="F1178" s="11">
        <v>1</v>
      </c>
      <c r="G1178" s="11">
        <v>48</v>
      </c>
      <c r="H1178" s="11" t="s">
        <v>131</v>
      </c>
      <c r="I1178" s="13">
        <v>27500</v>
      </c>
      <c r="J1178" s="14">
        <v>0.125</v>
      </c>
      <c r="K1178" s="14">
        <v>0.05</v>
      </c>
      <c r="L1178" s="17">
        <f t="shared" si="17"/>
        <v>1097250</v>
      </c>
      <c r="M1178" s="17" t="s">
        <v>14</v>
      </c>
      <c r="N1178" s="17"/>
    </row>
    <row r="1179" spans="1:14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1011</v>
      </c>
      <c r="F1179" s="11">
        <v>1</v>
      </c>
      <c r="G1179" s="11">
        <v>480</v>
      </c>
      <c r="H1179" s="11" t="s">
        <v>131</v>
      </c>
      <c r="I1179" s="13">
        <v>4250</v>
      </c>
      <c r="J1179" s="14">
        <v>0.125</v>
      </c>
      <c r="K1179" s="14">
        <v>0.05</v>
      </c>
      <c r="L1179" s="17">
        <f t="shared" si="17"/>
        <v>1695750</v>
      </c>
      <c r="M1179" s="17" t="s">
        <v>14</v>
      </c>
      <c r="N1179" s="17"/>
    </row>
    <row r="1180" spans="1:14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173</v>
      </c>
      <c r="F1180" s="11" t="s">
        <v>14</v>
      </c>
      <c r="G1180" s="11">
        <v>144</v>
      </c>
      <c r="H1180" s="11" t="s">
        <v>131</v>
      </c>
      <c r="I1180" s="13">
        <v>4800</v>
      </c>
      <c r="J1180" s="14">
        <v>0.125</v>
      </c>
      <c r="K1180" s="14">
        <v>0.05</v>
      </c>
      <c r="L1180" s="17">
        <f t="shared" si="17"/>
        <v>574560</v>
      </c>
      <c r="M1180" s="17" t="s">
        <v>14</v>
      </c>
      <c r="N1180" s="17"/>
    </row>
    <row r="1181" spans="1:14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174</v>
      </c>
      <c r="F1181" s="11" t="s">
        <v>14</v>
      </c>
      <c r="G1181" s="11">
        <v>144</v>
      </c>
      <c r="H1181" s="11" t="s">
        <v>131</v>
      </c>
      <c r="I1181" s="13">
        <v>4800</v>
      </c>
      <c r="J1181" s="14">
        <v>0.125</v>
      </c>
      <c r="K1181" s="14">
        <v>0.05</v>
      </c>
      <c r="L1181" s="17">
        <f t="shared" si="17"/>
        <v>574560</v>
      </c>
      <c r="M1181" s="17">
        <v>0</v>
      </c>
      <c r="N1181" s="17">
        <f>SUM(L1171:L1181)-M1181</f>
        <v>19295640</v>
      </c>
    </row>
    <row r="1182" spans="1:14" x14ac:dyDescent="0.25">
      <c r="A1182" s="11">
        <v>14</v>
      </c>
      <c r="B1182" s="18">
        <v>45096</v>
      </c>
      <c r="C1182" s="18">
        <v>45092</v>
      </c>
      <c r="D1182" s="19" t="s">
        <v>1012</v>
      </c>
      <c r="E1182" s="6" t="s">
        <v>508</v>
      </c>
      <c r="F1182" s="11" t="s">
        <v>14</v>
      </c>
      <c r="G1182" s="11">
        <v>36</v>
      </c>
      <c r="H1182" s="11" t="s">
        <v>131</v>
      </c>
      <c r="I1182" s="13">
        <v>15800</v>
      </c>
      <c r="J1182" s="14">
        <v>0.125</v>
      </c>
      <c r="K1182" s="14">
        <v>0.05</v>
      </c>
      <c r="L1182" s="17">
        <f t="shared" si="17"/>
        <v>472815</v>
      </c>
      <c r="M1182" s="17" t="s">
        <v>14</v>
      </c>
      <c r="N1182" s="84" t="e">
        <f ca="1">IF([2]!ATALI[[#This Row],[//]]="","",IF(ROW(INDEX(INDIRECT([2]!ATALI[H_DISC]),MATCH(,INDIRECT([2]!ATALI[H_DISC]),-1)))-1=ROW()-INDEX(INDIRECT([2]!ATALI[H_DISC]),MATCH(,INDIRECT([2]!ATALI[H_DISC]),-1)),SUMIF(INDIRECT(DIR&amp;"!NOTA"&amp;"[ID_H]"),[2]!ATALI[[#This Row],[ID NOTA_H]],INDIRECT($2:$2)),""))</f>
        <v>#REF!</v>
      </c>
    </row>
    <row r="1183" spans="1:14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509</v>
      </c>
      <c r="F1183" s="11" t="s">
        <v>14</v>
      </c>
      <c r="G1183" s="11">
        <v>36</v>
      </c>
      <c r="H1183" s="11" t="s">
        <v>131</v>
      </c>
      <c r="I1183" s="13">
        <v>15800</v>
      </c>
      <c r="J1183" s="14">
        <v>0.125</v>
      </c>
      <c r="K1183" s="14">
        <v>0.05</v>
      </c>
      <c r="L1183" s="17">
        <f t="shared" si="17"/>
        <v>472815</v>
      </c>
      <c r="M1183" s="17" t="s">
        <v>14</v>
      </c>
      <c r="N1183" s="17"/>
    </row>
    <row r="1184" spans="1:14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1013</v>
      </c>
      <c r="F1184" s="11">
        <v>1</v>
      </c>
      <c r="G1184" s="11">
        <v>72</v>
      </c>
      <c r="H1184" s="11" t="s">
        <v>131</v>
      </c>
      <c r="I1184" s="13">
        <v>15800</v>
      </c>
      <c r="J1184" s="14">
        <v>0.125</v>
      </c>
      <c r="K1184" s="14">
        <v>0.05</v>
      </c>
      <c r="L1184" s="17">
        <f t="shared" si="17"/>
        <v>945630</v>
      </c>
      <c r="M1184" s="17" t="s">
        <v>14</v>
      </c>
      <c r="N1184" s="17"/>
    </row>
    <row r="1185" spans="1:14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129</v>
      </c>
      <c r="F1185" s="11">
        <v>3</v>
      </c>
      <c r="G1185" s="11">
        <v>432</v>
      </c>
      <c r="H1185" s="11" t="s">
        <v>115</v>
      </c>
      <c r="I1185" s="13">
        <v>18600</v>
      </c>
      <c r="J1185" s="14">
        <v>0.125</v>
      </c>
      <c r="K1185" s="14">
        <v>0.05</v>
      </c>
      <c r="L1185" s="17">
        <f t="shared" si="17"/>
        <v>6679260</v>
      </c>
      <c r="M1185" s="17" t="s">
        <v>14</v>
      </c>
      <c r="N1185" s="17"/>
    </row>
    <row r="1186" spans="1:14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854</v>
      </c>
      <c r="F1186" s="11">
        <v>3</v>
      </c>
      <c r="G1186" s="11">
        <v>216</v>
      </c>
      <c r="H1186" s="11" t="s">
        <v>115</v>
      </c>
      <c r="I1186" s="13">
        <v>37200</v>
      </c>
      <c r="J1186" s="14">
        <v>0.125</v>
      </c>
      <c r="K1186" s="14">
        <v>0.05</v>
      </c>
      <c r="L1186" s="17">
        <f t="shared" si="17"/>
        <v>6679260</v>
      </c>
      <c r="M1186" s="17" t="s">
        <v>14</v>
      </c>
      <c r="N1186" s="17"/>
    </row>
    <row r="1187" spans="1:14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247</v>
      </c>
      <c r="F1187" s="11">
        <v>3</v>
      </c>
      <c r="G1187" s="11">
        <v>216</v>
      </c>
      <c r="H1187" s="11" t="s">
        <v>115</v>
      </c>
      <c r="I1187" s="13">
        <v>47800</v>
      </c>
      <c r="J1187" s="14">
        <v>0.125</v>
      </c>
      <c r="K1187" s="14">
        <v>0.05</v>
      </c>
      <c r="L1187" s="17">
        <f t="shared" si="17"/>
        <v>8582490</v>
      </c>
      <c r="M1187" s="17" t="s">
        <v>14</v>
      </c>
      <c r="N1187" s="17"/>
    </row>
    <row r="1188" spans="1:14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135</v>
      </c>
      <c r="F1188" s="11">
        <v>2</v>
      </c>
      <c r="G1188" s="11">
        <v>288</v>
      </c>
      <c r="H1188" s="11" t="s">
        <v>131</v>
      </c>
      <c r="I1188" s="13">
        <v>4350</v>
      </c>
      <c r="J1188" s="14">
        <v>0.125</v>
      </c>
      <c r="K1188" s="14">
        <v>0.05</v>
      </c>
      <c r="L1188" s="17">
        <f t="shared" si="17"/>
        <v>1041390</v>
      </c>
      <c r="M1188" s="17" t="s">
        <v>14</v>
      </c>
      <c r="N1188" s="17"/>
    </row>
    <row r="1189" spans="1:14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225</v>
      </c>
      <c r="F1189" s="11">
        <v>1</v>
      </c>
      <c r="G1189" s="11">
        <v>40</v>
      </c>
      <c r="H1189" s="11" t="s">
        <v>120</v>
      </c>
      <c r="I1189" s="13">
        <v>49200</v>
      </c>
      <c r="J1189" s="14">
        <v>0.125</v>
      </c>
      <c r="K1189" s="14">
        <v>0.05</v>
      </c>
      <c r="L1189" s="17">
        <f t="shared" si="17"/>
        <v>1635900</v>
      </c>
      <c r="M1189" s="17" t="s">
        <v>14</v>
      </c>
      <c r="N1189" s="17"/>
    </row>
    <row r="1190" spans="1:14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224</v>
      </c>
      <c r="F1190" s="11">
        <v>1</v>
      </c>
      <c r="G1190" s="11">
        <v>24</v>
      </c>
      <c r="H1190" s="11" t="s">
        <v>120</v>
      </c>
      <c r="I1190" s="13">
        <v>162000</v>
      </c>
      <c r="J1190" s="14">
        <v>0.125</v>
      </c>
      <c r="K1190" s="14">
        <v>0.05</v>
      </c>
      <c r="L1190" s="17">
        <f t="shared" si="17"/>
        <v>3231900</v>
      </c>
      <c r="M1190" s="17" t="s">
        <v>14</v>
      </c>
      <c r="N1190" s="17"/>
    </row>
    <row r="1191" spans="1:14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225</v>
      </c>
      <c r="F1191" s="11" t="s">
        <v>14</v>
      </c>
      <c r="G1191" s="11">
        <v>24</v>
      </c>
      <c r="H1191" s="11" t="s">
        <v>120</v>
      </c>
      <c r="I1191" s="13">
        <v>0</v>
      </c>
      <c r="J1191" s="14">
        <v>0</v>
      </c>
      <c r="K1191" s="14"/>
      <c r="L1191" s="17">
        <f t="shared" si="17"/>
        <v>0</v>
      </c>
      <c r="M1191" s="17">
        <v>0</v>
      </c>
      <c r="N1191" s="17">
        <f>SUM(L1182:L1191)-M1191</f>
        <v>29741460</v>
      </c>
    </row>
    <row r="1192" spans="1:14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837</v>
      </c>
      <c r="F1192" s="11"/>
      <c r="G1192" s="11"/>
      <c r="H1192" s="11"/>
      <c r="I1192" s="13"/>
      <c r="J1192" s="14"/>
      <c r="K1192" s="14"/>
      <c r="L1192" s="17"/>
      <c r="M1192" s="17"/>
      <c r="N1192" s="17"/>
    </row>
    <row r="1193" spans="1:14" x14ac:dyDescent="0.25">
      <c r="A1193" s="11">
        <v>15</v>
      </c>
      <c r="B1193" s="18">
        <v>45096</v>
      </c>
      <c r="C1193" s="18">
        <v>45092</v>
      </c>
      <c r="D1193" s="19" t="s">
        <v>1014</v>
      </c>
      <c r="E1193" s="6" t="s">
        <v>376</v>
      </c>
      <c r="F1193" s="11">
        <v>2</v>
      </c>
      <c r="G1193" s="11">
        <v>96</v>
      </c>
      <c r="H1193" s="11" t="s">
        <v>120</v>
      </c>
      <c r="I1193" s="13">
        <v>36000</v>
      </c>
      <c r="J1193" s="14">
        <v>0.125</v>
      </c>
      <c r="K1193" s="14">
        <v>0.05</v>
      </c>
      <c r="L1193" s="17">
        <f t="shared" si="17"/>
        <v>2872800</v>
      </c>
      <c r="M1193" s="17" t="s">
        <v>14</v>
      </c>
      <c r="N1193" s="17"/>
    </row>
    <row r="1194" spans="1:14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679</v>
      </c>
      <c r="F1194" s="11" t="s">
        <v>14</v>
      </c>
      <c r="G1194" s="11">
        <v>12</v>
      </c>
      <c r="H1194" s="11" t="s">
        <v>120</v>
      </c>
      <c r="I1194" s="13">
        <v>13200</v>
      </c>
      <c r="J1194" s="14">
        <v>0.125</v>
      </c>
      <c r="K1194" s="14">
        <v>0.05</v>
      </c>
      <c r="L1194" s="17">
        <f t="shared" si="17"/>
        <v>131670</v>
      </c>
      <c r="M1194" s="17" t="s">
        <v>14</v>
      </c>
      <c r="N1194" s="17"/>
    </row>
    <row r="1195" spans="1:14" x14ac:dyDescent="0.25">
      <c r="A1195" s="11"/>
      <c r="B1195" s="18"/>
      <c r="C1195" s="18"/>
      <c r="D1195" s="19"/>
      <c r="E1195" s="6" t="s">
        <v>706</v>
      </c>
      <c r="F1195" s="11"/>
      <c r="G1195" s="11"/>
      <c r="H1195" s="11"/>
      <c r="I1195" s="13"/>
      <c r="J1195" s="14"/>
      <c r="K1195" s="14"/>
      <c r="L1195" s="17"/>
      <c r="M1195" s="17"/>
      <c r="N1195" s="17"/>
    </row>
    <row r="1196" spans="1:14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694</v>
      </c>
      <c r="F1196" s="11">
        <v>2</v>
      </c>
      <c r="G1196" s="11">
        <v>120</v>
      </c>
      <c r="H1196" s="11" t="s">
        <v>139</v>
      </c>
      <c r="I1196" s="13">
        <v>27600</v>
      </c>
      <c r="J1196" s="14">
        <v>0.125</v>
      </c>
      <c r="K1196" s="14">
        <v>0.05</v>
      </c>
      <c r="L1196" s="17">
        <f t="shared" si="17"/>
        <v>2753100</v>
      </c>
      <c r="M1196" s="17" t="s">
        <v>14</v>
      </c>
      <c r="N1196" s="17"/>
    </row>
    <row r="1197" spans="1:14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444</v>
      </c>
      <c r="F1197" s="11">
        <v>2</v>
      </c>
      <c r="G1197" s="11">
        <v>6</v>
      </c>
      <c r="H1197" s="11" t="s">
        <v>139</v>
      </c>
      <c r="I1197" s="13">
        <v>507600</v>
      </c>
      <c r="J1197" s="14">
        <v>0.125</v>
      </c>
      <c r="K1197" s="14">
        <v>0.05</v>
      </c>
      <c r="L1197" s="17">
        <f t="shared" si="17"/>
        <v>2531655</v>
      </c>
      <c r="M1197" s="17" t="s">
        <v>14</v>
      </c>
      <c r="N1197" s="17"/>
    </row>
    <row r="1198" spans="1:14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679</v>
      </c>
      <c r="F1198" s="11" t="s">
        <v>14</v>
      </c>
      <c r="G1198" s="11">
        <v>24</v>
      </c>
      <c r="H1198" s="11" t="s">
        <v>120</v>
      </c>
      <c r="I1198" s="13">
        <v>13200</v>
      </c>
      <c r="J1198" s="14">
        <v>0.125</v>
      </c>
      <c r="K1198" s="14">
        <v>0.05</v>
      </c>
      <c r="L1198" s="17">
        <f t="shared" ref="L1198:L1257" si="18">G1198*(I1198-(I1198*J1198)-((I1198-(I1198*J1198))*K1198))</f>
        <v>263340</v>
      </c>
      <c r="M1198" s="17" t="s">
        <v>14</v>
      </c>
      <c r="N1198" s="17"/>
    </row>
    <row r="1199" spans="1:14" x14ac:dyDescent="0.25">
      <c r="A1199" s="11"/>
      <c r="B1199" s="18"/>
      <c r="C1199" s="18"/>
      <c r="D1199" s="19"/>
      <c r="E1199" s="6" t="s">
        <v>445</v>
      </c>
      <c r="F1199" s="11"/>
      <c r="G1199" s="11"/>
      <c r="H1199" s="11"/>
      <c r="I1199" s="13"/>
      <c r="J1199" s="14"/>
      <c r="K1199" s="14"/>
      <c r="L1199" s="17"/>
      <c r="M1199" s="17"/>
      <c r="N1199" s="17"/>
    </row>
    <row r="1200" spans="1:14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231</v>
      </c>
      <c r="F1200" s="11">
        <v>2</v>
      </c>
      <c r="G1200" s="11">
        <v>288</v>
      </c>
      <c r="H1200" s="11" t="s">
        <v>115</v>
      </c>
      <c r="I1200" s="13">
        <v>8400</v>
      </c>
      <c r="J1200" s="14">
        <v>0.125</v>
      </c>
      <c r="K1200" s="14">
        <v>0.05</v>
      </c>
      <c r="L1200" s="17">
        <f t="shared" si="18"/>
        <v>2010960</v>
      </c>
      <c r="M1200" s="17" t="s">
        <v>14</v>
      </c>
      <c r="N1200" s="17"/>
    </row>
    <row r="1201" spans="1:14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621</v>
      </c>
      <c r="F1201" s="11">
        <v>2</v>
      </c>
      <c r="G1201" s="11">
        <v>144</v>
      </c>
      <c r="H1201" s="11" t="s">
        <v>115</v>
      </c>
      <c r="I1201" s="13">
        <v>16800</v>
      </c>
      <c r="J1201" s="14">
        <v>0.125</v>
      </c>
      <c r="K1201" s="14">
        <v>0.05</v>
      </c>
      <c r="L1201" s="17">
        <f t="shared" si="18"/>
        <v>2010960</v>
      </c>
      <c r="M1201" s="17" t="s">
        <v>14</v>
      </c>
      <c r="N1201" s="17"/>
    </row>
    <row r="1202" spans="1:14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1015</v>
      </c>
      <c r="F1202" s="11">
        <v>1</v>
      </c>
      <c r="G1202" s="11">
        <v>24</v>
      </c>
      <c r="H1202" s="11" t="s">
        <v>120</v>
      </c>
      <c r="I1202" s="13">
        <v>27600</v>
      </c>
      <c r="J1202" s="14">
        <v>0.125</v>
      </c>
      <c r="K1202" s="14">
        <v>0.05</v>
      </c>
      <c r="L1202" s="17">
        <f t="shared" si="18"/>
        <v>550620</v>
      </c>
      <c r="M1202" s="17">
        <v>395010</v>
      </c>
      <c r="N1202" s="17">
        <f>SUM(L1193:L1202)-M1202</f>
        <v>12730095</v>
      </c>
    </row>
    <row r="1203" spans="1:14" x14ac:dyDescent="0.25">
      <c r="A1203" s="11">
        <v>16</v>
      </c>
      <c r="B1203" s="18">
        <v>45096</v>
      </c>
      <c r="C1203" s="18">
        <v>45092</v>
      </c>
      <c r="D1203" s="19" t="s">
        <v>964</v>
      </c>
      <c r="E1203" s="6" t="s">
        <v>196</v>
      </c>
      <c r="F1203" s="11">
        <v>1</v>
      </c>
      <c r="G1203" s="11">
        <v>120</v>
      </c>
      <c r="H1203" s="11" t="s">
        <v>131</v>
      </c>
      <c r="I1203" s="13">
        <v>47000</v>
      </c>
      <c r="J1203" s="14">
        <v>0.125</v>
      </c>
      <c r="K1203" s="14">
        <v>0.05</v>
      </c>
      <c r="L1203" s="17">
        <f t="shared" si="18"/>
        <v>4688250</v>
      </c>
      <c r="M1203" s="17" t="s">
        <v>14</v>
      </c>
      <c r="N1203" s="17"/>
    </row>
    <row r="1204" spans="1:14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189</v>
      </c>
      <c r="F1204" s="11">
        <v>1</v>
      </c>
      <c r="G1204" s="11">
        <v>160</v>
      </c>
      <c r="H1204" s="11" t="s">
        <v>131</v>
      </c>
      <c r="I1204" s="13">
        <v>32000</v>
      </c>
      <c r="J1204" s="14">
        <v>0.125</v>
      </c>
      <c r="K1204" s="14">
        <v>0.05</v>
      </c>
      <c r="L1204" s="17">
        <f t="shared" si="18"/>
        <v>4256000</v>
      </c>
      <c r="M1204" s="17" t="s">
        <v>14</v>
      </c>
      <c r="N1204" s="17"/>
    </row>
    <row r="1205" spans="1:14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263</v>
      </c>
      <c r="F1205" s="11">
        <v>2</v>
      </c>
      <c r="G1205" s="11">
        <v>160</v>
      </c>
      <c r="H1205" s="11" t="s">
        <v>131</v>
      </c>
      <c r="I1205" s="13">
        <v>55000</v>
      </c>
      <c r="J1205" s="14">
        <v>0.125</v>
      </c>
      <c r="K1205" s="14">
        <v>0.05</v>
      </c>
      <c r="L1205" s="17">
        <f t="shared" si="18"/>
        <v>7315000</v>
      </c>
      <c r="M1205" s="17" t="s">
        <v>14</v>
      </c>
      <c r="N1205" s="17"/>
    </row>
    <row r="1206" spans="1:14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193</v>
      </c>
      <c r="F1206" s="11" t="s">
        <v>14</v>
      </c>
      <c r="G1206" s="11">
        <v>40</v>
      </c>
      <c r="H1206" s="11" t="s">
        <v>131</v>
      </c>
      <c r="I1206" s="13">
        <v>47000</v>
      </c>
      <c r="J1206" s="14">
        <v>0.125</v>
      </c>
      <c r="K1206" s="14">
        <v>0.05</v>
      </c>
      <c r="L1206" s="17">
        <f t="shared" si="18"/>
        <v>1562750</v>
      </c>
      <c r="M1206" s="17" t="s">
        <v>14</v>
      </c>
      <c r="N1206" s="17"/>
    </row>
    <row r="1207" spans="1:14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194</v>
      </c>
      <c r="F1207" s="11" t="s">
        <v>14</v>
      </c>
      <c r="G1207" s="11">
        <v>40</v>
      </c>
      <c r="H1207" s="11" t="s">
        <v>131</v>
      </c>
      <c r="I1207" s="13">
        <v>47000</v>
      </c>
      <c r="J1207" s="14">
        <v>0.125</v>
      </c>
      <c r="K1207" s="14">
        <v>0.05</v>
      </c>
      <c r="L1207" s="17">
        <f t="shared" si="18"/>
        <v>1562750</v>
      </c>
      <c r="M1207" s="17" t="s">
        <v>14</v>
      </c>
      <c r="N1207" s="17"/>
    </row>
    <row r="1208" spans="1:14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195</v>
      </c>
      <c r="F1208" s="11" t="s">
        <v>14</v>
      </c>
      <c r="G1208" s="11">
        <v>40</v>
      </c>
      <c r="H1208" s="11" t="s">
        <v>131</v>
      </c>
      <c r="I1208" s="13">
        <v>47000</v>
      </c>
      <c r="J1208" s="14">
        <v>0.125</v>
      </c>
      <c r="K1208" s="14">
        <v>0.05</v>
      </c>
      <c r="L1208" s="17">
        <f t="shared" si="18"/>
        <v>1562750</v>
      </c>
      <c r="M1208" s="17">
        <v>0</v>
      </c>
      <c r="N1208" s="17">
        <f>SUM(L1203:L1208)-M1208</f>
        <v>20947500</v>
      </c>
    </row>
    <row r="1209" spans="1:14" x14ac:dyDescent="0.25">
      <c r="A1209" s="11">
        <v>17</v>
      </c>
      <c r="B1209" s="18">
        <v>45098</v>
      </c>
      <c r="C1209" s="18">
        <v>45093</v>
      </c>
      <c r="D1209" s="19" t="s">
        <v>1016</v>
      </c>
      <c r="E1209" s="6" t="s">
        <v>234</v>
      </c>
      <c r="F1209" s="11">
        <v>5</v>
      </c>
      <c r="G1209" s="11">
        <v>720</v>
      </c>
      <c r="H1209" s="11" t="s">
        <v>115</v>
      </c>
      <c r="I1209" s="13">
        <v>10600</v>
      </c>
      <c r="J1209" s="14">
        <v>0.125</v>
      </c>
      <c r="K1209" s="14">
        <v>0.05</v>
      </c>
      <c r="L1209" s="17">
        <f t="shared" si="18"/>
        <v>6344100</v>
      </c>
      <c r="M1209" s="17" t="s">
        <v>14</v>
      </c>
      <c r="N1209" s="17"/>
    </row>
    <row r="1210" spans="1:14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1017</v>
      </c>
      <c r="F1210" s="11">
        <v>2</v>
      </c>
      <c r="G1210" s="11">
        <v>120</v>
      </c>
      <c r="H1210" s="11" t="s">
        <v>120</v>
      </c>
      <c r="I1210" s="13">
        <v>45000</v>
      </c>
      <c r="J1210" s="14">
        <v>0.125</v>
      </c>
      <c r="K1210" s="14">
        <v>0.05</v>
      </c>
      <c r="L1210" s="17">
        <f t="shared" si="18"/>
        <v>4488750</v>
      </c>
      <c r="M1210" s="17" t="s">
        <v>14</v>
      </c>
      <c r="N1210" s="17"/>
    </row>
    <row r="1211" spans="1:14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1018</v>
      </c>
      <c r="F1211" s="11">
        <v>2</v>
      </c>
      <c r="G1211" s="11">
        <v>96</v>
      </c>
      <c r="H1211" s="11" t="s">
        <v>120</v>
      </c>
      <c r="I1211" s="13">
        <v>37200</v>
      </c>
      <c r="J1211" s="14">
        <v>0.125</v>
      </c>
      <c r="K1211" s="14">
        <v>0.05</v>
      </c>
      <c r="L1211" s="17">
        <f t="shared" si="18"/>
        <v>2968560</v>
      </c>
      <c r="M1211" s="17" t="s">
        <v>14</v>
      </c>
      <c r="N1211" s="17"/>
    </row>
    <row r="1212" spans="1:14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1019</v>
      </c>
      <c r="F1212" s="11">
        <v>2</v>
      </c>
      <c r="G1212" s="11">
        <v>96</v>
      </c>
      <c r="H1212" s="11" t="s">
        <v>120</v>
      </c>
      <c r="I1212" s="13">
        <v>39000</v>
      </c>
      <c r="J1212" s="14">
        <v>0.125</v>
      </c>
      <c r="K1212" s="14">
        <v>0.05</v>
      </c>
      <c r="L1212" s="17">
        <f t="shared" si="18"/>
        <v>3112200</v>
      </c>
      <c r="M1212" s="17" t="s">
        <v>14</v>
      </c>
      <c r="N1212" s="17"/>
    </row>
    <row r="1213" spans="1:14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1020</v>
      </c>
      <c r="F1213" s="11">
        <v>2</v>
      </c>
      <c r="G1213" s="11">
        <v>96</v>
      </c>
      <c r="H1213" s="11" t="s">
        <v>120</v>
      </c>
      <c r="I1213" s="13">
        <v>37200</v>
      </c>
      <c r="J1213" s="14">
        <v>0.125</v>
      </c>
      <c r="K1213" s="14">
        <v>0.05</v>
      </c>
      <c r="L1213" s="17">
        <f t="shared" si="18"/>
        <v>2968560</v>
      </c>
      <c r="M1213" s="17" t="s">
        <v>14</v>
      </c>
      <c r="N1213" s="17"/>
    </row>
    <row r="1214" spans="1:14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181</v>
      </c>
      <c r="F1214" s="11">
        <v>2</v>
      </c>
      <c r="G1214" s="11">
        <v>72</v>
      </c>
      <c r="H1214" s="11" t="s">
        <v>120</v>
      </c>
      <c r="I1214" s="13">
        <v>34200</v>
      </c>
      <c r="J1214" s="14">
        <v>0.125</v>
      </c>
      <c r="K1214" s="14">
        <v>0.05</v>
      </c>
      <c r="L1214" s="17">
        <f t="shared" si="18"/>
        <v>2046870</v>
      </c>
      <c r="M1214" s="17" t="s">
        <v>14</v>
      </c>
      <c r="N1214" s="17"/>
    </row>
    <row r="1215" spans="1:14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451</v>
      </c>
      <c r="F1215" s="11">
        <v>2</v>
      </c>
      <c r="G1215" s="11">
        <v>10</v>
      </c>
      <c r="H1215" s="11" t="s">
        <v>139</v>
      </c>
      <c r="I1215" s="13">
        <v>177000</v>
      </c>
      <c r="J1215" s="14">
        <v>0.125</v>
      </c>
      <c r="K1215" s="14">
        <v>0.05</v>
      </c>
      <c r="L1215" s="17">
        <f t="shared" si="18"/>
        <v>1471312.5</v>
      </c>
      <c r="M1215" s="17" t="s">
        <v>14</v>
      </c>
      <c r="N1215" s="17"/>
    </row>
    <row r="1216" spans="1:14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679</v>
      </c>
      <c r="F1216" s="11" t="s">
        <v>14</v>
      </c>
      <c r="G1216" s="11">
        <v>12</v>
      </c>
      <c r="H1216" s="11" t="s">
        <v>120</v>
      </c>
      <c r="I1216" s="13">
        <v>13200</v>
      </c>
      <c r="J1216" s="14">
        <v>0.1</v>
      </c>
      <c r="K1216" s="14">
        <v>0.05</v>
      </c>
      <c r="L1216" s="17">
        <f t="shared" si="18"/>
        <v>135432</v>
      </c>
      <c r="M1216" s="17">
        <v>135432</v>
      </c>
      <c r="N1216" s="17">
        <f>SUM(L1209:L1216)-M1216</f>
        <v>23400352.5</v>
      </c>
    </row>
    <row r="1217" spans="1:14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445</v>
      </c>
      <c r="F1217" s="11"/>
      <c r="G1217" s="11"/>
      <c r="H1217" s="11"/>
      <c r="I1217" s="13"/>
      <c r="J1217" s="14"/>
      <c r="K1217" s="14"/>
      <c r="L1217" s="17"/>
      <c r="M1217" s="17"/>
      <c r="N1217" s="17"/>
    </row>
    <row r="1218" spans="1:14" x14ac:dyDescent="0.25">
      <c r="A1218" s="11">
        <v>18</v>
      </c>
      <c r="B1218" s="18">
        <v>45099</v>
      </c>
      <c r="C1218" s="18">
        <v>45097</v>
      </c>
      <c r="D1218" s="19" t="s">
        <v>1021</v>
      </c>
      <c r="E1218" s="6" t="s">
        <v>134</v>
      </c>
      <c r="F1218" s="11">
        <v>10</v>
      </c>
      <c r="G1218" s="11">
        <v>240</v>
      </c>
      <c r="H1218" s="11" t="s">
        <v>131</v>
      </c>
      <c r="I1218" s="13">
        <v>19000</v>
      </c>
      <c r="J1218" s="14">
        <v>0.125</v>
      </c>
      <c r="K1218" s="14">
        <v>0.05</v>
      </c>
      <c r="L1218" s="17">
        <f t="shared" si="18"/>
        <v>3790500</v>
      </c>
      <c r="M1218" s="17">
        <v>0</v>
      </c>
      <c r="N1218" s="17">
        <f>SUM(L1218)-M1218</f>
        <v>3790500</v>
      </c>
    </row>
    <row r="1219" spans="1:14" x14ac:dyDescent="0.25">
      <c r="A1219" s="11">
        <v>19</v>
      </c>
      <c r="B1219" s="18">
        <v>45103</v>
      </c>
      <c r="C1219" s="18">
        <v>45098</v>
      </c>
      <c r="D1219" s="19" t="s">
        <v>1022</v>
      </c>
      <c r="E1219" s="6" t="s">
        <v>157</v>
      </c>
      <c r="F1219" s="11">
        <v>10</v>
      </c>
      <c r="G1219" s="11">
        <v>1440</v>
      </c>
      <c r="H1219" s="11" t="s">
        <v>115</v>
      </c>
      <c r="I1219" s="13">
        <v>11900</v>
      </c>
      <c r="J1219" s="14">
        <v>0.125</v>
      </c>
      <c r="K1219" s="14">
        <v>0.05</v>
      </c>
      <c r="L1219" s="17">
        <f t="shared" si="18"/>
        <v>14244300</v>
      </c>
      <c r="M1219" s="17" t="s">
        <v>14</v>
      </c>
      <c r="N1219" s="17"/>
    </row>
    <row r="1220" spans="1:14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153</v>
      </c>
      <c r="F1220" s="11">
        <v>5</v>
      </c>
      <c r="G1220" s="11">
        <v>360</v>
      </c>
      <c r="H1220" s="11" t="s">
        <v>115</v>
      </c>
      <c r="I1220" s="13">
        <v>23000</v>
      </c>
      <c r="J1220" s="14">
        <v>0.125</v>
      </c>
      <c r="K1220" s="14">
        <v>0.05</v>
      </c>
      <c r="L1220" s="17">
        <f t="shared" si="18"/>
        <v>6882750</v>
      </c>
      <c r="M1220" s="17" t="s">
        <v>14</v>
      </c>
      <c r="N1220" s="17"/>
    </row>
    <row r="1221" spans="1:14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114</v>
      </c>
      <c r="F1221" s="11">
        <v>1</v>
      </c>
      <c r="G1221" s="11">
        <v>36</v>
      </c>
      <c r="H1221" s="11" t="s">
        <v>115</v>
      </c>
      <c r="I1221" s="13">
        <v>41500</v>
      </c>
      <c r="J1221" s="14">
        <v>0.125</v>
      </c>
      <c r="K1221" s="14">
        <v>0.05</v>
      </c>
      <c r="L1221" s="17">
        <f t="shared" si="18"/>
        <v>1241887.5</v>
      </c>
      <c r="M1221" s="17" t="s">
        <v>14</v>
      </c>
      <c r="N1221" s="17"/>
    </row>
    <row r="1222" spans="1:14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158</v>
      </c>
      <c r="F1222" s="11">
        <v>5</v>
      </c>
      <c r="G1222" s="11">
        <v>720</v>
      </c>
      <c r="H1222" s="11" t="s">
        <v>115</v>
      </c>
      <c r="I1222" s="13">
        <v>9000</v>
      </c>
      <c r="J1222" s="14">
        <v>0.125</v>
      </c>
      <c r="K1222" s="14">
        <v>0.05</v>
      </c>
      <c r="L1222" s="17">
        <f t="shared" si="18"/>
        <v>5386500</v>
      </c>
      <c r="M1222" s="17" t="s">
        <v>14</v>
      </c>
      <c r="N1222" s="17"/>
    </row>
    <row r="1223" spans="1:14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129</v>
      </c>
      <c r="F1223" s="11">
        <v>2</v>
      </c>
      <c r="G1223" s="11">
        <v>288</v>
      </c>
      <c r="H1223" s="11" t="s">
        <v>115</v>
      </c>
      <c r="I1223" s="13">
        <v>18600</v>
      </c>
      <c r="J1223" s="14">
        <v>0.125</v>
      </c>
      <c r="K1223" s="14">
        <v>0.05</v>
      </c>
      <c r="L1223" s="17">
        <f t="shared" si="18"/>
        <v>4452840</v>
      </c>
      <c r="M1223" s="17" t="s">
        <v>14</v>
      </c>
      <c r="N1223" s="17"/>
    </row>
    <row r="1224" spans="1:14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854</v>
      </c>
      <c r="F1224" s="11">
        <v>2</v>
      </c>
      <c r="G1224" s="11">
        <v>144</v>
      </c>
      <c r="H1224" s="11" t="s">
        <v>115</v>
      </c>
      <c r="I1224" s="13">
        <v>37200</v>
      </c>
      <c r="J1224" s="14">
        <v>0.125</v>
      </c>
      <c r="K1224" s="14">
        <v>0.05</v>
      </c>
      <c r="L1224" s="17">
        <f t="shared" si="18"/>
        <v>4452840</v>
      </c>
      <c r="M1224" s="17" t="s">
        <v>14</v>
      </c>
      <c r="N1224" s="17"/>
    </row>
    <row r="1225" spans="1:14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406</v>
      </c>
      <c r="F1225" s="11">
        <v>5</v>
      </c>
      <c r="G1225" s="11">
        <v>1440</v>
      </c>
      <c r="H1225" s="11" t="s">
        <v>115</v>
      </c>
      <c r="I1225" s="13">
        <v>6700</v>
      </c>
      <c r="J1225" s="14">
        <v>0.125</v>
      </c>
      <c r="K1225" s="14">
        <v>0.05</v>
      </c>
      <c r="L1225" s="17">
        <f t="shared" si="18"/>
        <v>8019900</v>
      </c>
      <c r="M1225" s="17" t="s">
        <v>14</v>
      </c>
      <c r="N1225" s="17"/>
    </row>
    <row r="1226" spans="1:14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714</v>
      </c>
      <c r="F1226" s="11">
        <v>2</v>
      </c>
      <c r="G1226" s="11">
        <v>288</v>
      </c>
      <c r="H1226" s="11" t="s">
        <v>115</v>
      </c>
      <c r="I1226" s="13">
        <v>13800</v>
      </c>
      <c r="J1226" s="14">
        <v>0.125</v>
      </c>
      <c r="K1226" s="14">
        <v>0.05</v>
      </c>
      <c r="L1226" s="17">
        <f t="shared" si="18"/>
        <v>3303720</v>
      </c>
      <c r="M1226" s="17" t="s">
        <v>14</v>
      </c>
      <c r="N1226" s="17"/>
    </row>
    <row r="1227" spans="1:14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234</v>
      </c>
      <c r="F1227" s="11">
        <v>2</v>
      </c>
      <c r="G1227" s="11">
        <v>288</v>
      </c>
      <c r="H1227" s="11" t="s">
        <v>115</v>
      </c>
      <c r="I1227" s="13">
        <v>10600</v>
      </c>
      <c r="J1227" s="14">
        <v>0.125</v>
      </c>
      <c r="K1227" s="14">
        <v>0.05</v>
      </c>
      <c r="L1227" s="17">
        <f t="shared" si="18"/>
        <v>2537640</v>
      </c>
      <c r="M1227" s="17" t="s">
        <v>14</v>
      </c>
      <c r="N1227" s="17"/>
    </row>
    <row r="1228" spans="1:14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231</v>
      </c>
      <c r="F1228" s="11">
        <v>1</v>
      </c>
      <c r="G1228" s="11">
        <v>144</v>
      </c>
      <c r="H1228" s="11" t="s">
        <v>115</v>
      </c>
      <c r="I1228" s="13">
        <v>8400</v>
      </c>
      <c r="J1228" s="14">
        <v>0.125</v>
      </c>
      <c r="K1228" s="14">
        <v>0.05</v>
      </c>
      <c r="L1228" s="17">
        <f t="shared" si="18"/>
        <v>1005480</v>
      </c>
      <c r="M1228" s="17" t="s">
        <v>14</v>
      </c>
      <c r="N1228" s="17"/>
    </row>
    <row r="1229" spans="1:14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621</v>
      </c>
      <c r="F1229" s="11">
        <v>1</v>
      </c>
      <c r="G1229" s="11">
        <v>72</v>
      </c>
      <c r="H1229" s="11" t="s">
        <v>115</v>
      </c>
      <c r="I1229" s="13">
        <v>16800</v>
      </c>
      <c r="J1229" s="14">
        <v>0.125</v>
      </c>
      <c r="K1229" s="14">
        <v>0.05</v>
      </c>
      <c r="L1229" s="17">
        <f t="shared" si="18"/>
        <v>1005480</v>
      </c>
      <c r="M1229" s="17">
        <v>0</v>
      </c>
      <c r="N1229" s="17">
        <f>SUM(L1219:L1229)-M1229</f>
        <v>52533337.5</v>
      </c>
    </row>
    <row r="1230" spans="1:14" x14ac:dyDescent="0.25">
      <c r="A1230" s="11">
        <v>20</v>
      </c>
      <c r="B1230" s="18">
        <v>45103</v>
      </c>
      <c r="C1230" s="18">
        <v>45098</v>
      </c>
      <c r="D1230" s="19" t="s">
        <v>1023</v>
      </c>
      <c r="E1230" s="6" t="s">
        <v>122</v>
      </c>
      <c r="F1230" s="11">
        <v>7</v>
      </c>
      <c r="G1230" s="11">
        <v>350</v>
      </c>
      <c r="H1230" s="11" t="s">
        <v>123</v>
      </c>
      <c r="I1230" s="13">
        <v>28300</v>
      </c>
      <c r="J1230" s="14">
        <v>0.125</v>
      </c>
      <c r="K1230" s="14">
        <v>0.05</v>
      </c>
      <c r="L1230" s="17">
        <f t="shared" si="18"/>
        <v>8233531.25</v>
      </c>
      <c r="M1230" s="17" t="s">
        <v>14</v>
      </c>
      <c r="N1230" s="17"/>
    </row>
    <row r="1231" spans="1:14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125</v>
      </c>
      <c r="F1231" s="11">
        <v>7</v>
      </c>
      <c r="G1231" s="11">
        <v>350</v>
      </c>
      <c r="H1231" s="11" t="s">
        <v>123</v>
      </c>
      <c r="I1231" s="13">
        <v>34100</v>
      </c>
      <c r="J1231" s="14">
        <v>0.125</v>
      </c>
      <c r="K1231" s="14">
        <v>0.05</v>
      </c>
      <c r="L1231" s="17">
        <f t="shared" si="18"/>
        <v>9920968.75</v>
      </c>
      <c r="M1231" s="17" t="s">
        <v>14</v>
      </c>
      <c r="N1231" s="17"/>
    </row>
    <row r="1232" spans="1:14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126</v>
      </c>
      <c r="F1232" s="11">
        <v>2</v>
      </c>
      <c r="G1232" s="11">
        <v>100</v>
      </c>
      <c r="H1232" s="11" t="s">
        <v>123</v>
      </c>
      <c r="I1232" s="13">
        <v>34100</v>
      </c>
      <c r="J1232" s="14">
        <v>0.125</v>
      </c>
      <c r="K1232" s="14">
        <v>0.05</v>
      </c>
      <c r="L1232" s="17">
        <f t="shared" si="18"/>
        <v>2834562.5</v>
      </c>
      <c r="M1232" s="17" t="s">
        <v>14</v>
      </c>
      <c r="N1232" s="17"/>
    </row>
    <row r="1233" spans="1:14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228</v>
      </c>
      <c r="F1233" s="11">
        <v>1</v>
      </c>
      <c r="G1233" s="11">
        <v>50</v>
      </c>
      <c r="H1233" s="11" t="s">
        <v>123</v>
      </c>
      <c r="I1233" s="13">
        <v>32000</v>
      </c>
      <c r="J1233" s="14">
        <v>0.125</v>
      </c>
      <c r="K1233" s="14">
        <v>0.05</v>
      </c>
      <c r="L1233" s="17">
        <f t="shared" si="18"/>
        <v>1330000</v>
      </c>
      <c r="M1233" s="17" t="s">
        <v>14</v>
      </c>
      <c r="N1233" s="17"/>
    </row>
    <row r="1234" spans="1:14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134</v>
      </c>
      <c r="F1234" s="11">
        <v>10</v>
      </c>
      <c r="G1234" s="11">
        <v>240</v>
      </c>
      <c r="H1234" s="11" t="s">
        <v>131</v>
      </c>
      <c r="I1234" s="13">
        <v>19000</v>
      </c>
      <c r="J1234" s="14">
        <v>0.125</v>
      </c>
      <c r="K1234" s="14">
        <v>0.05</v>
      </c>
      <c r="L1234" s="17">
        <f t="shared" si="18"/>
        <v>3790500</v>
      </c>
      <c r="M1234" s="17" t="s">
        <v>14</v>
      </c>
      <c r="N1234" s="17"/>
    </row>
    <row r="1235" spans="1:14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317</v>
      </c>
      <c r="F1235" s="11">
        <v>1</v>
      </c>
      <c r="G1235" s="11">
        <v>24</v>
      </c>
      <c r="H1235" s="11" t="s">
        <v>131</v>
      </c>
      <c r="I1235" s="13">
        <v>11100</v>
      </c>
      <c r="J1235" s="14">
        <v>0.125</v>
      </c>
      <c r="K1235" s="14">
        <v>0.05</v>
      </c>
      <c r="L1235" s="17">
        <f t="shared" si="18"/>
        <v>221445</v>
      </c>
      <c r="M1235" s="17" t="s">
        <v>14</v>
      </c>
      <c r="N1235" s="17"/>
    </row>
    <row r="1236" spans="1:14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1024</v>
      </c>
      <c r="F1236" s="11">
        <v>1</v>
      </c>
      <c r="G1236" s="11">
        <v>12</v>
      </c>
      <c r="H1236" s="11" t="s">
        <v>131</v>
      </c>
      <c r="I1236" s="13">
        <v>28500</v>
      </c>
      <c r="J1236" s="14">
        <v>0.125</v>
      </c>
      <c r="K1236" s="14">
        <v>0.05</v>
      </c>
      <c r="L1236" s="17">
        <f t="shared" si="18"/>
        <v>284287.5</v>
      </c>
      <c r="M1236" s="17" t="s">
        <v>14</v>
      </c>
      <c r="N1236" s="17"/>
    </row>
    <row r="1237" spans="1:14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1025</v>
      </c>
      <c r="F1237" s="11">
        <v>1</v>
      </c>
      <c r="G1237" s="11">
        <v>24</v>
      </c>
      <c r="H1237" s="11" t="s">
        <v>131</v>
      </c>
      <c r="I1237" s="13">
        <v>20400</v>
      </c>
      <c r="J1237" s="14">
        <v>0.125</v>
      </c>
      <c r="K1237" s="14">
        <v>0.05</v>
      </c>
      <c r="L1237" s="17">
        <f t="shared" si="18"/>
        <v>406980</v>
      </c>
      <c r="M1237" s="17" t="s">
        <v>14</v>
      </c>
      <c r="N1237" s="17"/>
    </row>
    <row r="1238" spans="1:14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179</v>
      </c>
      <c r="F1238" s="11">
        <v>1</v>
      </c>
      <c r="G1238" s="11">
        <v>24</v>
      </c>
      <c r="H1238" s="11" t="s">
        <v>123</v>
      </c>
      <c r="I1238" s="13">
        <v>70800</v>
      </c>
      <c r="J1238" s="14">
        <v>0.125</v>
      </c>
      <c r="K1238" s="14">
        <v>0.05</v>
      </c>
      <c r="L1238" s="17">
        <f t="shared" si="18"/>
        <v>1412460</v>
      </c>
      <c r="M1238" s="17" t="s">
        <v>14</v>
      </c>
      <c r="N1238" s="17"/>
    </row>
    <row r="1239" spans="1:14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180</v>
      </c>
      <c r="F1239" s="11">
        <v>1</v>
      </c>
      <c r="G1239" s="11">
        <v>24</v>
      </c>
      <c r="H1239" s="11" t="s">
        <v>123</v>
      </c>
      <c r="I1239" s="13">
        <v>70800</v>
      </c>
      <c r="J1239" s="14">
        <v>0.125</v>
      </c>
      <c r="K1239" s="14">
        <v>0.05</v>
      </c>
      <c r="L1239" s="17">
        <f t="shared" si="18"/>
        <v>1412460</v>
      </c>
      <c r="M1239" s="17" t="s">
        <v>14</v>
      </c>
      <c r="N1239" s="17"/>
    </row>
    <row r="1240" spans="1:14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256</v>
      </c>
      <c r="F1240" s="11">
        <v>2</v>
      </c>
      <c r="G1240" s="11">
        <v>288</v>
      </c>
      <c r="H1240" s="11" t="s">
        <v>120</v>
      </c>
      <c r="I1240" s="13">
        <v>40800</v>
      </c>
      <c r="J1240" s="14">
        <v>0.125</v>
      </c>
      <c r="K1240" s="14">
        <v>0.05</v>
      </c>
      <c r="L1240" s="17">
        <f t="shared" si="18"/>
        <v>9767520</v>
      </c>
      <c r="M1240" s="17">
        <v>0</v>
      </c>
      <c r="N1240" s="17">
        <f>SUM(L1230:L1240)-M1240</f>
        <v>39614715</v>
      </c>
    </row>
    <row r="1241" spans="1:14" x14ac:dyDescent="0.25">
      <c r="A1241" s="11">
        <v>21</v>
      </c>
      <c r="B1241" s="18">
        <v>45103</v>
      </c>
      <c r="C1241" s="18">
        <v>45098</v>
      </c>
      <c r="D1241" s="19" t="s">
        <v>1026</v>
      </c>
      <c r="E1241" s="6" t="s">
        <v>242</v>
      </c>
      <c r="F1241" s="11">
        <v>1</v>
      </c>
      <c r="G1241" s="11">
        <v>20</v>
      </c>
      <c r="H1241" s="11" t="s">
        <v>120</v>
      </c>
      <c r="I1241" s="13">
        <v>108900</v>
      </c>
      <c r="J1241" s="14">
        <v>0.125</v>
      </c>
      <c r="K1241" s="14">
        <v>0.05</v>
      </c>
      <c r="L1241" s="17">
        <f t="shared" si="18"/>
        <v>1810462.5</v>
      </c>
      <c r="M1241" s="17" t="s">
        <v>14</v>
      </c>
      <c r="N1241" s="17"/>
    </row>
    <row r="1242" spans="1:14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147</v>
      </c>
      <c r="F1242" s="11">
        <v>1</v>
      </c>
      <c r="G1242" s="11">
        <v>576</v>
      </c>
      <c r="H1242" s="11" t="s">
        <v>131</v>
      </c>
      <c r="I1242" s="13">
        <v>1550</v>
      </c>
      <c r="J1242" s="14">
        <v>0.125</v>
      </c>
      <c r="K1242" s="14">
        <v>0.05</v>
      </c>
      <c r="L1242" s="17">
        <f t="shared" si="18"/>
        <v>742140</v>
      </c>
      <c r="M1242" s="17" t="s">
        <v>14</v>
      </c>
      <c r="N1242" s="17"/>
    </row>
    <row r="1243" spans="1:14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253</v>
      </c>
      <c r="F1243" s="11">
        <v>1</v>
      </c>
      <c r="G1243" s="11">
        <v>288</v>
      </c>
      <c r="H1243" s="11" t="s">
        <v>131</v>
      </c>
      <c r="I1243" s="13">
        <v>2150</v>
      </c>
      <c r="J1243" s="14">
        <v>0.125</v>
      </c>
      <c r="K1243" s="14">
        <v>0.05</v>
      </c>
      <c r="L1243" s="17">
        <f t="shared" si="18"/>
        <v>514710</v>
      </c>
      <c r="M1243" s="17" t="s">
        <v>14</v>
      </c>
      <c r="N1243" s="17"/>
    </row>
    <row r="1244" spans="1:14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1027</v>
      </c>
      <c r="F1244" s="11">
        <v>1</v>
      </c>
      <c r="G1244" s="11">
        <v>576</v>
      </c>
      <c r="H1244" s="11" t="s">
        <v>131</v>
      </c>
      <c r="I1244" s="13">
        <v>1650</v>
      </c>
      <c r="J1244" s="14">
        <v>0.125</v>
      </c>
      <c r="K1244" s="14">
        <v>0.05</v>
      </c>
      <c r="L1244" s="17">
        <f t="shared" si="18"/>
        <v>790020</v>
      </c>
      <c r="M1244" s="17" t="s">
        <v>14</v>
      </c>
      <c r="N1244" s="17"/>
    </row>
    <row r="1245" spans="1:14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1028</v>
      </c>
      <c r="F1245" s="11">
        <v>1</v>
      </c>
      <c r="G1245" s="11">
        <v>288</v>
      </c>
      <c r="H1245" s="11" t="s">
        <v>131</v>
      </c>
      <c r="I1245" s="13">
        <v>2500</v>
      </c>
      <c r="J1245" s="14">
        <v>0.125</v>
      </c>
      <c r="K1245" s="14">
        <v>0.05</v>
      </c>
      <c r="L1245" s="17">
        <f t="shared" si="18"/>
        <v>598500</v>
      </c>
      <c r="M1245" s="17" t="s">
        <v>14</v>
      </c>
      <c r="N1245" s="17"/>
    </row>
    <row r="1246" spans="1:14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478</v>
      </c>
      <c r="F1246" s="11">
        <v>1</v>
      </c>
      <c r="G1246" s="11">
        <v>240</v>
      </c>
      <c r="H1246" s="11" t="s">
        <v>131</v>
      </c>
      <c r="I1246" s="13">
        <v>9750</v>
      </c>
      <c r="J1246" s="14">
        <v>0.125</v>
      </c>
      <c r="K1246" s="14">
        <v>0.05</v>
      </c>
      <c r="L1246" s="17">
        <f t="shared" si="18"/>
        <v>1945125</v>
      </c>
      <c r="M1246" s="17" t="s">
        <v>14</v>
      </c>
      <c r="N1246" s="17"/>
    </row>
    <row r="1247" spans="1:14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284</v>
      </c>
      <c r="F1247" s="11">
        <v>1</v>
      </c>
      <c r="G1247" s="11">
        <v>72</v>
      </c>
      <c r="H1247" s="11" t="s">
        <v>120</v>
      </c>
      <c r="I1247" s="13">
        <v>39600</v>
      </c>
      <c r="J1247" s="14">
        <v>0.125</v>
      </c>
      <c r="K1247" s="14">
        <v>0.05</v>
      </c>
      <c r="L1247" s="17">
        <f t="shared" si="18"/>
        <v>2370060</v>
      </c>
      <c r="M1247" s="17" t="s">
        <v>14</v>
      </c>
      <c r="N1247" s="17"/>
    </row>
    <row r="1248" spans="1:14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343</v>
      </c>
      <c r="F1248" s="11">
        <v>1</v>
      </c>
      <c r="G1248" s="11">
        <v>120</v>
      </c>
      <c r="H1248" s="11" t="s">
        <v>131</v>
      </c>
      <c r="I1248" s="13">
        <v>12950</v>
      </c>
      <c r="J1248" s="14">
        <v>0.125</v>
      </c>
      <c r="K1248" s="14">
        <v>0.05</v>
      </c>
      <c r="L1248" s="17">
        <f t="shared" si="18"/>
        <v>1291762.5</v>
      </c>
      <c r="M1248" s="17" t="s">
        <v>14</v>
      </c>
      <c r="N1248" s="17"/>
    </row>
    <row r="1249" spans="1:14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429</v>
      </c>
      <c r="F1249" s="11">
        <v>3</v>
      </c>
      <c r="G1249" s="11">
        <v>288</v>
      </c>
      <c r="H1249" s="11" t="s">
        <v>152</v>
      </c>
      <c r="I1249" s="13">
        <v>7000</v>
      </c>
      <c r="J1249" s="14">
        <v>0.125</v>
      </c>
      <c r="K1249" s="14">
        <v>0.05</v>
      </c>
      <c r="L1249" s="17">
        <f t="shared" si="18"/>
        <v>1675800</v>
      </c>
      <c r="M1249" s="17">
        <v>0</v>
      </c>
      <c r="N1249" s="17">
        <f>SUM(L1241:L1249)-M1249</f>
        <v>11738580</v>
      </c>
    </row>
    <row r="1250" spans="1:14" x14ac:dyDescent="0.25">
      <c r="A1250" s="11">
        <v>22</v>
      </c>
      <c r="B1250" s="18">
        <v>45103</v>
      </c>
      <c r="C1250" s="18">
        <v>45098</v>
      </c>
      <c r="D1250" s="19" t="s">
        <v>1029</v>
      </c>
      <c r="E1250" s="6" t="s">
        <v>224</v>
      </c>
      <c r="F1250" s="11">
        <v>1</v>
      </c>
      <c r="G1250" s="11">
        <v>24</v>
      </c>
      <c r="H1250" s="11" t="s">
        <v>120</v>
      </c>
      <c r="I1250" s="13">
        <v>162000</v>
      </c>
      <c r="J1250" s="14">
        <v>0.125</v>
      </c>
      <c r="K1250" s="14">
        <v>0.05</v>
      </c>
      <c r="L1250" s="17">
        <f t="shared" si="18"/>
        <v>3231900</v>
      </c>
      <c r="M1250" s="17" t="s">
        <v>14</v>
      </c>
      <c r="N1250" s="17"/>
    </row>
    <row r="1251" spans="1:14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1030</v>
      </c>
      <c r="F1251" s="11" t="s">
        <v>14</v>
      </c>
      <c r="G1251" s="11">
        <v>24</v>
      </c>
      <c r="H1251" s="11" t="s">
        <v>120</v>
      </c>
      <c r="I1251" s="13">
        <v>0</v>
      </c>
      <c r="J1251" s="14">
        <v>0</v>
      </c>
      <c r="K1251" s="14"/>
      <c r="L1251" s="17">
        <f t="shared" si="18"/>
        <v>0</v>
      </c>
      <c r="M1251" s="17" t="s">
        <v>14</v>
      </c>
      <c r="N1251" s="17"/>
    </row>
    <row r="1252" spans="1:14" x14ac:dyDescent="0.25">
      <c r="A1252" s="11"/>
      <c r="B1252" s="18"/>
      <c r="C1252" s="18"/>
      <c r="D1252" s="19"/>
      <c r="E1252" s="6" t="s">
        <v>837</v>
      </c>
      <c r="F1252" s="11"/>
      <c r="G1252" s="11"/>
      <c r="H1252" s="11"/>
      <c r="I1252" s="13"/>
      <c r="J1252" s="14"/>
      <c r="K1252" s="14"/>
      <c r="L1252" s="17"/>
      <c r="M1252" s="17"/>
      <c r="N1252" s="17"/>
    </row>
    <row r="1253" spans="1:14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451</v>
      </c>
      <c r="F1253" s="11">
        <v>2</v>
      </c>
      <c r="G1253" s="11">
        <v>10</v>
      </c>
      <c r="H1253" s="11" t="s">
        <v>139</v>
      </c>
      <c r="I1253" s="13">
        <v>177000</v>
      </c>
      <c r="J1253" s="14">
        <v>0.125</v>
      </c>
      <c r="K1253" s="14">
        <v>0.05</v>
      </c>
      <c r="L1253" s="17">
        <f t="shared" si="18"/>
        <v>1471312.5</v>
      </c>
      <c r="M1253" s="17" t="s">
        <v>14</v>
      </c>
      <c r="N1253" s="17"/>
    </row>
    <row r="1254" spans="1:14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679</v>
      </c>
      <c r="F1254" s="11" t="s">
        <v>14</v>
      </c>
      <c r="G1254" s="11">
        <v>12</v>
      </c>
      <c r="H1254" s="11" t="s">
        <v>120</v>
      </c>
      <c r="I1254" s="13">
        <v>13200</v>
      </c>
      <c r="J1254" s="14">
        <v>0.1</v>
      </c>
      <c r="K1254" s="14">
        <v>0.05</v>
      </c>
      <c r="L1254" s="17">
        <f t="shared" si="18"/>
        <v>135432</v>
      </c>
      <c r="M1254" s="17">
        <v>135432</v>
      </c>
      <c r="N1254" s="17">
        <f>SUM(L1250:L1254)-M1254</f>
        <v>4703212.5</v>
      </c>
    </row>
    <row r="1255" spans="1:14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445</v>
      </c>
      <c r="F1255" s="11"/>
      <c r="G1255" s="11"/>
      <c r="H1255" s="11"/>
      <c r="I1255" s="13"/>
      <c r="J1255" s="14"/>
      <c r="K1255" s="14"/>
      <c r="L1255" s="17"/>
      <c r="M1255" s="17"/>
      <c r="N1255" s="17"/>
    </row>
    <row r="1256" spans="1:14" x14ac:dyDescent="0.25">
      <c r="A1256" s="11">
        <v>23</v>
      </c>
      <c r="B1256" s="18">
        <v>45103</v>
      </c>
      <c r="C1256" s="18">
        <v>45098</v>
      </c>
      <c r="D1256" s="19" t="s">
        <v>1031</v>
      </c>
      <c r="E1256" s="6" t="s">
        <v>157</v>
      </c>
      <c r="F1256" s="11">
        <v>10</v>
      </c>
      <c r="G1256" s="11">
        <v>1440</v>
      </c>
      <c r="H1256" s="11" t="s">
        <v>115</v>
      </c>
      <c r="I1256" s="13">
        <v>11900</v>
      </c>
      <c r="J1256" s="14">
        <v>0.125</v>
      </c>
      <c r="K1256" s="14">
        <v>0.05</v>
      </c>
      <c r="L1256" s="17">
        <f t="shared" si="18"/>
        <v>14244300</v>
      </c>
      <c r="M1256" s="17" t="s">
        <v>14</v>
      </c>
      <c r="N1256" s="17"/>
    </row>
    <row r="1257" spans="1:14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153</v>
      </c>
      <c r="F1257" s="11">
        <v>10</v>
      </c>
      <c r="G1257" s="11">
        <v>720</v>
      </c>
      <c r="H1257" s="11" t="s">
        <v>115</v>
      </c>
      <c r="I1257" s="13">
        <v>23000</v>
      </c>
      <c r="J1257" s="14">
        <v>0.125</v>
      </c>
      <c r="K1257" s="14">
        <v>0.05</v>
      </c>
      <c r="L1257" s="17">
        <f t="shared" si="18"/>
        <v>13765500</v>
      </c>
      <c r="M1257" s="17" t="s">
        <v>14</v>
      </c>
      <c r="N1257" s="17"/>
    </row>
    <row r="1258" spans="1:14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259</v>
      </c>
      <c r="F1258" s="11">
        <v>5</v>
      </c>
      <c r="G1258" s="11">
        <v>240</v>
      </c>
      <c r="H1258" s="11" t="s">
        <v>115</v>
      </c>
      <c r="I1258" s="13">
        <v>29600</v>
      </c>
      <c r="J1258" s="14">
        <v>0.125</v>
      </c>
      <c r="K1258" s="14">
        <v>0.05</v>
      </c>
      <c r="L1258" s="17">
        <f t="shared" ref="L1258:L1312" si="19">G1258*(I1258-(I1258*J1258)-((I1258-(I1258*J1258))*K1258))</f>
        <v>5905200</v>
      </c>
      <c r="M1258" s="17" t="s">
        <v>14</v>
      </c>
      <c r="N1258" s="17"/>
    </row>
    <row r="1259" spans="1:14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114</v>
      </c>
      <c r="F1259" s="11">
        <v>5</v>
      </c>
      <c r="G1259" s="11">
        <v>180</v>
      </c>
      <c r="H1259" s="11" t="s">
        <v>115</v>
      </c>
      <c r="I1259" s="13">
        <v>41500</v>
      </c>
      <c r="J1259" s="14">
        <v>0.125</v>
      </c>
      <c r="K1259" s="14">
        <v>0.05</v>
      </c>
      <c r="L1259" s="17">
        <f t="shared" si="19"/>
        <v>6209437.5</v>
      </c>
      <c r="M1259" s="17" t="s">
        <v>14</v>
      </c>
      <c r="N1259" s="17"/>
    </row>
    <row r="1260" spans="1:14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134</v>
      </c>
      <c r="F1260" s="11">
        <v>10</v>
      </c>
      <c r="G1260" s="11">
        <v>240</v>
      </c>
      <c r="H1260" s="11" t="s">
        <v>131</v>
      </c>
      <c r="I1260" s="13">
        <v>19000</v>
      </c>
      <c r="J1260" s="14">
        <v>0.125</v>
      </c>
      <c r="K1260" s="14">
        <v>0.05</v>
      </c>
      <c r="L1260" s="17">
        <f t="shared" si="19"/>
        <v>3790500</v>
      </c>
      <c r="M1260" s="17" t="s">
        <v>14</v>
      </c>
      <c r="N1260" s="17"/>
    </row>
    <row r="1261" spans="1:14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1032</v>
      </c>
      <c r="F1261" s="11">
        <v>1</v>
      </c>
      <c r="G1261" s="11">
        <v>144</v>
      </c>
      <c r="H1261" s="11" t="s">
        <v>120</v>
      </c>
      <c r="I1261" s="13">
        <v>42600</v>
      </c>
      <c r="J1261" s="14">
        <v>0.125</v>
      </c>
      <c r="K1261" s="14">
        <v>0.05</v>
      </c>
      <c r="L1261" s="17">
        <f t="shared" si="19"/>
        <v>5099220</v>
      </c>
      <c r="M1261" s="17">
        <v>0</v>
      </c>
      <c r="N1261" s="17">
        <f>SUM(L1256:L1261)-M1261</f>
        <v>49014157.5</v>
      </c>
    </row>
    <row r="1262" spans="1:14" x14ac:dyDescent="0.25">
      <c r="A1262" s="11">
        <v>24</v>
      </c>
      <c r="B1262" s="18">
        <v>45103</v>
      </c>
      <c r="C1262" s="18">
        <v>45098</v>
      </c>
      <c r="D1262" s="19" t="s">
        <v>1033</v>
      </c>
      <c r="E1262" s="6" t="s">
        <v>122</v>
      </c>
      <c r="F1262" s="11">
        <v>2</v>
      </c>
      <c r="G1262" s="11">
        <v>100</v>
      </c>
      <c r="H1262" s="11" t="s">
        <v>123</v>
      </c>
      <c r="I1262" s="13">
        <v>28300</v>
      </c>
      <c r="J1262" s="14">
        <v>0.125</v>
      </c>
      <c r="K1262" s="14">
        <v>0.05</v>
      </c>
      <c r="L1262" s="17">
        <f t="shared" si="19"/>
        <v>2352437.5</v>
      </c>
      <c r="M1262" s="17" t="s">
        <v>14</v>
      </c>
      <c r="N1262" s="17"/>
    </row>
    <row r="1263" spans="1:14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124</v>
      </c>
      <c r="F1263" s="11">
        <v>1</v>
      </c>
      <c r="G1263" s="11">
        <v>50</v>
      </c>
      <c r="H1263" s="11" t="s">
        <v>123</v>
      </c>
      <c r="I1263" s="13">
        <v>28300</v>
      </c>
      <c r="J1263" s="14">
        <v>0.125</v>
      </c>
      <c r="K1263" s="14">
        <v>0.05</v>
      </c>
      <c r="L1263" s="17">
        <f t="shared" si="19"/>
        <v>1176218.75</v>
      </c>
      <c r="M1263" s="17" t="s">
        <v>14</v>
      </c>
      <c r="N1263" s="17"/>
    </row>
    <row r="1264" spans="1:14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673</v>
      </c>
      <c r="F1264" s="11">
        <v>1</v>
      </c>
      <c r="G1264" s="11">
        <v>144</v>
      </c>
      <c r="H1264" s="11" t="s">
        <v>120</v>
      </c>
      <c r="I1264" s="13">
        <v>28200</v>
      </c>
      <c r="J1264" s="14">
        <v>0.125</v>
      </c>
      <c r="K1264" s="14">
        <v>0.05</v>
      </c>
      <c r="L1264" s="17">
        <f t="shared" si="19"/>
        <v>3375540</v>
      </c>
      <c r="M1264" s="17" t="s">
        <v>14</v>
      </c>
      <c r="N1264" s="17"/>
    </row>
    <row r="1265" spans="1:14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158</v>
      </c>
      <c r="F1265" s="11">
        <v>1</v>
      </c>
      <c r="G1265" s="11">
        <v>144</v>
      </c>
      <c r="H1265" s="11" t="s">
        <v>115</v>
      </c>
      <c r="I1265" s="13">
        <v>9000</v>
      </c>
      <c r="J1265" s="14">
        <v>0.125</v>
      </c>
      <c r="K1265" s="14">
        <v>0.05</v>
      </c>
      <c r="L1265" s="17">
        <f t="shared" si="19"/>
        <v>1077300</v>
      </c>
      <c r="M1265" s="17" t="s">
        <v>14</v>
      </c>
      <c r="N1265" s="17"/>
    </row>
    <row r="1266" spans="1:14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157</v>
      </c>
      <c r="F1266" s="11">
        <v>1</v>
      </c>
      <c r="G1266" s="11">
        <v>144</v>
      </c>
      <c r="H1266" s="11" t="s">
        <v>115</v>
      </c>
      <c r="I1266" s="13">
        <v>11900</v>
      </c>
      <c r="J1266" s="14">
        <v>0.125</v>
      </c>
      <c r="K1266" s="14">
        <v>0.05</v>
      </c>
      <c r="L1266" s="17">
        <f t="shared" si="19"/>
        <v>1424430</v>
      </c>
      <c r="M1266" s="17" t="s">
        <v>14</v>
      </c>
      <c r="N1266" s="17"/>
    </row>
    <row r="1267" spans="1:14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114</v>
      </c>
      <c r="F1267" s="11">
        <v>1</v>
      </c>
      <c r="G1267" s="11">
        <v>36</v>
      </c>
      <c r="H1267" s="11" t="s">
        <v>115</v>
      </c>
      <c r="I1267" s="13">
        <v>41500</v>
      </c>
      <c r="J1267" s="14">
        <v>0.125</v>
      </c>
      <c r="K1267" s="14">
        <v>0.05</v>
      </c>
      <c r="L1267" s="17">
        <f t="shared" si="19"/>
        <v>1241887.5</v>
      </c>
      <c r="M1267" s="17">
        <v>0</v>
      </c>
      <c r="N1267" s="17">
        <f>SUM(L1262:L1267)-M1267</f>
        <v>10647813.75</v>
      </c>
    </row>
    <row r="1268" spans="1:14" x14ac:dyDescent="0.25">
      <c r="A1268" s="11">
        <v>25</v>
      </c>
      <c r="B1268" s="18">
        <v>45104</v>
      </c>
      <c r="C1268" s="18">
        <v>45099</v>
      </c>
      <c r="D1268" s="19" t="s">
        <v>1034</v>
      </c>
      <c r="E1268" s="6" t="s">
        <v>677</v>
      </c>
      <c r="F1268" s="11">
        <v>6</v>
      </c>
      <c r="G1268" s="11">
        <v>864</v>
      </c>
      <c r="H1268" s="11" t="s">
        <v>115</v>
      </c>
      <c r="I1268" s="13">
        <v>11600</v>
      </c>
      <c r="J1268" s="14">
        <v>0.125</v>
      </c>
      <c r="K1268" s="14">
        <v>0.05</v>
      </c>
      <c r="L1268" s="17">
        <f t="shared" si="19"/>
        <v>8331120</v>
      </c>
      <c r="M1268" s="17" t="s">
        <v>14</v>
      </c>
      <c r="N1268" s="17"/>
    </row>
    <row r="1269" spans="1:14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157</v>
      </c>
      <c r="F1269" s="11">
        <v>6</v>
      </c>
      <c r="G1269" s="11">
        <v>864</v>
      </c>
      <c r="H1269" s="11" t="s">
        <v>115</v>
      </c>
      <c r="I1269" s="13">
        <v>11900</v>
      </c>
      <c r="J1269" s="14">
        <v>0.125</v>
      </c>
      <c r="K1269" s="14">
        <v>0.05</v>
      </c>
      <c r="L1269" s="17">
        <f t="shared" si="19"/>
        <v>8546580</v>
      </c>
      <c r="M1269" s="17" t="s">
        <v>14</v>
      </c>
      <c r="N1269" s="17"/>
    </row>
    <row r="1270" spans="1:14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153</v>
      </c>
      <c r="F1270" s="11">
        <v>6</v>
      </c>
      <c r="G1270" s="11">
        <v>432</v>
      </c>
      <c r="H1270" s="11" t="s">
        <v>115</v>
      </c>
      <c r="I1270" s="13">
        <v>23000</v>
      </c>
      <c r="J1270" s="14">
        <v>0.125</v>
      </c>
      <c r="K1270" s="14">
        <v>0.05</v>
      </c>
      <c r="L1270" s="17">
        <f t="shared" si="19"/>
        <v>8259300</v>
      </c>
      <c r="M1270" s="17" t="s">
        <v>14</v>
      </c>
      <c r="N1270" s="17"/>
    </row>
    <row r="1271" spans="1:14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259</v>
      </c>
      <c r="F1271" s="11">
        <v>3</v>
      </c>
      <c r="G1271" s="11">
        <v>144</v>
      </c>
      <c r="H1271" s="11" t="s">
        <v>115</v>
      </c>
      <c r="I1271" s="13">
        <v>29600</v>
      </c>
      <c r="J1271" s="14">
        <v>0.125</v>
      </c>
      <c r="K1271" s="14">
        <v>0.05</v>
      </c>
      <c r="L1271" s="17">
        <f t="shared" si="19"/>
        <v>3543120</v>
      </c>
      <c r="M1271" s="17" t="s">
        <v>14</v>
      </c>
      <c r="N1271" s="17"/>
    </row>
    <row r="1272" spans="1:14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142</v>
      </c>
      <c r="F1272" s="11">
        <v>2</v>
      </c>
      <c r="G1272" s="11">
        <v>288</v>
      </c>
      <c r="H1272" s="11" t="s">
        <v>115</v>
      </c>
      <c r="I1272" s="13">
        <v>23900</v>
      </c>
      <c r="J1272" s="14">
        <v>0.125</v>
      </c>
      <c r="K1272" s="14">
        <v>0.05</v>
      </c>
      <c r="L1272" s="17">
        <f t="shared" si="19"/>
        <v>5721660</v>
      </c>
      <c r="M1272" s="17" t="s">
        <v>14</v>
      </c>
      <c r="N1272" s="17"/>
    </row>
    <row r="1273" spans="1:14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234</v>
      </c>
      <c r="F1273" s="11">
        <v>5</v>
      </c>
      <c r="G1273" s="11">
        <v>720</v>
      </c>
      <c r="H1273" s="11" t="s">
        <v>115</v>
      </c>
      <c r="I1273" s="13">
        <v>10600</v>
      </c>
      <c r="J1273" s="14">
        <v>0.125</v>
      </c>
      <c r="K1273" s="14">
        <v>0.05</v>
      </c>
      <c r="L1273" s="17">
        <f t="shared" si="19"/>
        <v>6344100</v>
      </c>
      <c r="M1273" s="17">
        <v>0</v>
      </c>
      <c r="N1273" s="17">
        <f>SUM(L1268:L1273)-M1273</f>
        <v>40745880</v>
      </c>
    </row>
    <row r="1274" spans="1:14" x14ac:dyDescent="0.25">
      <c r="A1274" s="11">
        <v>26</v>
      </c>
      <c r="B1274" s="18">
        <v>45104</v>
      </c>
      <c r="C1274" s="18">
        <v>45099</v>
      </c>
      <c r="D1274" s="19" t="s">
        <v>1035</v>
      </c>
      <c r="E1274" s="6" t="s">
        <v>125</v>
      </c>
      <c r="F1274" s="11">
        <v>2</v>
      </c>
      <c r="G1274" s="11">
        <v>100</v>
      </c>
      <c r="H1274" s="11" t="s">
        <v>123</v>
      </c>
      <c r="I1274" s="13">
        <v>34100</v>
      </c>
      <c r="J1274" s="14">
        <v>0.125</v>
      </c>
      <c r="K1274" s="14">
        <v>0.05</v>
      </c>
      <c r="L1274" s="17">
        <f t="shared" si="19"/>
        <v>2834562.5</v>
      </c>
      <c r="M1274" s="17" t="s">
        <v>14</v>
      </c>
      <c r="N1274" s="17"/>
    </row>
    <row r="1275" spans="1:14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126</v>
      </c>
      <c r="F1275" s="11">
        <v>1</v>
      </c>
      <c r="G1275" s="11">
        <v>50</v>
      </c>
      <c r="H1275" s="11" t="s">
        <v>123</v>
      </c>
      <c r="I1275" s="13">
        <v>34100</v>
      </c>
      <c r="J1275" s="14">
        <v>0.125</v>
      </c>
      <c r="K1275" s="14">
        <v>0.05</v>
      </c>
      <c r="L1275" s="17">
        <f t="shared" si="19"/>
        <v>1417281.25</v>
      </c>
      <c r="M1275" s="17" t="s">
        <v>14</v>
      </c>
      <c r="N1275" s="17"/>
    </row>
    <row r="1276" spans="1:14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136</v>
      </c>
      <c r="F1276" s="11">
        <v>2</v>
      </c>
      <c r="G1276" s="11">
        <v>288</v>
      </c>
      <c r="H1276" s="11" t="s">
        <v>131</v>
      </c>
      <c r="I1276" s="13">
        <v>6500</v>
      </c>
      <c r="J1276" s="14">
        <v>0.125</v>
      </c>
      <c r="K1276" s="14">
        <v>0.05</v>
      </c>
      <c r="L1276" s="17">
        <f t="shared" si="19"/>
        <v>1556100</v>
      </c>
      <c r="M1276" s="17" t="s">
        <v>14</v>
      </c>
      <c r="N1276" s="17"/>
    </row>
    <row r="1277" spans="1:14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137</v>
      </c>
      <c r="F1277" s="11">
        <v>2</v>
      </c>
      <c r="G1277" s="11">
        <v>288</v>
      </c>
      <c r="H1277" s="11" t="s">
        <v>131</v>
      </c>
      <c r="I1277" s="13">
        <v>9750</v>
      </c>
      <c r="J1277" s="14">
        <v>0.125</v>
      </c>
      <c r="K1277" s="14">
        <v>0.05</v>
      </c>
      <c r="L1277" s="17">
        <f t="shared" si="19"/>
        <v>2334150</v>
      </c>
      <c r="M1277" s="17" t="s">
        <v>14</v>
      </c>
      <c r="N1277" s="17"/>
    </row>
    <row r="1278" spans="1:14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144</v>
      </c>
      <c r="F1278" s="11">
        <v>1</v>
      </c>
      <c r="G1278" s="11">
        <v>1000</v>
      </c>
      <c r="H1278" s="11" t="s">
        <v>133</v>
      </c>
      <c r="I1278" s="13">
        <v>2050</v>
      </c>
      <c r="J1278" s="14">
        <v>0.125</v>
      </c>
      <c r="K1278" s="14">
        <v>0.05</v>
      </c>
      <c r="L1278" s="17">
        <f t="shared" si="19"/>
        <v>1704062.5</v>
      </c>
      <c r="M1278" s="17" t="s">
        <v>14</v>
      </c>
      <c r="N1278" s="17"/>
    </row>
    <row r="1279" spans="1:14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132</v>
      </c>
      <c r="F1279" s="11">
        <v>1</v>
      </c>
      <c r="G1279" s="11">
        <v>500</v>
      </c>
      <c r="H1279" s="11" t="s">
        <v>133</v>
      </c>
      <c r="I1279" s="13">
        <v>3050</v>
      </c>
      <c r="J1279" s="14">
        <v>0.125</v>
      </c>
      <c r="K1279" s="14">
        <v>0.05</v>
      </c>
      <c r="L1279" s="17">
        <f t="shared" si="19"/>
        <v>1267656.25</v>
      </c>
      <c r="M1279" s="17" t="s">
        <v>14</v>
      </c>
      <c r="N1279" s="17"/>
    </row>
    <row r="1280" spans="1:14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168</v>
      </c>
      <c r="F1280" s="11">
        <v>3</v>
      </c>
      <c r="G1280" s="11">
        <v>60</v>
      </c>
      <c r="H1280" s="11" t="s">
        <v>131</v>
      </c>
      <c r="I1280" s="13">
        <v>40500</v>
      </c>
      <c r="J1280" s="14">
        <v>0.125</v>
      </c>
      <c r="K1280" s="14">
        <v>0.05</v>
      </c>
      <c r="L1280" s="17">
        <f t="shared" si="19"/>
        <v>2019937.5</v>
      </c>
      <c r="M1280" s="17">
        <v>0</v>
      </c>
      <c r="N1280" s="17">
        <f>SUM(L1274:L1280)-M1280</f>
        <v>13133750</v>
      </c>
    </row>
    <row r="1281" spans="1:14" x14ac:dyDescent="0.25">
      <c r="A1281" s="11">
        <v>27</v>
      </c>
      <c r="B1281" s="18">
        <v>45104</v>
      </c>
      <c r="C1281" s="18">
        <v>45099</v>
      </c>
      <c r="D1281" s="19" t="s">
        <v>1036</v>
      </c>
      <c r="E1281" s="6" t="s">
        <v>153</v>
      </c>
      <c r="F1281" s="11">
        <v>10</v>
      </c>
      <c r="G1281" s="11">
        <v>720</v>
      </c>
      <c r="H1281" s="11" t="s">
        <v>115</v>
      </c>
      <c r="I1281" s="13">
        <v>23000</v>
      </c>
      <c r="J1281" s="14">
        <v>0.125</v>
      </c>
      <c r="K1281" s="14">
        <v>0.05</v>
      </c>
      <c r="L1281" s="17">
        <f t="shared" si="19"/>
        <v>13765500</v>
      </c>
      <c r="M1281" s="17">
        <v>0</v>
      </c>
      <c r="N1281" s="17">
        <f>SUM(L1281)-M1281</f>
        <v>13765500</v>
      </c>
    </row>
    <row r="1282" spans="1:14" x14ac:dyDescent="0.25">
      <c r="A1282" s="11">
        <v>28</v>
      </c>
      <c r="B1282" s="18">
        <v>45104</v>
      </c>
      <c r="C1282" s="18">
        <v>45100</v>
      </c>
      <c r="D1282" s="19" t="s">
        <v>1040</v>
      </c>
      <c r="E1282" s="6" t="s">
        <v>373</v>
      </c>
      <c r="F1282" s="11">
        <v>2</v>
      </c>
      <c r="G1282" s="11">
        <v>20</v>
      </c>
      <c r="H1282" s="11" t="s">
        <v>152</v>
      </c>
      <c r="I1282" s="13">
        <v>89000</v>
      </c>
      <c r="J1282" s="14">
        <v>0.125</v>
      </c>
      <c r="K1282" s="14">
        <v>0.05</v>
      </c>
      <c r="L1282" s="17">
        <f t="shared" si="19"/>
        <v>1479625</v>
      </c>
      <c r="M1282" s="17" t="s">
        <v>14</v>
      </c>
      <c r="N1282" s="17"/>
    </row>
    <row r="1283" spans="1:14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1041</v>
      </c>
      <c r="F1283" s="11">
        <v>1</v>
      </c>
      <c r="G1283" s="11">
        <v>120</v>
      </c>
      <c r="H1283" s="11" t="s">
        <v>131</v>
      </c>
      <c r="I1283" s="13">
        <v>23500</v>
      </c>
      <c r="J1283" s="14">
        <v>0.125</v>
      </c>
      <c r="K1283" s="14">
        <v>0.05</v>
      </c>
      <c r="L1283" s="17">
        <f t="shared" si="19"/>
        <v>2344125</v>
      </c>
      <c r="M1283" s="17" t="s">
        <v>14</v>
      </c>
      <c r="N1283" s="17"/>
    </row>
    <row r="1284" spans="1:14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673</v>
      </c>
      <c r="F1284" s="11">
        <v>1</v>
      </c>
      <c r="G1284" s="11">
        <v>144</v>
      </c>
      <c r="H1284" s="11" t="s">
        <v>120</v>
      </c>
      <c r="I1284" s="13">
        <v>28200</v>
      </c>
      <c r="J1284" s="14">
        <v>0.125</v>
      </c>
      <c r="K1284" s="14">
        <v>0.05</v>
      </c>
      <c r="L1284" s="17">
        <f t="shared" si="19"/>
        <v>3375540</v>
      </c>
      <c r="M1284" s="17" t="s">
        <v>14</v>
      </c>
      <c r="N1284" s="17"/>
    </row>
    <row r="1285" spans="1:14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451</v>
      </c>
      <c r="F1285" s="11">
        <v>2</v>
      </c>
      <c r="G1285" s="11">
        <v>10</v>
      </c>
      <c r="H1285" s="11" t="s">
        <v>139</v>
      </c>
      <c r="I1285" s="13">
        <v>177000</v>
      </c>
      <c r="J1285" s="14">
        <v>0.125</v>
      </c>
      <c r="K1285" s="14">
        <v>0.05</v>
      </c>
      <c r="L1285" s="17">
        <f t="shared" si="19"/>
        <v>1471312.5</v>
      </c>
      <c r="M1285" s="17" t="s">
        <v>14</v>
      </c>
      <c r="N1285" s="17"/>
    </row>
    <row r="1286" spans="1:14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679</v>
      </c>
      <c r="F1286" s="11" t="s">
        <v>14</v>
      </c>
      <c r="G1286" s="11">
        <v>12</v>
      </c>
      <c r="H1286" s="11" t="s">
        <v>120</v>
      </c>
      <c r="I1286" s="13">
        <v>13200</v>
      </c>
      <c r="J1286" s="14">
        <v>0.1</v>
      </c>
      <c r="K1286" s="14">
        <v>0.05</v>
      </c>
      <c r="L1286" s="17">
        <f t="shared" si="19"/>
        <v>135432</v>
      </c>
      <c r="M1286" s="17">
        <v>135432</v>
      </c>
      <c r="N1286" s="17">
        <f>SUM(L1282:L1286)-M1286</f>
        <v>8670602.5</v>
      </c>
    </row>
    <row r="1287" spans="1:14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445</v>
      </c>
      <c r="F1287" s="11"/>
      <c r="G1287" s="11"/>
      <c r="H1287" s="11"/>
      <c r="I1287" s="13"/>
      <c r="J1287" s="14"/>
      <c r="K1287" s="14"/>
      <c r="L1287" s="17"/>
      <c r="M1287" s="17"/>
      <c r="N1287" s="17"/>
    </row>
    <row r="1288" spans="1:14" x14ac:dyDescent="0.25">
      <c r="A1288" s="11">
        <v>29</v>
      </c>
      <c r="B1288" s="18">
        <v>45105</v>
      </c>
      <c r="C1288" s="18">
        <v>45101</v>
      </c>
      <c r="D1288" s="19" t="s">
        <v>1042</v>
      </c>
      <c r="E1288" s="6" t="s">
        <v>153</v>
      </c>
      <c r="F1288" s="11">
        <v>10</v>
      </c>
      <c r="G1288" s="11">
        <v>720</v>
      </c>
      <c r="H1288" s="11" t="s">
        <v>115</v>
      </c>
      <c r="I1288" s="13">
        <v>23000</v>
      </c>
      <c r="J1288" s="14">
        <v>0.125</v>
      </c>
      <c r="K1288" s="14">
        <v>0.05</v>
      </c>
      <c r="L1288" s="17">
        <f t="shared" si="19"/>
        <v>13765500</v>
      </c>
      <c r="M1288" s="49" t="s">
        <v>14</v>
      </c>
      <c r="N1288" s="49"/>
    </row>
    <row r="1289" spans="1:14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259</v>
      </c>
      <c r="F1289" s="11">
        <v>2</v>
      </c>
      <c r="G1289" s="11">
        <v>96</v>
      </c>
      <c r="H1289" s="11" t="s">
        <v>115</v>
      </c>
      <c r="I1289" s="13">
        <v>29600</v>
      </c>
      <c r="J1289" s="14">
        <v>0.125</v>
      </c>
      <c r="K1289" s="14">
        <v>0.05</v>
      </c>
      <c r="L1289" s="17">
        <f t="shared" si="19"/>
        <v>2362080</v>
      </c>
      <c r="M1289" s="17">
        <v>0</v>
      </c>
      <c r="N1289" s="17">
        <f>SUM(L1288:L1289)-M1289</f>
        <v>16127580</v>
      </c>
    </row>
    <row r="1290" spans="1:14" x14ac:dyDescent="0.25">
      <c r="A1290" s="11">
        <v>30</v>
      </c>
      <c r="B1290" s="18">
        <v>45105</v>
      </c>
      <c r="C1290" s="18">
        <v>45103</v>
      </c>
      <c r="D1290" s="19" t="s">
        <v>1043</v>
      </c>
      <c r="E1290" s="6" t="s">
        <v>157</v>
      </c>
      <c r="F1290" s="11">
        <v>4</v>
      </c>
      <c r="G1290" s="11">
        <v>576</v>
      </c>
      <c r="H1290" s="11" t="s">
        <v>115</v>
      </c>
      <c r="I1290" s="13">
        <v>11900</v>
      </c>
      <c r="J1290" s="14">
        <v>0.125</v>
      </c>
      <c r="K1290" s="14">
        <v>0.05</v>
      </c>
      <c r="L1290" s="17">
        <f t="shared" si="19"/>
        <v>5697720</v>
      </c>
      <c r="M1290" s="17" t="s">
        <v>14</v>
      </c>
      <c r="N1290" s="17"/>
    </row>
    <row r="1291" spans="1:14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153</v>
      </c>
      <c r="F1291" s="11">
        <v>3</v>
      </c>
      <c r="G1291" s="11">
        <v>216</v>
      </c>
      <c r="H1291" s="11" t="s">
        <v>115</v>
      </c>
      <c r="I1291" s="13">
        <v>23000</v>
      </c>
      <c r="J1291" s="14">
        <v>0.125</v>
      </c>
      <c r="K1291" s="14">
        <v>0.05</v>
      </c>
      <c r="L1291" s="17">
        <f t="shared" si="19"/>
        <v>4129650</v>
      </c>
      <c r="M1291" s="49" t="s">
        <v>14</v>
      </c>
      <c r="N1291" s="49"/>
    </row>
    <row r="1292" spans="1:14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259</v>
      </c>
      <c r="F1292" s="11">
        <v>5</v>
      </c>
      <c r="G1292" s="11">
        <v>240</v>
      </c>
      <c r="H1292" s="11" t="s">
        <v>115</v>
      </c>
      <c r="I1292" s="13">
        <v>29600</v>
      </c>
      <c r="J1292" s="14">
        <v>0.125</v>
      </c>
      <c r="K1292" s="14">
        <v>0.05</v>
      </c>
      <c r="L1292" s="17">
        <f t="shared" si="19"/>
        <v>5905200</v>
      </c>
      <c r="M1292" s="17" t="s">
        <v>14</v>
      </c>
      <c r="N1292" s="17"/>
    </row>
    <row r="1293" spans="1:14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673</v>
      </c>
      <c r="F1293" s="11">
        <v>1</v>
      </c>
      <c r="G1293" s="11">
        <v>144</v>
      </c>
      <c r="H1293" s="11" t="s">
        <v>120</v>
      </c>
      <c r="I1293" s="13">
        <v>28200</v>
      </c>
      <c r="J1293" s="14">
        <v>0.125</v>
      </c>
      <c r="K1293" s="14">
        <v>0.05</v>
      </c>
      <c r="L1293" s="17">
        <f t="shared" si="19"/>
        <v>3375540</v>
      </c>
      <c r="M1293" s="17" t="s">
        <v>14</v>
      </c>
      <c r="N1293" s="17"/>
    </row>
    <row r="1294" spans="1:14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433</v>
      </c>
      <c r="F1294" s="11">
        <v>1</v>
      </c>
      <c r="G1294" s="11">
        <v>144</v>
      </c>
      <c r="H1294" s="11" t="s">
        <v>120</v>
      </c>
      <c r="I1294" s="13">
        <v>20400</v>
      </c>
      <c r="J1294" s="14">
        <v>0.125</v>
      </c>
      <c r="K1294" s="14">
        <v>0.05</v>
      </c>
      <c r="L1294" s="17">
        <f t="shared" si="19"/>
        <v>2441880</v>
      </c>
      <c r="M1294" s="17" t="s">
        <v>14</v>
      </c>
      <c r="N1294" s="17"/>
    </row>
    <row r="1295" spans="1:14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234</v>
      </c>
      <c r="F1295" s="11">
        <v>2</v>
      </c>
      <c r="G1295" s="11">
        <v>288</v>
      </c>
      <c r="H1295" s="11" t="s">
        <v>115</v>
      </c>
      <c r="I1295" s="13">
        <v>10600</v>
      </c>
      <c r="J1295" s="14">
        <v>0.125</v>
      </c>
      <c r="K1295" s="14">
        <v>0.05</v>
      </c>
      <c r="L1295" s="17">
        <f t="shared" si="19"/>
        <v>2537640</v>
      </c>
      <c r="M1295" s="17">
        <v>0</v>
      </c>
      <c r="N1295" s="17">
        <f>SUM(L1290:L1295)-M1295</f>
        <v>24087630</v>
      </c>
    </row>
    <row r="1296" spans="1:14" x14ac:dyDescent="0.25">
      <c r="A1296" s="11">
        <v>31</v>
      </c>
      <c r="B1296" s="18">
        <v>45105</v>
      </c>
      <c r="C1296" s="18">
        <v>45103</v>
      </c>
      <c r="D1296" s="19" t="s">
        <v>1044</v>
      </c>
      <c r="E1296" s="6" t="s">
        <v>830</v>
      </c>
      <c r="F1296" s="11">
        <v>2</v>
      </c>
      <c r="G1296" s="11">
        <v>80</v>
      </c>
      <c r="H1296" s="11" t="s">
        <v>237</v>
      </c>
      <c r="I1296" s="13">
        <v>33750</v>
      </c>
      <c r="J1296" s="14">
        <v>0.125</v>
      </c>
      <c r="K1296" s="14">
        <v>0.05</v>
      </c>
      <c r="L1296" s="17">
        <f t="shared" si="19"/>
        <v>2244375</v>
      </c>
      <c r="M1296" s="17" t="s">
        <v>14</v>
      </c>
      <c r="N1296" s="17"/>
    </row>
    <row r="1297" spans="1:14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236</v>
      </c>
      <c r="F1297" s="11">
        <v>1</v>
      </c>
      <c r="G1297" s="11">
        <v>48</v>
      </c>
      <c r="H1297" s="11" t="s">
        <v>237</v>
      </c>
      <c r="I1297" s="13">
        <v>23000</v>
      </c>
      <c r="J1297" s="14">
        <v>0.125</v>
      </c>
      <c r="K1297" s="14">
        <v>0.05</v>
      </c>
      <c r="L1297" s="17">
        <f t="shared" si="19"/>
        <v>917700</v>
      </c>
      <c r="M1297" s="17">
        <v>0</v>
      </c>
      <c r="N1297" s="17">
        <f>SUM(L1296:L1297)-M1297</f>
        <v>3162075</v>
      </c>
    </row>
    <row r="1298" spans="1:14" x14ac:dyDescent="0.25">
      <c r="A1298" s="11">
        <v>32</v>
      </c>
      <c r="B1298" s="18">
        <v>45108</v>
      </c>
      <c r="C1298" s="18">
        <v>45105</v>
      </c>
      <c r="D1298" s="19" t="s">
        <v>1047</v>
      </c>
      <c r="E1298" s="6" t="s">
        <v>158</v>
      </c>
      <c r="F1298" s="11">
        <v>2</v>
      </c>
      <c r="G1298" s="11">
        <v>288</v>
      </c>
      <c r="H1298" s="11" t="s">
        <v>115</v>
      </c>
      <c r="I1298" s="13">
        <v>9000</v>
      </c>
      <c r="J1298" s="14">
        <v>0.125</v>
      </c>
      <c r="K1298" s="14">
        <v>0.05</v>
      </c>
      <c r="L1298" s="17">
        <f t="shared" si="19"/>
        <v>2154600</v>
      </c>
      <c r="M1298" s="17" t="s">
        <v>14</v>
      </c>
      <c r="N1298" s="17"/>
    </row>
    <row r="1299" spans="1:14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515</v>
      </c>
      <c r="F1299" s="11">
        <v>2</v>
      </c>
      <c r="G1299" s="11">
        <v>288</v>
      </c>
      <c r="H1299" s="11" t="s">
        <v>115</v>
      </c>
      <c r="I1299" s="13">
        <v>11000</v>
      </c>
      <c r="J1299" s="14">
        <v>0.125</v>
      </c>
      <c r="K1299" s="14">
        <v>0.05</v>
      </c>
      <c r="L1299" s="17">
        <f t="shared" si="19"/>
        <v>2633400</v>
      </c>
      <c r="M1299" s="17" t="s">
        <v>14</v>
      </c>
      <c r="N1299" s="17"/>
    </row>
    <row r="1300" spans="1:14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117</v>
      </c>
      <c r="F1300" s="11">
        <v>5</v>
      </c>
      <c r="G1300" s="11">
        <v>120</v>
      </c>
      <c r="H1300" s="11" t="s">
        <v>115</v>
      </c>
      <c r="I1300" s="13">
        <v>66900</v>
      </c>
      <c r="J1300" s="14">
        <v>0.125</v>
      </c>
      <c r="K1300" s="14">
        <v>0.05</v>
      </c>
      <c r="L1300" s="17">
        <f t="shared" si="19"/>
        <v>6673275</v>
      </c>
      <c r="M1300" s="17" t="s">
        <v>14</v>
      </c>
      <c r="N1300" s="17"/>
    </row>
    <row r="1301" spans="1:14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118</v>
      </c>
      <c r="F1301" s="11">
        <v>1</v>
      </c>
      <c r="G1301" s="11">
        <v>24</v>
      </c>
      <c r="H1301" s="11" t="s">
        <v>115</v>
      </c>
      <c r="I1301" s="13">
        <v>96000</v>
      </c>
      <c r="J1301" s="14">
        <v>0.125</v>
      </c>
      <c r="K1301" s="14">
        <v>0.05</v>
      </c>
      <c r="L1301" s="17">
        <f t="shared" si="19"/>
        <v>1915200</v>
      </c>
      <c r="M1301" s="17" t="s">
        <v>14</v>
      </c>
      <c r="N1301" s="17"/>
    </row>
    <row r="1302" spans="1:14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168</v>
      </c>
      <c r="F1302" s="11">
        <v>6</v>
      </c>
      <c r="G1302" s="11">
        <v>120</v>
      </c>
      <c r="H1302" s="11" t="s">
        <v>131</v>
      </c>
      <c r="I1302" s="13">
        <v>40500</v>
      </c>
      <c r="J1302" s="14">
        <v>0.125</v>
      </c>
      <c r="K1302" s="14">
        <v>0.05</v>
      </c>
      <c r="L1302" s="17">
        <f t="shared" si="19"/>
        <v>4039875</v>
      </c>
      <c r="M1302" s="17" t="s">
        <v>14</v>
      </c>
      <c r="N1302" s="17"/>
    </row>
    <row r="1303" spans="1:14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144</v>
      </c>
      <c r="F1303" s="11">
        <v>3</v>
      </c>
      <c r="G1303" s="11">
        <v>3000</v>
      </c>
      <c r="H1303" s="11" t="s">
        <v>133</v>
      </c>
      <c r="I1303" s="13">
        <v>2050</v>
      </c>
      <c r="J1303" s="14">
        <v>0.125</v>
      </c>
      <c r="K1303" s="14">
        <v>0.05</v>
      </c>
      <c r="L1303" s="17">
        <f t="shared" si="19"/>
        <v>5112187.5</v>
      </c>
      <c r="M1303" s="17" t="s">
        <v>14</v>
      </c>
      <c r="N1303" s="17"/>
    </row>
    <row r="1304" spans="1:14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136</v>
      </c>
      <c r="F1304" s="11">
        <v>12</v>
      </c>
      <c r="G1304" s="11">
        <v>1728</v>
      </c>
      <c r="H1304" s="11" t="s">
        <v>131</v>
      </c>
      <c r="I1304" s="13">
        <v>6500</v>
      </c>
      <c r="J1304" s="14">
        <v>0.125</v>
      </c>
      <c r="K1304" s="14">
        <v>0.05</v>
      </c>
      <c r="L1304" s="17">
        <f t="shared" si="19"/>
        <v>9336600</v>
      </c>
      <c r="M1304" s="49" t="s">
        <v>14</v>
      </c>
      <c r="N1304" s="49"/>
    </row>
    <row r="1305" spans="1:14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1048</v>
      </c>
      <c r="F1305" s="11">
        <v>1</v>
      </c>
      <c r="G1305" s="11">
        <v>120</v>
      </c>
      <c r="H1305" s="11" t="s">
        <v>120</v>
      </c>
      <c r="I1305" s="13">
        <v>24600</v>
      </c>
      <c r="J1305" s="14">
        <v>0.125</v>
      </c>
      <c r="K1305" s="14">
        <v>0.05</v>
      </c>
      <c r="L1305" s="17">
        <f t="shared" si="19"/>
        <v>2453850</v>
      </c>
      <c r="M1305" s="17" t="s">
        <v>14</v>
      </c>
      <c r="N1305" s="17"/>
    </row>
    <row r="1306" spans="1:14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697</v>
      </c>
      <c r="F1306" s="11">
        <v>2</v>
      </c>
      <c r="G1306" s="11">
        <v>80</v>
      </c>
      <c r="H1306" s="11" t="s">
        <v>120</v>
      </c>
      <c r="I1306" s="13">
        <v>49200</v>
      </c>
      <c r="J1306" s="14">
        <v>0.125</v>
      </c>
      <c r="K1306" s="14">
        <v>0.05</v>
      </c>
      <c r="L1306" s="17">
        <f t="shared" si="19"/>
        <v>3271800</v>
      </c>
      <c r="M1306" s="17" t="s">
        <v>14</v>
      </c>
      <c r="N1306" s="17"/>
    </row>
    <row r="1307" spans="1:14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250</v>
      </c>
      <c r="F1307" s="11">
        <v>1</v>
      </c>
      <c r="G1307" s="11">
        <v>864</v>
      </c>
      <c r="H1307" s="11" t="s">
        <v>131</v>
      </c>
      <c r="I1307" s="13">
        <v>2100</v>
      </c>
      <c r="J1307" s="14">
        <v>0.125</v>
      </c>
      <c r="K1307" s="14">
        <v>0.05</v>
      </c>
      <c r="L1307" s="17">
        <f t="shared" si="19"/>
        <v>1508220</v>
      </c>
      <c r="M1307" s="49" t="s">
        <v>14</v>
      </c>
      <c r="N1307" s="49"/>
    </row>
    <row r="1308" spans="1:14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253</v>
      </c>
      <c r="F1308" s="11">
        <v>1</v>
      </c>
      <c r="G1308" s="11">
        <v>288</v>
      </c>
      <c r="H1308" s="11" t="s">
        <v>131</v>
      </c>
      <c r="I1308" s="13">
        <v>2150</v>
      </c>
      <c r="J1308" s="14">
        <v>0.125</v>
      </c>
      <c r="K1308" s="14">
        <v>0.05</v>
      </c>
      <c r="L1308" s="17">
        <f t="shared" si="19"/>
        <v>514710</v>
      </c>
      <c r="M1308" s="17">
        <v>0</v>
      </c>
      <c r="N1308" s="17">
        <f>SUM(L1298:L1308)-M1308</f>
        <v>39613717.5</v>
      </c>
    </row>
    <row r="1309" spans="1:14" x14ac:dyDescent="0.25">
      <c r="A1309" s="11">
        <v>33</v>
      </c>
      <c r="B1309" s="18">
        <v>45108</v>
      </c>
      <c r="C1309" s="18">
        <v>45105</v>
      </c>
      <c r="D1309" s="19" t="s">
        <v>1049</v>
      </c>
      <c r="E1309" s="6" t="s">
        <v>228</v>
      </c>
      <c r="F1309" s="11">
        <v>1</v>
      </c>
      <c r="G1309" s="11">
        <v>50</v>
      </c>
      <c r="H1309" s="11" t="s">
        <v>123</v>
      </c>
      <c r="I1309" s="13">
        <v>32000</v>
      </c>
      <c r="J1309" s="14">
        <v>0.125</v>
      </c>
      <c r="K1309" s="14">
        <v>0.05</v>
      </c>
      <c r="L1309" s="17">
        <f t="shared" si="19"/>
        <v>1330000</v>
      </c>
      <c r="M1309" s="17" t="s">
        <v>14</v>
      </c>
      <c r="N1309" s="17"/>
    </row>
    <row r="1310" spans="1:14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745</v>
      </c>
      <c r="F1310" s="11">
        <v>3</v>
      </c>
      <c r="G1310" s="11">
        <v>150</v>
      </c>
      <c r="H1310" s="11" t="s">
        <v>123</v>
      </c>
      <c r="I1310" s="13">
        <v>32300</v>
      </c>
      <c r="J1310" s="14">
        <v>0.125</v>
      </c>
      <c r="K1310" s="14">
        <v>0.05</v>
      </c>
      <c r="L1310" s="17">
        <f t="shared" si="19"/>
        <v>4027406.25</v>
      </c>
      <c r="M1310" s="17" t="s">
        <v>14</v>
      </c>
      <c r="N1310" s="17"/>
    </row>
    <row r="1311" spans="1:14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1050</v>
      </c>
      <c r="F1311" s="11">
        <v>3</v>
      </c>
      <c r="G1311" s="11">
        <v>96</v>
      </c>
      <c r="H1311" s="11" t="s">
        <v>123</v>
      </c>
      <c r="I1311" s="13">
        <v>74800</v>
      </c>
      <c r="J1311" s="14">
        <v>0.125</v>
      </c>
      <c r="K1311" s="14">
        <v>0.05</v>
      </c>
      <c r="L1311" s="17">
        <f t="shared" si="19"/>
        <v>5969040</v>
      </c>
      <c r="M1311" s="17" t="s">
        <v>14</v>
      </c>
      <c r="N1311" s="17"/>
    </row>
    <row r="1312" spans="1:14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1051</v>
      </c>
      <c r="F1312" s="11">
        <v>3</v>
      </c>
      <c r="G1312" s="11">
        <v>96</v>
      </c>
      <c r="H1312" s="11" t="s">
        <v>123</v>
      </c>
      <c r="I1312" s="13">
        <v>70000</v>
      </c>
      <c r="J1312" s="14">
        <v>0.125</v>
      </c>
      <c r="K1312" s="14">
        <v>0.05</v>
      </c>
      <c r="L1312" s="17">
        <f t="shared" si="19"/>
        <v>5586000</v>
      </c>
      <c r="M1312" s="17" t="s">
        <v>14</v>
      </c>
      <c r="N1312" s="17"/>
    </row>
    <row r="1313" spans="1:14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241</v>
      </c>
      <c r="F1313" s="11">
        <v>2</v>
      </c>
      <c r="G1313" s="11">
        <v>960</v>
      </c>
      <c r="H1313" s="11" t="s">
        <v>131</v>
      </c>
      <c r="I1313" s="13">
        <v>8500</v>
      </c>
      <c r="J1313" s="14">
        <v>0.125</v>
      </c>
      <c r="K1313" s="14">
        <v>0.05</v>
      </c>
      <c r="L1313" s="17">
        <f t="shared" ref="L1313:L1372" si="20">G1313*(I1313-(I1313*J1313)-((I1313-(I1313*J1313))*K1313))</f>
        <v>6783000</v>
      </c>
      <c r="M1313" s="17" t="s">
        <v>14</v>
      </c>
      <c r="N1313" s="17"/>
    </row>
    <row r="1314" spans="1:14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209</v>
      </c>
      <c r="F1314" s="11">
        <v>3</v>
      </c>
      <c r="G1314" s="11">
        <v>2160</v>
      </c>
      <c r="H1314" s="11" t="s">
        <v>131</v>
      </c>
      <c r="I1314" s="13">
        <v>4800</v>
      </c>
      <c r="J1314" s="14">
        <v>0.125</v>
      </c>
      <c r="K1314" s="14">
        <v>0.05</v>
      </c>
      <c r="L1314" s="17">
        <f t="shared" si="20"/>
        <v>8618400</v>
      </c>
      <c r="M1314" s="17" t="s">
        <v>14</v>
      </c>
      <c r="N1314" s="17"/>
    </row>
    <row r="1315" spans="1:14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406</v>
      </c>
      <c r="F1315" s="11">
        <v>1</v>
      </c>
      <c r="G1315" s="11">
        <v>288</v>
      </c>
      <c r="H1315" s="11" t="s">
        <v>115</v>
      </c>
      <c r="I1315" s="13">
        <v>6700</v>
      </c>
      <c r="J1315" s="14">
        <v>0.125</v>
      </c>
      <c r="K1315" s="14">
        <v>0.05</v>
      </c>
      <c r="L1315" s="17">
        <f t="shared" si="20"/>
        <v>1603980</v>
      </c>
      <c r="M1315" s="17" t="s">
        <v>14</v>
      </c>
      <c r="N1315" s="17"/>
    </row>
    <row r="1316" spans="1:14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714</v>
      </c>
      <c r="F1316" s="11">
        <v>3</v>
      </c>
      <c r="G1316" s="11">
        <v>432</v>
      </c>
      <c r="H1316" s="11" t="s">
        <v>115</v>
      </c>
      <c r="I1316" s="13">
        <v>13800</v>
      </c>
      <c r="J1316" s="14">
        <v>0.125</v>
      </c>
      <c r="K1316" s="14">
        <v>0.05</v>
      </c>
      <c r="L1316" s="17">
        <f t="shared" si="20"/>
        <v>4955580</v>
      </c>
      <c r="M1316" s="49" t="s">
        <v>14</v>
      </c>
      <c r="N1316" s="49"/>
    </row>
    <row r="1317" spans="1:14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842</v>
      </c>
      <c r="F1317" s="11">
        <v>1</v>
      </c>
      <c r="G1317" s="11">
        <v>48</v>
      </c>
      <c r="H1317" s="11" t="s">
        <v>115</v>
      </c>
      <c r="I1317" s="13">
        <v>35000</v>
      </c>
      <c r="J1317" s="14">
        <v>0.125</v>
      </c>
      <c r="K1317" s="14">
        <v>0.05</v>
      </c>
      <c r="L1317" s="17">
        <f t="shared" si="20"/>
        <v>1396500</v>
      </c>
      <c r="M1317" s="17" t="s">
        <v>14</v>
      </c>
      <c r="N1317" s="17"/>
    </row>
    <row r="1318" spans="1:14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132</v>
      </c>
      <c r="F1318" s="11">
        <v>2</v>
      </c>
      <c r="G1318" s="11">
        <v>1000</v>
      </c>
      <c r="H1318" s="11" t="s">
        <v>133</v>
      </c>
      <c r="I1318" s="13">
        <v>3050</v>
      </c>
      <c r="J1318" s="14">
        <v>0.125</v>
      </c>
      <c r="K1318" s="14">
        <v>0.05</v>
      </c>
      <c r="L1318" s="17">
        <f t="shared" si="20"/>
        <v>2535312.5</v>
      </c>
      <c r="M1318" s="17" t="s">
        <v>14</v>
      </c>
      <c r="N1318" s="17"/>
    </row>
    <row r="1319" spans="1:14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479</v>
      </c>
      <c r="F1319" s="11">
        <v>1</v>
      </c>
      <c r="G1319" s="11">
        <v>144</v>
      </c>
      <c r="H1319" s="11" t="s">
        <v>120</v>
      </c>
      <c r="I1319" s="13">
        <v>7200</v>
      </c>
      <c r="J1319" s="14">
        <v>0.125</v>
      </c>
      <c r="K1319" s="14">
        <v>0.05</v>
      </c>
      <c r="L1319" s="17">
        <f t="shared" si="20"/>
        <v>861840</v>
      </c>
      <c r="M1319" s="17">
        <v>0</v>
      </c>
      <c r="N1319" s="17">
        <f>SUM(L1309:L1319)-M1319</f>
        <v>43667058.75</v>
      </c>
    </row>
    <row r="1320" spans="1:14" x14ac:dyDescent="0.25">
      <c r="A1320" s="11">
        <v>34</v>
      </c>
      <c r="B1320" s="18">
        <v>45108</v>
      </c>
      <c r="C1320" s="18">
        <v>45105</v>
      </c>
      <c r="D1320" s="19" t="s">
        <v>1052</v>
      </c>
      <c r="E1320" s="6" t="s">
        <v>804</v>
      </c>
      <c r="F1320" s="11">
        <v>3</v>
      </c>
      <c r="G1320" s="11">
        <v>108</v>
      </c>
      <c r="H1320" s="11" t="s">
        <v>120</v>
      </c>
      <c r="I1320" s="13">
        <v>41400</v>
      </c>
      <c r="J1320" s="14">
        <v>0.125</v>
      </c>
      <c r="K1320" s="14">
        <v>0.05</v>
      </c>
      <c r="L1320" s="17">
        <f t="shared" si="20"/>
        <v>3716685</v>
      </c>
      <c r="M1320" s="17" t="s">
        <v>14</v>
      </c>
      <c r="N1320" s="17"/>
    </row>
    <row r="1321" spans="1:14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255</v>
      </c>
      <c r="F1321" s="11">
        <v>3</v>
      </c>
      <c r="G1321" s="11">
        <v>108</v>
      </c>
      <c r="H1321" s="11" t="s">
        <v>120</v>
      </c>
      <c r="I1321" s="13">
        <v>41400</v>
      </c>
      <c r="J1321" s="14">
        <v>0.125</v>
      </c>
      <c r="K1321" s="14">
        <v>0.05</v>
      </c>
      <c r="L1321" s="17">
        <f t="shared" si="20"/>
        <v>3716685</v>
      </c>
      <c r="M1321" s="17" t="s">
        <v>14</v>
      </c>
      <c r="N1321" s="17"/>
    </row>
    <row r="1322" spans="1:14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845</v>
      </c>
      <c r="F1322" s="11">
        <v>3</v>
      </c>
      <c r="G1322" s="11">
        <v>108</v>
      </c>
      <c r="H1322" s="11" t="s">
        <v>120</v>
      </c>
      <c r="I1322" s="13">
        <v>43200</v>
      </c>
      <c r="J1322" s="14">
        <v>0.125</v>
      </c>
      <c r="K1322" s="14">
        <v>0.05</v>
      </c>
      <c r="L1322" s="17">
        <f t="shared" si="20"/>
        <v>3878280</v>
      </c>
      <c r="M1322" s="17" t="s">
        <v>14</v>
      </c>
      <c r="N1322" s="17"/>
    </row>
    <row r="1323" spans="1:14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179</v>
      </c>
      <c r="F1323" s="11">
        <v>2</v>
      </c>
      <c r="G1323" s="11">
        <v>48</v>
      </c>
      <c r="H1323" s="11" t="s">
        <v>123</v>
      </c>
      <c r="I1323" s="13">
        <v>70800</v>
      </c>
      <c r="J1323" s="14">
        <v>0.125</v>
      </c>
      <c r="K1323" s="14">
        <v>0.05</v>
      </c>
      <c r="L1323" s="17">
        <f t="shared" si="20"/>
        <v>2824920</v>
      </c>
      <c r="M1323" s="17" t="s">
        <v>14</v>
      </c>
      <c r="N1323" s="17"/>
    </row>
    <row r="1324" spans="1:14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180</v>
      </c>
      <c r="F1324" s="11">
        <v>2</v>
      </c>
      <c r="G1324" s="11">
        <v>48</v>
      </c>
      <c r="H1324" s="11" t="s">
        <v>123</v>
      </c>
      <c r="I1324" s="13">
        <v>70800</v>
      </c>
      <c r="J1324" s="14">
        <v>0.125</v>
      </c>
      <c r="K1324" s="14">
        <v>0.05</v>
      </c>
      <c r="L1324" s="17">
        <f t="shared" si="20"/>
        <v>2824920</v>
      </c>
      <c r="M1324" s="17" t="s">
        <v>14</v>
      </c>
      <c r="N1324" s="17"/>
    </row>
    <row r="1325" spans="1:14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142</v>
      </c>
      <c r="F1325" s="11">
        <v>2</v>
      </c>
      <c r="G1325" s="11">
        <v>288</v>
      </c>
      <c r="H1325" s="11" t="s">
        <v>115</v>
      </c>
      <c r="I1325" s="13">
        <v>23900</v>
      </c>
      <c r="J1325" s="14">
        <v>0.125</v>
      </c>
      <c r="K1325" s="14">
        <v>0.05</v>
      </c>
      <c r="L1325" s="17">
        <f t="shared" si="20"/>
        <v>5721660</v>
      </c>
      <c r="M1325" s="49" t="s">
        <v>14</v>
      </c>
      <c r="N1325" s="49"/>
    </row>
    <row r="1326" spans="1:14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247</v>
      </c>
      <c r="F1326" s="11">
        <v>1</v>
      </c>
      <c r="G1326" s="11">
        <v>72</v>
      </c>
      <c r="H1326" s="11" t="s">
        <v>115</v>
      </c>
      <c r="I1326" s="13">
        <v>47800</v>
      </c>
      <c r="J1326" s="14">
        <v>0.125</v>
      </c>
      <c r="K1326" s="14">
        <v>0.05</v>
      </c>
      <c r="L1326" s="17">
        <f t="shared" si="20"/>
        <v>2860830</v>
      </c>
      <c r="M1326" s="17" t="s">
        <v>14</v>
      </c>
      <c r="N1326" s="17"/>
    </row>
    <row r="1327" spans="1:14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157</v>
      </c>
      <c r="F1327" s="11">
        <v>4</v>
      </c>
      <c r="G1327" s="11">
        <v>576</v>
      </c>
      <c r="H1327" s="11" t="s">
        <v>115</v>
      </c>
      <c r="I1327" s="13">
        <v>11900</v>
      </c>
      <c r="J1327" s="14">
        <v>0.125</v>
      </c>
      <c r="K1327" s="14">
        <v>0.05</v>
      </c>
      <c r="L1327" s="17">
        <f t="shared" si="20"/>
        <v>5697720</v>
      </c>
      <c r="M1327" s="17" t="s">
        <v>14</v>
      </c>
      <c r="N1327" s="17"/>
    </row>
    <row r="1328" spans="1:14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173</v>
      </c>
      <c r="F1328" s="11">
        <v>1</v>
      </c>
      <c r="G1328" s="11">
        <v>288</v>
      </c>
      <c r="H1328" s="11" t="s">
        <v>131</v>
      </c>
      <c r="I1328" s="13">
        <v>4800</v>
      </c>
      <c r="J1328" s="14">
        <v>0.125</v>
      </c>
      <c r="K1328" s="14">
        <v>0.05</v>
      </c>
      <c r="L1328" s="17">
        <f t="shared" si="20"/>
        <v>1149120</v>
      </c>
      <c r="M1328" s="17" t="s">
        <v>14</v>
      </c>
      <c r="N1328" s="17"/>
    </row>
    <row r="1329" spans="1:14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865</v>
      </c>
      <c r="F1329" s="11" t="s">
        <v>14</v>
      </c>
      <c r="G1329" s="11">
        <v>36</v>
      </c>
      <c r="H1329" s="11" t="s">
        <v>131</v>
      </c>
      <c r="I1329" s="13">
        <v>20700</v>
      </c>
      <c r="J1329" s="14">
        <v>0.125</v>
      </c>
      <c r="K1329" s="14">
        <v>0.05</v>
      </c>
      <c r="L1329" s="17">
        <f t="shared" si="20"/>
        <v>619447.5</v>
      </c>
      <c r="M1329" s="49" t="s">
        <v>14</v>
      </c>
      <c r="N1329" s="49"/>
    </row>
    <row r="1330" spans="1:14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1053</v>
      </c>
      <c r="F1330" s="11" t="s">
        <v>14</v>
      </c>
      <c r="G1330" s="11">
        <v>36</v>
      </c>
      <c r="H1330" s="11" t="s">
        <v>131</v>
      </c>
      <c r="I1330" s="13">
        <v>20700</v>
      </c>
      <c r="J1330" s="14">
        <v>0.125</v>
      </c>
      <c r="K1330" s="14">
        <v>0.05</v>
      </c>
      <c r="L1330" s="17">
        <f t="shared" si="20"/>
        <v>619447.5</v>
      </c>
      <c r="M1330" s="17">
        <v>0</v>
      </c>
      <c r="N1330" s="17">
        <f>SUM(L1320:L1330)-M1330</f>
        <v>33629715</v>
      </c>
    </row>
    <row r="1331" spans="1:14" x14ac:dyDescent="0.25">
      <c r="A1331" s="11">
        <v>35</v>
      </c>
      <c r="B1331" s="18">
        <v>45108</v>
      </c>
      <c r="C1331" s="18">
        <v>45105</v>
      </c>
      <c r="D1331" s="19" t="s">
        <v>1054</v>
      </c>
      <c r="E1331" s="6" t="s">
        <v>289</v>
      </c>
      <c r="F1331" s="11">
        <v>3</v>
      </c>
      <c r="G1331" s="11">
        <v>144</v>
      </c>
      <c r="H1331" s="11" t="s">
        <v>120</v>
      </c>
      <c r="I1331" s="13">
        <v>36000</v>
      </c>
      <c r="J1331" s="14">
        <v>0.125</v>
      </c>
      <c r="K1331" s="14">
        <v>0.05</v>
      </c>
      <c r="L1331" s="17">
        <f t="shared" si="20"/>
        <v>4309200</v>
      </c>
      <c r="M1331" s="49" t="s">
        <v>14</v>
      </c>
      <c r="N1331" s="49"/>
    </row>
    <row r="1332" spans="1:14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855</v>
      </c>
      <c r="F1332" s="11">
        <v>3</v>
      </c>
      <c r="G1332" s="11">
        <v>144</v>
      </c>
      <c r="H1332" s="11" t="s">
        <v>120</v>
      </c>
      <c r="I1332" s="13">
        <v>36000</v>
      </c>
      <c r="J1332" s="14">
        <v>0.125</v>
      </c>
      <c r="K1332" s="14">
        <v>0.05</v>
      </c>
      <c r="L1332" s="17">
        <f t="shared" si="20"/>
        <v>4309200</v>
      </c>
      <c r="M1332" s="17" t="s">
        <v>14</v>
      </c>
      <c r="N1332" s="17"/>
    </row>
    <row r="1333" spans="1:14" x14ac:dyDescent="0.25">
      <c r="A1333" s="11"/>
      <c r="B1333" s="18"/>
      <c r="C1333" s="18"/>
      <c r="D1333" s="19"/>
      <c r="E1333" s="6" t="s">
        <v>706</v>
      </c>
      <c r="F1333" s="11"/>
      <c r="G1333" s="11"/>
      <c r="H1333" s="11"/>
      <c r="I1333" s="13"/>
      <c r="J1333" s="14"/>
      <c r="K1333" s="14"/>
      <c r="L1333" s="17"/>
      <c r="M1333" s="17"/>
      <c r="N1333" s="17"/>
    </row>
    <row r="1334" spans="1:14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679</v>
      </c>
      <c r="F1334" s="11" t="s">
        <v>14</v>
      </c>
      <c r="G1334" s="11">
        <v>36</v>
      </c>
      <c r="H1334" s="11" t="s">
        <v>120</v>
      </c>
      <c r="I1334" s="13">
        <v>13200</v>
      </c>
      <c r="J1334" s="14">
        <v>0.125</v>
      </c>
      <c r="K1334" s="14">
        <v>0.05</v>
      </c>
      <c r="L1334" s="17">
        <f t="shared" si="20"/>
        <v>395010</v>
      </c>
      <c r="M1334" s="17" t="s">
        <v>14</v>
      </c>
      <c r="N1334" s="17"/>
    </row>
    <row r="1335" spans="1:14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224</v>
      </c>
      <c r="F1335" s="11">
        <v>1</v>
      </c>
      <c r="G1335" s="11">
        <v>24</v>
      </c>
      <c r="H1335" s="11" t="s">
        <v>120</v>
      </c>
      <c r="I1335" s="13">
        <v>162000</v>
      </c>
      <c r="J1335" s="14">
        <v>0.125</v>
      </c>
      <c r="K1335" s="14">
        <v>0.05</v>
      </c>
      <c r="L1335" s="17">
        <f t="shared" si="20"/>
        <v>3231900</v>
      </c>
      <c r="M1335" s="17" t="s">
        <v>14</v>
      </c>
      <c r="N1335" s="17"/>
    </row>
    <row r="1336" spans="1:14" x14ac:dyDescent="0.25">
      <c r="A1336" s="11"/>
      <c r="B1336" s="18"/>
      <c r="C1336" s="18"/>
      <c r="D1336" s="19"/>
      <c r="E1336" s="6" t="s">
        <v>837</v>
      </c>
      <c r="F1336" s="11"/>
      <c r="G1336" s="11"/>
      <c r="H1336" s="11"/>
      <c r="I1336" s="13"/>
      <c r="J1336" s="14"/>
      <c r="K1336" s="14"/>
      <c r="L1336" s="17"/>
      <c r="M1336" s="17"/>
      <c r="N1336" s="17"/>
    </row>
    <row r="1337" spans="1:14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1030</v>
      </c>
      <c r="F1337" s="11" t="s">
        <v>14</v>
      </c>
      <c r="G1337" s="11">
        <v>24</v>
      </c>
      <c r="H1337" s="11" t="s">
        <v>120</v>
      </c>
      <c r="I1337" s="13">
        <v>0</v>
      </c>
      <c r="J1337" s="14">
        <v>0</v>
      </c>
      <c r="K1337" s="14"/>
      <c r="L1337" s="17">
        <f t="shared" si="20"/>
        <v>0</v>
      </c>
      <c r="M1337" s="17" t="s">
        <v>14</v>
      </c>
      <c r="N1337" s="17"/>
    </row>
    <row r="1338" spans="1:14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1000</v>
      </c>
      <c r="F1338" s="11">
        <v>1</v>
      </c>
      <c r="G1338" s="11">
        <v>60</v>
      </c>
      <c r="H1338" s="11" t="s">
        <v>131</v>
      </c>
      <c r="I1338" s="13">
        <v>29500</v>
      </c>
      <c r="J1338" s="14">
        <v>0.125</v>
      </c>
      <c r="K1338" s="14">
        <v>0.05</v>
      </c>
      <c r="L1338" s="17">
        <f t="shared" si="20"/>
        <v>1471312.5</v>
      </c>
      <c r="M1338" s="17" t="s">
        <v>14</v>
      </c>
      <c r="N1338" s="17"/>
    </row>
    <row r="1339" spans="1:14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1055</v>
      </c>
      <c r="F1339" s="11">
        <v>1</v>
      </c>
      <c r="G1339" s="11">
        <v>240</v>
      </c>
      <c r="H1339" s="11" t="s">
        <v>115</v>
      </c>
      <c r="I1339" s="13">
        <v>7800</v>
      </c>
      <c r="J1339" s="14">
        <v>0.125</v>
      </c>
      <c r="K1339" s="14">
        <v>0.05</v>
      </c>
      <c r="L1339" s="17">
        <f t="shared" si="20"/>
        <v>1556100</v>
      </c>
      <c r="M1339" s="17">
        <v>395010</v>
      </c>
      <c r="N1339" s="17">
        <f>SUM(L1331:L1339)-M1339</f>
        <v>14877712.5</v>
      </c>
    </row>
    <row r="1340" spans="1:14" x14ac:dyDescent="0.25">
      <c r="A1340" s="11">
        <v>36</v>
      </c>
      <c r="B1340" s="18">
        <v>45112</v>
      </c>
      <c r="C1340" s="18">
        <v>45107</v>
      </c>
      <c r="D1340" s="19" t="s">
        <v>1056</v>
      </c>
      <c r="E1340" s="6" t="s">
        <v>157</v>
      </c>
      <c r="F1340" s="11">
        <v>3</v>
      </c>
      <c r="G1340" s="11">
        <v>432</v>
      </c>
      <c r="H1340" s="11" t="s">
        <v>115</v>
      </c>
      <c r="I1340" s="13">
        <v>11900</v>
      </c>
      <c r="J1340" s="14">
        <v>0.125</v>
      </c>
      <c r="K1340" s="14">
        <v>0.05</v>
      </c>
      <c r="L1340" s="17">
        <f t="shared" si="20"/>
        <v>4273290</v>
      </c>
      <c r="M1340" s="49" t="s">
        <v>14</v>
      </c>
      <c r="N1340" s="49"/>
    </row>
    <row r="1341" spans="1:14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114</v>
      </c>
      <c r="F1341" s="11">
        <v>5</v>
      </c>
      <c r="G1341" s="11">
        <v>180</v>
      </c>
      <c r="H1341" s="11" t="s">
        <v>115</v>
      </c>
      <c r="I1341" s="13">
        <v>41500</v>
      </c>
      <c r="J1341" s="14">
        <v>0.125</v>
      </c>
      <c r="K1341" s="14">
        <v>0.05</v>
      </c>
      <c r="L1341" s="17">
        <f t="shared" si="20"/>
        <v>6209437.5</v>
      </c>
      <c r="M1341" s="17" t="s">
        <v>14</v>
      </c>
      <c r="N1341" s="17"/>
    </row>
    <row r="1342" spans="1:14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168</v>
      </c>
      <c r="F1342" s="11">
        <v>1</v>
      </c>
      <c r="G1342" s="11">
        <v>20</v>
      </c>
      <c r="H1342" s="11" t="s">
        <v>131</v>
      </c>
      <c r="I1342" s="13">
        <v>40500</v>
      </c>
      <c r="J1342" s="14">
        <v>0.125</v>
      </c>
      <c r="K1342" s="14">
        <v>0.05</v>
      </c>
      <c r="L1342" s="17">
        <f t="shared" si="20"/>
        <v>673312.5</v>
      </c>
      <c r="M1342" s="17" t="s">
        <v>14</v>
      </c>
      <c r="N1342" s="17"/>
    </row>
    <row r="1343" spans="1:14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697</v>
      </c>
      <c r="F1343" s="11">
        <v>1</v>
      </c>
      <c r="G1343" s="11">
        <v>40</v>
      </c>
      <c r="H1343" s="11" t="s">
        <v>120</v>
      </c>
      <c r="I1343" s="13">
        <v>49200</v>
      </c>
      <c r="J1343" s="14">
        <v>0.125</v>
      </c>
      <c r="K1343" s="14">
        <v>0.05</v>
      </c>
      <c r="L1343" s="17">
        <f t="shared" si="20"/>
        <v>1635900</v>
      </c>
      <c r="M1343" s="17" t="s">
        <v>14</v>
      </c>
      <c r="N1343" s="17"/>
    </row>
    <row r="1344" spans="1:14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1057</v>
      </c>
      <c r="F1344" s="11">
        <v>1</v>
      </c>
      <c r="G1344" s="11">
        <v>60</v>
      </c>
      <c r="H1344" s="11" t="s">
        <v>123</v>
      </c>
      <c r="I1344" s="13">
        <v>31200</v>
      </c>
      <c r="J1344" s="14">
        <v>0.125</v>
      </c>
      <c r="K1344" s="14">
        <v>0.05</v>
      </c>
      <c r="L1344" s="17">
        <f t="shared" si="20"/>
        <v>1556100</v>
      </c>
      <c r="M1344" s="17" t="s">
        <v>14</v>
      </c>
      <c r="N1344" s="17"/>
    </row>
    <row r="1345" spans="1:14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1058</v>
      </c>
      <c r="F1345" s="11">
        <v>1</v>
      </c>
      <c r="G1345" s="11">
        <v>144</v>
      </c>
      <c r="H1345" s="11" t="s">
        <v>120</v>
      </c>
      <c r="I1345" s="13">
        <v>7020</v>
      </c>
      <c r="J1345" s="14">
        <v>0.125</v>
      </c>
      <c r="K1345" s="14">
        <v>0.05</v>
      </c>
      <c r="L1345" s="17">
        <f t="shared" si="20"/>
        <v>840294</v>
      </c>
      <c r="M1345" s="17" t="s">
        <v>14</v>
      </c>
      <c r="N1345" s="17"/>
    </row>
    <row r="1346" spans="1:14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479</v>
      </c>
      <c r="F1346" s="11">
        <v>1</v>
      </c>
      <c r="G1346" s="11">
        <v>144</v>
      </c>
      <c r="H1346" s="11" t="s">
        <v>120</v>
      </c>
      <c r="I1346" s="13">
        <v>7200</v>
      </c>
      <c r="J1346" s="14">
        <v>0.125</v>
      </c>
      <c r="K1346" s="14">
        <v>0.05</v>
      </c>
      <c r="L1346" s="17">
        <f t="shared" si="20"/>
        <v>861840</v>
      </c>
      <c r="M1346" s="17" t="s">
        <v>14</v>
      </c>
      <c r="N1346" s="17"/>
    </row>
    <row r="1347" spans="1:14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332</v>
      </c>
      <c r="F1347" s="11">
        <v>1</v>
      </c>
      <c r="G1347" s="11">
        <v>144</v>
      </c>
      <c r="H1347" s="11" t="s">
        <v>120</v>
      </c>
      <c r="I1347" s="13">
        <v>6120</v>
      </c>
      <c r="J1347" s="14">
        <v>0.125</v>
      </c>
      <c r="K1347" s="14">
        <v>0.05</v>
      </c>
      <c r="L1347" s="17">
        <f t="shared" si="20"/>
        <v>732564</v>
      </c>
      <c r="M1347" s="49" t="s">
        <v>14</v>
      </c>
      <c r="N1347" s="49"/>
    </row>
    <row r="1348" spans="1:14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1059</v>
      </c>
      <c r="F1348" s="11">
        <v>1</v>
      </c>
      <c r="G1348" s="11">
        <v>144</v>
      </c>
      <c r="H1348" s="11" t="s">
        <v>120</v>
      </c>
      <c r="I1348" s="13">
        <v>6900</v>
      </c>
      <c r="J1348" s="14">
        <v>0.125</v>
      </c>
      <c r="K1348" s="14">
        <v>0.05</v>
      </c>
      <c r="L1348" s="17">
        <f>G1348*(I1348-(I1348*J1348)-((I1348-(I1348*J1348))*K1348))</f>
        <v>825930</v>
      </c>
      <c r="M1348" s="17" t="s">
        <v>14</v>
      </c>
      <c r="N1348" s="17"/>
    </row>
    <row r="1349" spans="1:14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132</v>
      </c>
      <c r="F1349" s="11">
        <v>2</v>
      </c>
      <c r="G1349" s="11">
        <v>1000</v>
      </c>
      <c r="H1349" s="11" t="s">
        <v>133</v>
      </c>
      <c r="I1349" s="13">
        <v>3050</v>
      </c>
      <c r="J1349" s="14">
        <v>0.125</v>
      </c>
      <c r="K1349" s="14">
        <v>0.05</v>
      </c>
      <c r="L1349" s="17">
        <f>G1349*(I1349-(I1349*J1349)-((I1349-(I1349*J1349))*K1349))</f>
        <v>2535312.5</v>
      </c>
      <c r="M1349" s="17" t="s">
        <v>14</v>
      </c>
      <c r="N1349" s="17"/>
    </row>
    <row r="1350" spans="1:14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315</v>
      </c>
      <c r="F1350" s="11">
        <v>3</v>
      </c>
      <c r="G1350" s="11">
        <v>72</v>
      </c>
      <c r="H1350" s="11" t="s">
        <v>120</v>
      </c>
      <c r="I1350" s="13">
        <v>90600</v>
      </c>
      <c r="J1350" s="14">
        <v>0.125</v>
      </c>
      <c r="K1350" s="14">
        <v>0.05</v>
      </c>
      <c r="L1350" s="17">
        <f>G1350*(I1350-(I1350*J1350)-((I1350-(I1350*J1350))*K1350))</f>
        <v>5422410</v>
      </c>
      <c r="M1350" s="17">
        <v>0</v>
      </c>
      <c r="N1350" s="17">
        <f>SUM(L1340:L1350)-M1350</f>
        <v>25566390.5</v>
      </c>
    </row>
    <row r="1351" spans="1:14" ht="15.75" x14ac:dyDescent="0.25">
      <c r="A1351" s="60" t="s">
        <v>1080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1" t="s">
        <v>14</v>
      </c>
      <c r="I1351" s="13" t="s">
        <v>14</v>
      </c>
      <c r="J1351" s="14" t="s">
        <v>14</v>
      </c>
      <c r="K1351" s="14" t="s">
        <v>14</v>
      </c>
      <c r="L1351" s="17"/>
      <c r="M1351" s="17" t="s">
        <v>14</v>
      </c>
      <c r="N1351" s="17"/>
    </row>
    <row r="1352" spans="1:14" x14ac:dyDescent="0.25">
      <c r="A1352" s="11">
        <v>1</v>
      </c>
      <c r="B1352" s="18">
        <v>45112</v>
      </c>
      <c r="C1352" s="18">
        <v>45108</v>
      </c>
      <c r="D1352" s="19" t="s">
        <v>1103</v>
      </c>
      <c r="E1352" s="6" t="s">
        <v>176</v>
      </c>
      <c r="F1352" s="11">
        <v>1</v>
      </c>
      <c r="G1352" s="11">
        <v>288</v>
      </c>
      <c r="H1352" s="11" t="s">
        <v>131</v>
      </c>
      <c r="I1352" s="13">
        <v>4800</v>
      </c>
      <c r="J1352" s="14">
        <v>0.125</v>
      </c>
      <c r="K1352" s="14">
        <v>0.05</v>
      </c>
      <c r="L1352" s="17">
        <f>G1352*(I1352-(I1352*J1352)-((I1352-(I1352*J1352))*K1352))</f>
        <v>1149120</v>
      </c>
      <c r="M1352" s="17" t="s">
        <v>14</v>
      </c>
      <c r="N1352" s="17"/>
    </row>
    <row r="1353" spans="1:14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178</v>
      </c>
      <c r="F1353" s="11">
        <v>1</v>
      </c>
      <c r="G1353" s="11">
        <v>288</v>
      </c>
      <c r="H1353" s="11" t="s">
        <v>131</v>
      </c>
      <c r="I1353" s="13">
        <v>4800</v>
      </c>
      <c r="J1353" s="14">
        <v>0.125</v>
      </c>
      <c r="K1353" s="14">
        <v>0.05</v>
      </c>
      <c r="L1353" s="17">
        <f t="shared" si="20"/>
        <v>1149120</v>
      </c>
      <c r="M1353" s="17" t="s">
        <v>14</v>
      </c>
      <c r="N1353" s="17"/>
    </row>
    <row r="1354" spans="1:14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177</v>
      </c>
      <c r="F1354" s="11">
        <v>1</v>
      </c>
      <c r="G1354" s="11">
        <v>288</v>
      </c>
      <c r="H1354" s="11" t="s">
        <v>131</v>
      </c>
      <c r="I1354" s="13">
        <v>4800</v>
      </c>
      <c r="J1354" s="14">
        <v>0.125</v>
      </c>
      <c r="K1354" s="14">
        <v>0.05</v>
      </c>
      <c r="L1354" s="17">
        <f t="shared" si="20"/>
        <v>1149120</v>
      </c>
      <c r="M1354" s="17" t="s">
        <v>14</v>
      </c>
      <c r="N1354" s="17"/>
    </row>
    <row r="1355" spans="1:14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175</v>
      </c>
      <c r="F1355" s="11">
        <v>1</v>
      </c>
      <c r="G1355" s="11">
        <v>288</v>
      </c>
      <c r="H1355" s="11" t="s">
        <v>131</v>
      </c>
      <c r="I1355" s="13">
        <v>4800</v>
      </c>
      <c r="J1355" s="14">
        <v>0.125</v>
      </c>
      <c r="K1355" s="14">
        <v>0.05</v>
      </c>
      <c r="L1355" s="17">
        <f t="shared" si="20"/>
        <v>1149120</v>
      </c>
      <c r="M1355" s="17">
        <v>0</v>
      </c>
      <c r="N1355" s="17">
        <f>SUM(L1352:L1355)-M1355</f>
        <v>4596480</v>
      </c>
    </row>
    <row r="1356" spans="1:14" x14ac:dyDescent="0.25">
      <c r="A1356" s="11">
        <v>2</v>
      </c>
      <c r="B1356" s="18">
        <v>45112</v>
      </c>
      <c r="C1356" s="18">
        <v>45110</v>
      </c>
      <c r="D1356" s="19" t="s">
        <v>1104</v>
      </c>
      <c r="E1356" s="6" t="s">
        <v>791</v>
      </c>
      <c r="F1356" s="11">
        <v>2</v>
      </c>
      <c r="G1356" s="11">
        <v>1440</v>
      </c>
      <c r="H1356" s="11" t="s">
        <v>131</v>
      </c>
      <c r="I1356" s="13">
        <v>4800</v>
      </c>
      <c r="J1356" s="14">
        <v>0.125</v>
      </c>
      <c r="K1356" s="14">
        <v>0.05</v>
      </c>
      <c r="L1356" s="17">
        <f t="shared" si="20"/>
        <v>5745600</v>
      </c>
      <c r="M1356" s="17" t="s">
        <v>14</v>
      </c>
      <c r="N1356" s="17"/>
    </row>
    <row r="1357" spans="1:14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697</v>
      </c>
      <c r="F1357" s="11">
        <v>1</v>
      </c>
      <c r="G1357" s="11">
        <v>40</v>
      </c>
      <c r="H1357" s="11" t="s">
        <v>120</v>
      </c>
      <c r="I1357" s="13">
        <v>49200</v>
      </c>
      <c r="J1357" s="14">
        <v>0.125</v>
      </c>
      <c r="K1357" s="14">
        <v>0.05</v>
      </c>
      <c r="L1357" s="17">
        <f t="shared" si="20"/>
        <v>1635900</v>
      </c>
      <c r="M1357" s="17" t="s">
        <v>14</v>
      </c>
      <c r="N1357" s="17"/>
    </row>
    <row r="1358" spans="1:14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168</v>
      </c>
      <c r="F1358" s="11">
        <v>1</v>
      </c>
      <c r="G1358" s="11">
        <v>20</v>
      </c>
      <c r="H1358" s="11" t="s">
        <v>131</v>
      </c>
      <c r="I1358" s="13">
        <v>40500</v>
      </c>
      <c r="J1358" s="14">
        <v>0.125</v>
      </c>
      <c r="K1358" s="14">
        <v>0.05</v>
      </c>
      <c r="L1358" s="17">
        <f t="shared" si="20"/>
        <v>673312.5</v>
      </c>
      <c r="M1358" s="17" t="s">
        <v>14</v>
      </c>
      <c r="N1358" s="17"/>
    </row>
    <row r="1359" spans="1:14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372</v>
      </c>
      <c r="F1359" s="11">
        <v>1</v>
      </c>
      <c r="G1359" s="11">
        <v>24</v>
      </c>
      <c r="H1359" s="11" t="s">
        <v>120</v>
      </c>
      <c r="I1359" s="13">
        <v>89400</v>
      </c>
      <c r="J1359" s="14">
        <v>0.125</v>
      </c>
      <c r="K1359" s="14">
        <v>0.05</v>
      </c>
      <c r="L1359" s="17">
        <f t="shared" si="20"/>
        <v>1783530</v>
      </c>
      <c r="M1359" s="17" t="s">
        <v>14</v>
      </c>
      <c r="N1359" s="17"/>
    </row>
    <row r="1360" spans="1:14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315</v>
      </c>
      <c r="F1360" s="11">
        <v>1</v>
      </c>
      <c r="G1360" s="11">
        <v>24</v>
      </c>
      <c r="H1360" s="11" t="s">
        <v>120</v>
      </c>
      <c r="I1360" s="13">
        <v>90600</v>
      </c>
      <c r="J1360" s="14">
        <v>0.125</v>
      </c>
      <c r="K1360" s="14">
        <v>0.05</v>
      </c>
      <c r="L1360" s="17">
        <f t="shared" si="20"/>
        <v>1807470</v>
      </c>
      <c r="M1360" s="17" t="s">
        <v>14</v>
      </c>
      <c r="N1360" s="17"/>
    </row>
    <row r="1361" spans="1:14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855</v>
      </c>
      <c r="F1361" s="11">
        <v>2</v>
      </c>
      <c r="G1361" s="11">
        <v>96</v>
      </c>
      <c r="H1361" s="11" t="s">
        <v>120</v>
      </c>
      <c r="I1361" s="13">
        <v>36000</v>
      </c>
      <c r="J1361" s="14">
        <v>0.125</v>
      </c>
      <c r="K1361" s="14">
        <v>0.05</v>
      </c>
      <c r="L1361" s="17">
        <f t="shared" si="20"/>
        <v>2872800</v>
      </c>
      <c r="M1361" s="17" t="s">
        <v>14</v>
      </c>
      <c r="N1361" s="17"/>
    </row>
    <row r="1362" spans="1:14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679</v>
      </c>
      <c r="F1362" s="11" t="s">
        <v>14</v>
      </c>
      <c r="G1362" s="11">
        <v>12</v>
      </c>
      <c r="H1362" s="11" t="s">
        <v>120</v>
      </c>
      <c r="I1362" s="13">
        <v>13200</v>
      </c>
      <c r="J1362" s="14">
        <v>0.1</v>
      </c>
      <c r="K1362" s="14">
        <v>0.05</v>
      </c>
      <c r="L1362" s="17">
        <f t="shared" si="20"/>
        <v>135432</v>
      </c>
      <c r="M1362" s="17">
        <v>135432</v>
      </c>
      <c r="N1362" s="17">
        <f>SUM(L1356:L1362)-M1362</f>
        <v>14518612.5</v>
      </c>
    </row>
    <row r="1363" spans="1:14" x14ac:dyDescent="0.25">
      <c r="A1363" s="11">
        <v>3</v>
      </c>
      <c r="B1363" s="18">
        <v>45115</v>
      </c>
      <c r="C1363" s="18">
        <v>45111</v>
      </c>
      <c r="D1363" s="19" t="s">
        <v>1105</v>
      </c>
      <c r="E1363" s="6" t="s">
        <v>1106</v>
      </c>
      <c r="F1363" s="11">
        <v>3</v>
      </c>
      <c r="G1363" s="11">
        <v>90</v>
      </c>
      <c r="H1363" s="11" t="s">
        <v>139</v>
      </c>
      <c r="I1363" s="13">
        <v>99000</v>
      </c>
      <c r="J1363" s="14">
        <v>0.125</v>
      </c>
      <c r="K1363" s="14">
        <v>0.05</v>
      </c>
      <c r="L1363" s="17">
        <f t="shared" si="20"/>
        <v>7406437.5</v>
      </c>
      <c r="M1363" s="17" t="s">
        <v>14</v>
      </c>
      <c r="N1363" s="17"/>
    </row>
    <row r="1364" spans="1:14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156</v>
      </c>
      <c r="F1364" s="11">
        <v>2</v>
      </c>
      <c r="G1364" s="11">
        <v>60</v>
      </c>
      <c r="H1364" s="11" t="s">
        <v>139</v>
      </c>
      <c r="I1364" s="13">
        <v>104400</v>
      </c>
      <c r="J1364" s="14">
        <v>0.125</v>
      </c>
      <c r="K1364" s="14">
        <v>0.05</v>
      </c>
      <c r="L1364" s="17">
        <f t="shared" si="20"/>
        <v>5206950</v>
      </c>
      <c r="M1364" s="17" t="s">
        <v>14</v>
      </c>
      <c r="N1364" s="17"/>
    </row>
    <row r="1365" spans="1:14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132</v>
      </c>
      <c r="F1365" s="11">
        <v>2</v>
      </c>
      <c r="G1365" s="11">
        <v>1000</v>
      </c>
      <c r="H1365" s="11" t="s">
        <v>133</v>
      </c>
      <c r="I1365" s="13">
        <v>3050</v>
      </c>
      <c r="J1365" s="14">
        <v>0.125</v>
      </c>
      <c r="K1365" s="14">
        <v>0.05</v>
      </c>
      <c r="L1365" s="17">
        <f t="shared" si="20"/>
        <v>2535312.5</v>
      </c>
      <c r="M1365" s="17" t="s">
        <v>14</v>
      </c>
      <c r="N1365" s="17"/>
    </row>
    <row r="1366" spans="1:14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714</v>
      </c>
      <c r="F1366" s="11">
        <v>1</v>
      </c>
      <c r="G1366" s="11">
        <v>144</v>
      </c>
      <c r="H1366" s="11" t="s">
        <v>115</v>
      </c>
      <c r="I1366" s="13">
        <v>13800</v>
      </c>
      <c r="J1366" s="14">
        <v>0.125</v>
      </c>
      <c r="K1366" s="14">
        <v>0.05</v>
      </c>
      <c r="L1366" s="17">
        <f t="shared" si="20"/>
        <v>1651860</v>
      </c>
      <c r="M1366" s="17" t="s">
        <v>14</v>
      </c>
      <c r="N1366" s="17"/>
    </row>
    <row r="1367" spans="1:14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1107</v>
      </c>
      <c r="F1367" s="11">
        <v>1</v>
      </c>
      <c r="G1367" s="11">
        <v>144</v>
      </c>
      <c r="H1367" s="11" t="s">
        <v>120</v>
      </c>
      <c r="I1367" s="13">
        <v>7200</v>
      </c>
      <c r="J1367" s="14">
        <v>0.125</v>
      </c>
      <c r="K1367" s="14">
        <v>0.05</v>
      </c>
      <c r="L1367" s="17">
        <f t="shared" si="20"/>
        <v>861840</v>
      </c>
      <c r="M1367" s="17" t="s">
        <v>14</v>
      </c>
      <c r="N1367" s="17"/>
    </row>
    <row r="1368" spans="1:14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1108</v>
      </c>
      <c r="F1368" s="11">
        <v>1</v>
      </c>
      <c r="G1368" s="11">
        <v>144</v>
      </c>
      <c r="H1368" s="11" t="s">
        <v>120</v>
      </c>
      <c r="I1368" s="13">
        <v>24600</v>
      </c>
      <c r="J1368" s="14">
        <v>0.125</v>
      </c>
      <c r="K1368" s="14">
        <v>0.05</v>
      </c>
      <c r="L1368" s="17">
        <f t="shared" si="20"/>
        <v>2944620</v>
      </c>
      <c r="M1368" s="17" t="s">
        <v>14</v>
      </c>
      <c r="N1368" s="17"/>
    </row>
    <row r="1369" spans="1:14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443</v>
      </c>
      <c r="F1369" s="11">
        <v>1</v>
      </c>
      <c r="G1369" s="11">
        <v>144</v>
      </c>
      <c r="H1369" s="11" t="s">
        <v>120</v>
      </c>
      <c r="I1369" s="13">
        <v>27600</v>
      </c>
      <c r="J1369" s="14">
        <v>0.125</v>
      </c>
      <c r="K1369" s="14">
        <v>0.05</v>
      </c>
      <c r="L1369" s="17">
        <f t="shared" si="20"/>
        <v>3303720</v>
      </c>
      <c r="M1369" s="17" t="s">
        <v>14</v>
      </c>
      <c r="N1369" s="17"/>
    </row>
    <row r="1370" spans="1:14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173</v>
      </c>
      <c r="F1370" s="11">
        <v>1</v>
      </c>
      <c r="G1370" s="11">
        <v>288</v>
      </c>
      <c r="H1370" s="11" t="s">
        <v>1109</v>
      </c>
      <c r="I1370" s="13">
        <v>4800</v>
      </c>
      <c r="J1370" s="14">
        <v>0.125</v>
      </c>
      <c r="K1370" s="14">
        <v>0.05</v>
      </c>
      <c r="L1370" s="17">
        <f t="shared" si="20"/>
        <v>1149120</v>
      </c>
      <c r="M1370" s="17" t="s">
        <v>14</v>
      </c>
      <c r="N1370" s="17"/>
    </row>
    <row r="1371" spans="1:14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174</v>
      </c>
      <c r="F1371" s="11">
        <v>2</v>
      </c>
      <c r="G1371" s="11">
        <v>576</v>
      </c>
      <c r="H1371" s="11" t="s">
        <v>131</v>
      </c>
      <c r="I1371" s="13">
        <v>4800</v>
      </c>
      <c r="J1371" s="14">
        <v>0.125</v>
      </c>
      <c r="K1371" s="14">
        <v>0.05</v>
      </c>
      <c r="L1371" s="17">
        <f t="shared" si="20"/>
        <v>2298240</v>
      </c>
      <c r="M1371" s="17">
        <v>0</v>
      </c>
      <c r="N1371" s="17">
        <f>SUM(L1363:L1371)-M1371</f>
        <v>27358100</v>
      </c>
    </row>
    <row r="1372" spans="1:14" x14ac:dyDescent="0.25">
      <c r="A1372" s="11">
        <v>4</v>
      </c>
      <c r="B1372" s="18">
        <v>45114</v>
      </c>
      <c r="C1372" s="18">
        <v>45111</v>
      </c>
      <c r="D1372" s="19" t="s">
        <v>1110</v>
      </c>
      <c r="E1372" s="6" t="s">
        <v>157</v>
      </c>
      <c r="F1372" s="11">
        <v>2</v>
      </c>
      <c r="G1372" s="11">
        <v>288</v>
      </c>
      <c r="H1372" s="11" t="s">
        <v>115</v>
      </c>
      <c r="I1372" s="13">
        <v>11900</v>
      </c>
      <c r="J1372" s="14">
        <v>0.125</v>
      </c>
      <c r="K1372" s="14">
        <v>0.05</v>
      </c>
      <c r="L1372" s="17">
        <f t="shared" si="20"/>
        <v>2848860</v>
      </c>
      <c r="M1372" s="17" t="s">
        <v>14</v>
      </c>
      <c r="N1372" s="17"/>
    </row>
    <row r="1373" spans="1:14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259</v>
      </c>
      <c r="F1373" s="11">
        <v>7</v>
      </c>
      <c r="G1373" s="11">
        <v>336</v>
      </c>
      <c r="H1373" s="11" t="s">
        <v>115</v>
      </c>
      <c r="I1373" s="13">
        <v>29600</v>
      </c>
      <c r="J1373" s="14">
        <v>0.125</v>
      </c>
      <c r="K1373" s="14">
        <v>0.05</v>
      </c>
      <c r="L1373" s="17">
        <f t="shared" ref="L1373:L1429" si="21">G1373*(I1373-(I1373*J1373)-((I1373-(I1373*J1373))*K1373))</f>
        <v>8267280</v>
      </c>
      <c r="M1373" s="17" t="s">
        <v>14</v>
      </c>
      <c r="N1373" s="17"/>
    </row>
    <row r="1374" spans="1:14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118</v>
      </c>
      <c r="F1374" s="11">
        <v>1</v>
      </c>
      <c r="G1374" s="11">
        <v>24</v>
      </c>
      <c r="H1374" s="11" t="s">
        <v>115</v>
      </c>
      <c r="I1374" s="13">
        <v>96000</v>
      </c>
      <c r="J1374" s="14">
        <v>0.125</v>
      </c>
      <c r="K1374" s="14">
        <v>0.05</v>
      </c>
      <c r="L1374" s="17">
        <f t="shared" si="21"/>
        <v>1915200</v>
      </c>
      <c r="M1374" s="17" t="s">
        <v>14</v>
      </c>
      <c r="N1374" s="17"/>
    </row>
    <row r="1375" spans="1:14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677</v>
      </c>
      <c r="F1375" s="11">
        <v>2</v>
      </c>
      <c r="G1375" s="11">
        <v>288</v>
      </c>
      <c r="H1375" s="11" t="s">
        <v>115</v>
      </c>
      <c r="I1375" s="13">
        <v>11600</v>
      </c>
      <c r="J1375" s="14">
        <v>0.125</v>
      </c>
      <c r="K1375" s="14">
        <v>0.05</v>
      </c>
      <c r="L1375" s="17">
        <f t="shared" si="21"/>
        <v>2777040</v>
      </c>
      <c r="M1375" s="17" t="s">
        <v>14</v>
      </c>
      <c r="N1375" s="17"/>
    </row>
    <row r="1376" spans="1:14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372</v>
      </c>
      <c r="F1376" s="11">
        <v>1</v>
      </c>
      <c r="G1376" s="11">
        <v>24</v>
      </c>
      <c r="H1376" s="11" t="s">
        <v>120</v>
      </c>
      <c r="I1376" s="13">
        <v>89400</v>
      </c>
      <c r="J1376" s="14">
        <v>0.125</v>
      </c>
      <c r="K1376" s="14">
        <v>0.05</v>
      </c>
      <c r="L1376" s="17">
        <f t="shared" si="21"/>
        <v>1783530</v>
      </c>
      <c r="M1376" s="17" t="s">
        <v>14</v>
      </c>
      <c r="N1376" s="17"/>
    </row>
    <row r="1377" spans="1:14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315</v>
      </c>
      <c r="F1377" s="11">
        <v>1</v>
      </c>
      <c r="G1377" s="11">
        <v>24</v>
      </c>
      <c r="H1377" s="11" t="s">
        <v>120</v>
      </c>
      <c r="I1377" s="13">
        <v>90600</v>
      </c>
      <c r="J1377" s="14">
        <v>0.125</v>
      </c>
      <c r="K1377" s="14">
        <v>0.05</v>
      </c>
      <c r="L1377" s="17">
        <f t="shared" si="21"/>
        <v>1807470</v>
      </c>
      <c r="M1377" s="17" t="s">
        <v>14</v>
      </c>
      <c r="N1377" s="17"/>
    </row>
    <row r="1378" spans="1:14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136</v>
      </c>
      <c r="F1378" s="11">
        <v>1</v>
      </c>
      <c r="G1378" s="11">
        <v>144</v>
      </c>
      <c r="H1378" s="11" t="s">
        <v>131</v>
      </c>
      <c r="I1378" s="13">
        <v>6500</v>
      </c>
      <c r="J1378" s="14">
        <v>0.125</v>
      </c>
      <c r="K1378" s="14">
        <v>0.05</v>
      </c>
      <c r="L1378" s="17">
        <f t="shared" si="21"/>
        <v>778050</v>
      </c>
      <c r="M1378" s="17" t="s">
        <v>14</v>
      </c>
      <c r="N1378" s="17"/>
    </row>
    <row r="1379" spans="1:14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855</v>
      </c>
      <c r="F1379" s="11">
        <v>2</v>
      </c>
      <c r="G1379" s="11">
        <v>96</v>
      </c>
      <c r="H1379" s="11" t="s">
        <v>120</v>
      </c>
      <c r="I1379" s="13">
        <v>36000</v>
      </c>
      <c r="J1379" s="14">
        <v>0.125</v>
      </c>
      <c r="K1379" s="14">
        <v>0.05</v>
      </c>
      <c r="L1379" s="17">
        <f t="shared" si="21"/>
        <v>2872800</v>
      </c>
      <c r="M1379" s="17" t="s">
        <v>14</v>
      </c>
      <c r="N1379" s="17"/>
    </row>
    <row r="1380" spans="1:14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679</v>
      </c>
      <c r="F1380" s="11" t="s">
        <v>14</v>
      </c>
      <c r="G1380" s="11">
        <v>12</v>
      </c>
      <c r="H1380" s="11" t="s">
        <v>120</v>
      </c>
      <c r="I1380" s="13">
        <v>13200</v>
      </c>
      <c r="J1380" s="14">
        <v>0.1</v>
      </c>
      <c r="K1380" s="14">
        <v>0.05</v>
      </c>
      <c r="L1380" s="17">
        <f t="shared" si="21"/>
        <v>135432</v>
      </c>
      <c r="M1380" s="17">
        <v>135432</v>
      </c>
      <c r="N1380" s="17">
        <f>SUM(L1372:L1380)-M1380</f>
        <v>23050230</v>
      </c>
    </row>
    <row r="1381" spans="1:14" x14ac:dyDescent="0.25">
      <c r="A1381" s="11">
        <v>5</v>
      </c>
      <c r="B1381" s="18">
        <v>45114</v>
      </c>
      <c r="C1381" s="18">
        <v>45111</v>
      </c>
      <c r="D1381" s="19" t="s">
        <v>1111</v>
      </c>
      <c r="E1381" s="6" t="s">
        <v>157</v>
      </c>
      <c r="F1381" s="11">
        <v>5</v>
      </c>
      <c r="G1381" s="11">
        <v>720</v>
      </c>
      <c r="H1381" s="11" t="s">
        <v>115</v>
      </c>
      <c r="I1381" s="13">
        <v>11900</v>
      </c>
      <c r="J1381" s="14">
        <v>0.125</v>
      </c>
      <c r="K1381" s="14">
        <v>0.05</v>
      </c>
      <c r="L1381" s="17">
        <f t="shared" si="21"/>
        <v>7122150</v>
      </c>
      <c r="M1381" s="17" t="s">
        <v>14</v>
      </c>
      <c r="N1381" s="17"/>
    </row>
    <row r="1382" spans="1:14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153</v>
      </c>
      <c r="F1382" s="11">
        <v>5</v>
      </c>
      <c r="G1382" s="11">
        <v>360</v>
      </c>
      <c r="H1382" s="11" t="s">
        <v>115</v>
      </c>
      <c r="I1382" s="13">
        <v>23000</v>
      </c>
      <c r="J1382" s="14">
        <v>0.125</v>
      </c>
      <c r="K1382" s="14">
        <v>0.05</v>
      </c>
      <c r="L1382" s="17">
        <f t="shared" si="21"/>
        <v>6882750</v>
      </c>
      <c r="M1382" s="17" t="s">
        <v>14</v>
      </c>
      <c r="N1382" s="17"/>
    </row>
    <row r="1383" spans="1:14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259</v>
      </c>
      <c r="F1383" s="11">
        <v>5</v>
      </c>
      <c r="G1383" s="11">
        <v>240</v>
      </c>
      <c r="H1383" s="11" t="s">
        <v>115</v>
      </c>
      <c r="I1383" s="13">
        <v>29600</v>
      </c>
      <c r="J1383" s="14">
        <v>0.125</v>
      </c>
      <c r="K1383" s="14">
        <v>0.05</v>
      </c>
      <c r="L1383" s="17">
        <f t="shared" si="21"/>
        <v>5905200</v>
      </c>
      <c r="M1383" s="17" t="s">
        <v>14</v>
      </c>
      <c r="N1383" s="17"/>
    </row>
    <row r="1384" spans="1:14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114</v>
      </c>
      <c r="F1384" s="11">
        <v>3</v>
      </c>
      <c r="G1384" s="11">
        <v>108</v>
      </c>
      <c r="H1384" s="11" t="s">
        <v>115</v>
      </c>
      <c r="I1384" s="13">
        <v>41500</v>
      </c>
      <c r="J1384" s="14">
        <v>0.125</v>
      </c>
      <c r="K1384" s="14">
        <v>0.05</v>
      </c>
      <c r="L1384" s="17">
        <f t="shared" si="21"/>
        <v>3725662.5</v>
      </c>
      <c r="M1384" s="17" t="s">
        <v>14</v>
      </c>
      <c r="N1384" s="17"/>
    </row>
    <row r="1385" spans="1:14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116</v>
      </c>
      <c r="F1385" s="11">
        <v>2</v>
      </c>
      <c r="G1385" s="11">
        <v>48</v>
      </c>
      <c r="H1385" s="11" t="s">
        <v>115</v>
      </c>
      <c r="I1385" s="13">
        <v>58900</v>
      </c>
      <c r="J1385" s="14">
        <v>0.125</v>
      </c>
      <c r="K1385" s="14">
        <v>0.05</v>
      </c>
      <c r="L1385" s="17">
        <f t="shared" si="21"/>
        <v>2350110</v>
      </c>
      <c r="M1385" s="17" t="s">
        <v>14</v>
      </c>
      <c r="N1385" s="17"/>
    </row>
    <row r="1386" spans="1:14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117</v>
      </c>
      <c r="F1386" s="11">
        <v>3</v>
      </c>
      <c r="G1386" s="11">
        <v>72</v>
      </c>
      <c r="H1386" s="11" t="s">
        <v>115</v>
      </c>
      <c r="I1386" s="13">
        <v>66900</v>
      </c>
      <c r="J1386" s="14">
        <v>0.125</v>
      </c>
      <c r="K1386" s="14">
        <v>0.05</v>
      </c>
      <c r="L1386" s="17">
        <f t="shared" si="21"/>
        <v>4003965</v>
      </c>
      <c r="M1386" s="17">
        <v>0</v>
      </c>
      <c r="N1386" s="17">
        <f>SUM(L1381:L1386)-M1386</f>
        <v>29989837.5</v>
      </c>
    </row>
    <row r="1387" spans="1:14" x14ac:dyDescent="0.25">
      <c r="A1387" s="11">
        <v>6</v>
      </c>
      <c r="B1387" s="18">
        <v>45115</v>
      </c>
      <c r="C1387" s="18">
        <v>45112</v>
      </c>
      <c r="D1387" s="19" t="s">
        <v>1112</v>
      </c>
      <c r="E1387" s="6" t="s">
        <v>157</v>
      </c>
      <c r="F1387" s="11">
        <v>10</v>
      </c>
      <c r="G1387" s="11">
        <v>1440</v>
      </c>
      <c r="H1387" s="11" t="s">
        <v>115</v>
      </c>
      <c r="I1387" s="13">
        <v>11900</v>
      </c>
      <c r="J1387" s="14">
        <v>0.125</v>
      </c>
      <c r="K1387" s="14">
        <v>0.05</v>
      </c>
      <c r="L1387" s="17">
        <f t="shared" si="21"/>
        <v>14244300</v>
      </c>
      <c r="M1387" s="17" t="s">
        <v>14</v>
      </c>
      <c r="N1387" s="17"/>
    </row>
    <row r="1388" spans="1:14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234</v>
      </c>
      <c r="F1388" s="11">
        <v>13</v>
      </c>
      <c r="G1388" s="11">
        <v>1872</v>
      </c>
      <c r="H1388" s="11" t="s">
        <v>115</v>
      </c>
      <c r="I1388" s="13">
        <v>10600</v>
      </c>
      <c r="J1388" s="14">
        <v>0.125</v>
      </c>
      <c r="K1388" s="14">
        <v>0.05</v>
      </c>
      <c r="L1388" s="17">
        <f t="shared" si="21"/>
        <v>16494660</v>
      </c>
      <c r="M1388" s="17" t="s">
        <v>14</v>
      </c>
      <c r="N1388" s="17"/>
    </row>
    <row r="1389" spans="1:14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122</v>
      </c>
      <c r="F1389" s="11">
        <v>1</v>
      </c>
      <c r="G1389" s="11">
        <v>50</v>
      </c>
      <c r="H1389" s="11" t="s">
        <v>123</v>
      </c>
      <c r="I1389" s="13">
        <v>28300</v>
      </c>
      <c r="J1389" s="14">
        <v>0.125</v>
      </c>
      <c r="K1389" s="14">
        <v>0.05</v>
      </c>
      <c r="L1389" s="17">
        <f t="shared" si="21"/>
        <v>1176218.75</v>
      </c>
      <c r="M1389" s="17" t="s">
        <v>14</v>
      </c>
      <c r="N1389" s="17"/>
    </row>
    <row r="1390" spans="1:14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476</v>
      </c>
      <c r="F1390" s="11">
        <v>1</v>
      </c>
      <c r="G1390" s="11">
        <v>50</v>
      </c>
      <c r="H1390" s="11" t="s">
        <v>123</v>
      </c>
      <c r="I1390" s="13">
        <v>32000</v>
      </c>
      <c r="J1390" s="14">
        <v>0.125</v>
      </c>
      <c r="K1390" s="14">
        <v>0.05</v>
      </c>
      <c r="L1390" s="17">
        <f t="shared" si="21"/>
        <v>1330000</v>
      </c>
      <c r="M1390" s="17" t="s">
        <v>14</v>
      </c>
      <c r="N1390" s="17"/>
    </row>
    <row r="1391" spans="1:14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228</v>
      </c>
      <c r="F1391" s="11">
        <v>2</v>
      </c>
      <c r="G1391" s="11">
        <v>100</v>
      </c>
      <c r="H1391" s="11" t="s">
        <v>123</v>
      </c>
      <c r="I1391" s="13">
        <v>32000</v>
      </c>
      <c r="J1391" s="14">
        <v>0.125</v>
      </c>
      <c r="K1391" s="14">
        <v>0.05</v>
      </c>
      <c r="L1391" s="17">
        <f t="shared" si="21"/>
        <v>2660000</v>
      </c>
      <c r="M1391" s="17" t="s">
        <v>14</v>
      </c>
      <c r="N1391" s="17"/>
    </row>
    <row r="1392" spans="1:14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125</v>
      </c>
      <c r="F1392" s="11">
        <v>2</v>
      </c>
      <c r="G1392" s="11">
        <v>100</v>
      </c>
      <c r="H1392" s="11" t="s">
        <v>123</v>
      </c>
      <c r="I1392" s="13">
        <v>34100</v>
      </c>
      <c r="J1392" s="14">
        <v>0.125</v>
      </c>
      <c r="K1392" s="14">
        <v>0.05</v>
      </c>
      <c r="L1392" s="17">
        <f t="shared" si="21"/>
        <v>2834562.5</v>
      </c>
      <c r="M1392" s="17" t="s">
        <v>14</v>
      </c>
      <c r="N1392" s="17"/>
    </row>
    <row r="1393" spans="1:14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855</v>
      </c>
      <c r="F1393" s="11">
        <v>4</v>
      </c>
      <c r="G1393" s="11">
        <v>192</v>
      </c>
      <c r="H1393" s="11" t="s">
        <v>120</v>
      </c>
      <c r="I1393" s="13">
        <v>36000</v>
      </c>
      <c r="J1393" s="14">
        <v>0.125</v>
      </c>
      <c r="K1393" s="14">
        <v>0.05</v>
      </c>
      <c r="L1393" s="17">
        <f t="shared" si="21"/>
        <v>5745600</v>
      </c>
      <c r="M1393" s="17" t="s">
        <v>14</v>
      </c>
      <c r="N1393" s="17"/>
    </row>
    <row r="1394" spans="1:14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679</v>
      </c>
      <c r="F1394" s="11" t="s">
        <v>14</v>
      </c>
      <c r="G1394" s="11">
        <v>24</v>
      </c>
      <c r="H1394" s="11" t="s">
        <v>120</v>
      </c>
      <c r="I1394" s="13">
        <v>13200</v>
      </c>
      <c r="J1394" s="14">
        <v>0.1</v>
      </c>
      <c r="K1394" s="14">
        <v>0.05</v>
      </c>
      <c r="L1394" s="17">
        <f t="shared" si="21"/>
        <v>270864</v>
      </c>
      <c r="M1394" s="17">
        <v>270864</v>
      </c>
      <c r="N1394" s="17">
        <f>SUM(L1387:L1394)-M1394</f>
        <v>44485341.25</v>
      </c>
    </row>
    <row r="1395" spans="1:14" x14ac:dyDescent="0.25">
      <c r="A1395" s="11">
        <v>7</v>
      </c>
      <c r="B1395" s="18">
        <v>45115</v>
      </c>
      <c r="C1395" s="18">
        <v>45112</v>
      </c>
      <c r="D1395" s="19" t="s">
        <v>1113</v>
      </c>
      <c r="E1395" s="6" t="s">
        <v>157</v>
      </c>
      <c r="F1395" s="11">
        <v>8</v>
      </c>
      <c r="G1395" s="11">
        <v>1152</v>
      </c>
      <c r="H1395" s="11" t="s">
        <v>115</v>
      </c>
      <c r="I1395" s="13">
        <v>11900</v>
      </c>
      <c r="J1395" s="14">
        <v>0.125</v>
      </c>
      <c r="K1395" s="14">
        <v>0.05</v>
      </c>
      <c r="L1395" s="17">
        <f t="shared" si="21"/>
        <v>11395440</v>
      </c>
      <c r="M1395" s="17" t="s">
        <v>14</v>
      </c>
      <c r="N1395" s="17"/>
    </row>
    <row r="1396" spans="1:14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173</v>
      </c>
      <c r="F1396" s="11">
        <v>1</v>
      </c>
      <c r="G1396" s="11">
        <v>288</v>
      </c>
      <c r="H1396" s="11" t="s">
        <v>131</v>
      </c>
      <c r="I1396" s="13">
        <v>4800</v>
      </c>
      <c r="J1396" s="14">
        <v>0.125</v>
      </c>
      <c r="K1396" s="14">
        <v>0.05</v>
      </c>
      <c r="L1396" s="17">
        <f t="shared" si="21"/>
        <v>1149120</v>
      </c>
      <c r="M1396" s="17" t="s">
        <v>14</v>
      </c>
      <c r="N1396" s="17"/>
    </row>
    <row r="1397" spans="1:14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404</v>
      </c>
      <c r="F1397" s="11">
        <v>1</v>
      </c>
      <c r="G1397" s="11">
        <v>288</v>
      </c>
      <c r="H1397" s="11" t="s">
        <v>131</v>
      </c>
      <c r="I1397" s="13">
        <v>4800</v>
      </c>
      <c r="J1397" s="14">
        <v>0.125</v>
      </c>
      <c r="K1397" s="14">
        <v>0.05</v>
      </c>
      <c r="L1397" s="17">
        <f t="shared" si="21"/>
        <v>1149120</v>
      </c>
      <c r="M1397" s="17" t="s">
        <v>14</v>
      </c>
      <c r="N1397" s="17"/>
    </row>
    <row r="1398" spans="1:14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174</v>
      </c>
      <c r="F1398" s="11">
        <v>1</v>
      </c>
      <c r="G1398" s="11">
        <v>288</v>
      </c>
      <c r="H1398" s="11" t="s">
        <v>131</v>
      </c>
      <c r="I1398" s="13">
        <v>4800</v>
      </c>
      <c r="J1398" s="14">
        <v>0.125</v>
      </c>
      <c r="K1398" s="14">
        <v>0.05</v>
      </c>
      <c r="L1398" s="17">
        <f t="shared" si="21"/>
        <v>1149120</v>
      </c>
      <c r="M1398" s="17" t="s">
        <v>14</v>
      </c>
      <c r="N1398" s="17"/>
    </row>
    <row r="1399" spans="1:14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142</v>
      </c>
      <c r="F1399" s="11">
        <v>2</v>
      </c>
      <c r="G1399" s="11">
        <v>288</v>
      </c>
      <c r="H1399" s="11" t="s">
        <v>115</v>
      </c>
      <c r="I1399" s="13">
        <v>23900</v>
      </c>
      <c r="J1399" s="14">
        <v>0.125</v>
      </c>
      <c r="K1399" s="14">
        <v>0.05</v>
      </c>
      <c r="L1399" s="17">
        <f t="shared" si="21"/>
        <v>5721660</v>
      </c>
      <c r="M1399" s="17">
        <v>0</v>
      </c>
      <c r="N1399" s="17">
        <f>SUM(L1395:L1399)-M1399</f>
        <v>20564460</v>
      </c>
    </row>
    <row r="1400" spans="1:14" x14ac:dyDescent="0.25">
      <c r="A1400" s="11">
        <v>8</v>
      </c>
      <c r="B1400" s="18">
        <v>45117</v>
      </c>
      <c r="C1400" s="18">
        <v>45113</v>
      </c>
      <c r="D1400" s="19" t="s">
        <v>1114</v>
      </c>
      <c r="E1400" s="6" t="s">
        <v>157</v>
      </c>
      <c r="F1400" s="11">
        <v>14</v>
      </c>
      <c r="G1400" s="11">
        <v>2016</v>
      </c>
      <c r="H1400" s="11" t="s">
        <v>115</v>
      </c>
      <c r="I1400" s="13">
        <v>11900</v>
      </c>
      <c r="J1400" s="14">
        <v>0.125</v>
      </c>
      <c r="K1400" s="14">
        <v>0.05</v>
      </c>
      <c r="L1400" s="17">
        <f t="shared" si="21"/>
        <v>19942020</v>
      </c>
      <c r="M1400" s="17" t="s">
        <v>14</v>
      </c>
      <c r="N1400" s="17"/>
    </row>
    <row r="1401" spans="1:14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153</v>
      </c>
      <c r="F1401" s="11">
        <v>5</v>
      </c>
      <c r="G1401" s="11">
        <v>360</v>
      </c>
      <c r="H1401" s="11" t="s">
        <v>115</v>
      </c>
      <c r="I1401" s="13">
        <v>23000</v>
      </c>
      <c r="J1401" s="14">
        <v>0.125</v>
      </c>
      <c r="K1401" s="14">
        <v>0.05</v>
      </c>
      <c r="L1401" s="17">
        <f t="shared" si="21"/>
        <v>6882750</v>
      </c>
      <c r="M1401" s="17" t="s">
        <v>14</v>
      </c>
      <c r="N1401" s="17"/>
    </row>
    <row r="1402" spans="1:14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259</v>
      </c>
      <c r="F1402" s="11">
        <v>3</v>
      </c>
      <c r="G1402" s="11">
        <v>144</v>
      </c>
      <c r="H1402" s="11" t="s">
        <v>115</v>
      </c>
      <c r="I1402" s="13">
        <v>29600</v>
      </c>
      <c r="J1402" s="14">
        <v>0.125</v>
      </c>
      <c r="K1402" s="14">
        <v>0.05</v>
      </c>
      <c r="L1402" s="17">
        <f t="shared" si="21"/>
        <v>3543120</v>
      </c>
      <c r="M1402" s="17" t="s">
        <v>14</v>
      </c>
      <c r="N1402" s="17"/>
    </row>
    <row r="1403" spans="1:14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476</v>
      </c>
      <c r="F1403" s="11">
        <v>1</v>
      </c>
      <c r="G1403" s="11">
        <v>50</v>
      </c>
      <c r="H1403" s="11" t="s">
        <v>123</v>
      </c>
      <c r="I1403" s="13">
        <v>32000</v>
      </c>
      <c r="J1403" s="14">
        <v>0.125</v>
      </c>
      <c r="K1403" s="14">
        <v>0.05</v>
      </c>
      <c r="L1403" s="17">
        <f t="shared" si="21"/>
        <v>1330000</v>
      </c>
      <c r="M1403" s="17" t="s">
        <v>14</v>
      </c>
      <c r="N1403" s="17"/>
    </row>
    <row r="1404" spans="1:14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228</v>
      </c>
      <c r="F1404" s="11">
        <v>2</v>
      </c>
      <c r="G1404" s="11">
        <v>100</v>
      </c>
      <c r="H1404" s="11" t="s">
        <v>123</v>
      </c>
      <c r="I1404" s="13">
        <v>32000</v>
      </c>
      <c r="J1404" s="14">
        <v>0.125</v>
      </c>
      <c r="K1404" s="14">
        <v>0.05</v>
      </c>
      <c r="L1404" s="17">
        <f t="shared" si="21"/>
        <v>2660000</v>
      </c>
      <c r="M1404" s="17" t="s">
        <v>14</v>
      </c>
      <c r="N1404" s="17"/>
    </row>
    <row r="1405" spans="1:14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122</v>
      </c>
      <c r="F1405" s="11">
        <v>1</v>
      </c>
      <c r="G1405" s="11">
        <v>50</v>
      </c>
      <c r="H1405" s="11" t="s">
        <v>123</v>
      </c>
      <c r="I1405" s="13">
        <v>28300</v>
      </c>
      <c r="J1405" s="14">
        <v>0.125</v>
      </c>
      <c r="K1405" s="14">
        <v>0.05</v>
      </c>
      <c r="L1405" s="17">
        <f t="shared" si="21"/>
        <v>1176218.75</v>
      </c>
      <c r="M1405" s="17" t="s">
        <v>14</v>
      </c>
      <c r="N1405" s="17"/>
    </row>
    <row r="1406" spans="1:14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125</v>
      </c>
      <c r="F1406" s="11">
        <v>3</v>
      </c>
      <c r="G1406" s="11">
        <v>150</v>
      </c>
      <c r="H1406" s="11" t="s">
        <v>123</v>
      </c>
      <c r="I1406" s="13">
        <v>34100</v>
      </c>
      <c r="J1406" s="14">
        <v>0.125</v>
      </c>
      <c r="K1406" s="14">
        <v>0.05</v>
      </c>
      <c r="L1406" s="17">
        <f t="shared" si="21"/>
        <v>4251843.75</v>
      </c>
      <c r="M1406" s="17" t="s">
        <v>14</v>
      </c>
      <c r="N1406" s="17"/>
    </row>
    <row r="1407" spans="1:14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174</v>
      </c>
      <c r="F1407" s="11">
        <v>1</v>
      </c>
      <c r="G1407" s="11">
        <v>288</v>
      </c>
      <c r="H1407" s="11" t="s">
        <v>131</v>
      </c>
      <c r="I1407" s="13">
        <v>4800</v>
      </c>
      <c r="J1407" s="14">
        <v>0.125</v>
      </c>
      <c r="K1407" s="14">
        <v>0.05</v>
      </c>
      <c r="L1407" s="17">
        <f t="shared" si="21"/>
        <v>1149120</v>
      </c>
      <c r="M1407" s="17" t="s">
        <v>14</v>
      </c>
      <c r="N1407" s="17"/>
    </row>
    <row r="1408" spans="1:14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173</v>
      </c>
      <c r="F1408" s="11">
        <v>1</v>
      </c>
      <c r="G1408" s="11">
        <v>288</v>
      </c>
      <c r="H1408" s="11" t="s">
        <v>131</v>
      </c>
      <c r="I1408" s="13">
        <v>4800</v>
      </c>
      <c r="J1408" s="14">
        <v>0.125</v>
      </c>
      <c r="K1408" s="14">
        <v>0.05</v>
      </c>
      <c r="L1408" s="17">
        <f t="shared" si="21"/>
        <v>1149120</v>
      </c>
      <c r="M1408" s="17" t="s">
        <v>14</v>
      </c>
      <c r="N1408" s="17"/>
    </row>
    <row r="1409" spans="1:14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1001</v>
      </c>
      <c r="F1409" s="11">
        <v>2</v>
      </c>
      <c r="G1409" s="11">
        <v>48</v>
      </c>
      <c r="H1409" s="11" t="s">
        <v>131</v>
      </c>
      <c r="I1409" s="13">
        <v>40000</v>
      </c>
      <c r="J1409" s="14">
        <v>0.125</v>
      </c>
      <c r="K1409" s="14">
        <v>0.05</v>
      </c>
      <c r="L1409" s="17">
        <f t="shared" si="21"/>
        <v>1596000</v>
      </c>
      <c r="M1409" s="17" t="s">
        <v>14</v>
      </c>
      <c r="N1409" s="17"/>
    </row>
    <row r="1410" spans="1:14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253</v>
      </c>
      <c r="F1410" s="11">
        <v>10</v>
      </c>
      <c r="G1410" s="11">
        <v>2880</v>
      </c>
      <c r="H1410" s="11" t="s">
        <v>131</v>
      </c>
      <c r="I1410" s="13">
        <v>2150</v>
      </c>
      <c r="J1410" s="14">
        <v>0.125</v>
      </c>
      <c r="K1410" s="14">
        <v>0.05</v>
      </c>
      <c r="L1410" s="17">
        <f t="shared" si="21"/>
        <v>5147100</v>
      </c>
      <c r="M1410" s="17">
        <v>0</v>
      </c>
      <c r="N1410" s="17">
        <f>SUM(L1400:L1410)-M1410</f>
        <v>48827292.5</v>
      </c>
    </row>
    <row r="1411" spans="1:14" x14ac:dyDescent="0.25">
      <c r="A1411" s="11">
        <v>9</v>
      </c>
      <c r="B1411" s="18">
        <v>45117</v>
      </c>
      <c r="C1411" s="18">
        <v>45114</v>
      </c>
      <c r="D1411" s="19" t="s">
        <v>1115</v>
      </c>
      <c r="E1411" s="6" t="s">
        <v>317</v>
      </c>
      <c r="F1411" s="11">
        <v>1</v>
      </c>
      <c r="G1411" s="11">
        <v>24</v>
      </c>
      <c r="H1411" s="11" t="s">
        <v>131</v>
      </c>
      <c r="I1411" s="13">
        <v>11100</v>
      </c>
      <c r="J1411" s="14">
        <v>0.125</v>
      </c>
      <c r="K1411" s="14">
        <v>0.05</v>
      </c>
      <c r="L1411" s="17">
        <f t="shared" si="21"/>
        <v>221445</v>
      </c>
      <c r="M1411" s="17" t="s">
        <v>14</v>
      </c>
      <c r="N1411" s="17"/>
    </row>
    <row r="1412" spans="1:14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1106</v>
      </c>
      <c r="F1412" s="11">
        <v>2</v>
      </c>
      <c r="G1412" s="11">
        <v>60</v>
      </c>
      <c r="H1412" s="11" t="s">
        <v>139</v>
      </c>
      <c r="I1412" s="13">
        <v>99000</v>
      </c>
      <c r="J1412" s="14">
        <v>0.125</v>
      </c>
      <c r="K1412" s="14">
        <v>0.05</v>
      </c>
      <c r="L1412" s="17">
        <f t="shared" si="21"/>
        <v>4937625</v>
      </c>
      <c r="M1412" s="17" t="s">
        <v>14</v>
      </c>
      <c r="N1412" s="17"/>
    </row>
    <row r="1413" spans="1:14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156</v>
      </c>
      <c r="F1413" s="11">
        <v>2</v>
      </c>
      <c r="G1413" s="11">
        <v>60</v>
      </c>
      <c r="H1413" s="11" t="s">
        <v>139</v>
      </c>
      <c r="I1413" s="13">
        <v>104400</v>
      </c>
      <c r="J1413" s="14">
        <v>0.125</v>
      </c>
      <c r="K1413" s="14">
        <v>0.05</v>
      </c>
      <c r="L1413" s="17">
        <f t="shared" si="21"/>
        <v>5206950</v>
      </c>
      <c r="M1413" s="17" t="s">
        <v>14</v>
      </c>
      <c r="N1413" s="17"/>
    </row>
    <row r="1414" spans="1:14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228</v>
      </c>
      <c r="F1414" s="11">
        <v>1</v>
      </c>
      <c r="G1414" s="11">
        <v>50</v>
      </c>
      <c r="H1414" s="11" t="s">
        <v>123</v>
      </c>
      <c r="I1414" s="13">
        <v>32000</v>
      </c>
      <c r="J1414" s="14">
        <v>0.125</v>
      </c>
      <c r="K1414" s="14">
        <v>0.05</v>
      </c>
      <c r="L1414" s="17">
        <f t="shared" si="21"/>
        <v>1330000</v>
      </c>
      <c r="M1414" s="17" t="s">
        <v>14</v>
      </c>
      <c r="N1414" s="17"/>
    </row>
    <row r="1415" spans="1:14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476</v>
      </c>
      <c r="F1415" s="11">
        <v>1</v>
      </c>
      <c r="G1415" s="11">
        <v>50</v>
      </c>
      <c r="H1415" s="11" t="s">
        <v>123</v>
      </c>
      <c r="I1415" s="13">
        <v>32000</v>
      </c>
      <c r="J1415" s="14">
        <v>0.125</v>
      </c>
      <c r="K1415" s="14">
        <v>0.05</v>
      </c>
      <c r="L1415" s="17">
        <f t="shared" si="21"/>
        <v>1330000</v>
      </c>
      <c r="M1415" s="17" t="s">
        <v>14</v>
      </c>
      <c r="N1415" s="17"/>
    </row>
    <row r="1416" spans="1:14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253</v>
      </c>
      <c r="F1416" s="11">
        <v>5</v>
      </c>
      <c r="G1416" s="11">
        <v>1440</v>
      </c>
      <c r="H1416" s="11" t="s">
        <v>131</v>
      </c>
      <c r="I1416" s="13">
        <v>2150</v>
      </c>
      <c r="J1416" s="14">
        <v>0.125</v>
      </c>
      <c r="K1416" s="14">
        <v>0.05</v>
      </c>
      <c r="L1416" s="17">
        <f t="shared" si="21"/>
        <v>2573550</v>
      </c>
      <c r="M1416" s="17" t="s">
        <v>14</v>
      </c>
      <c r="N1416" s="17"/>
    </row>
    <row r="1417" spans="1:14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157</v>
      </c>
      <c r="F1417" s="11">
        <v>10</v>
      </c>
      <c r="G1417" s="11">
        <v>1440</v>
      </c>
      <c r="H1417" s="11" t="s">
        <v>115</v>
      </c>
      <c r="I1417" s="13">
        <v>11900</v>
      </c>
      <c r="J1417" s="14">
        <v>0.125</v>
      </c>
      <c r="K1417" s="14">
        <v>0.05</v>
      </c>
      <c r="L1417" s="17">
        <f t="shared" si="21"/>
        <v>14244300</v>
      </c>
      <c r="M1417" s="17" t="s">
        <v>14</v>
      </c>
      <c r="N1417" s="17"/>
    </row>
    <row r="1418" spans="1:14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153</v>
      </c>
      <c r="F1418" s="11">
        <v>10</v>
      </c>
      <c r="G1418" s="11">
        <v>720</v>
      </c>
      <c r="H1418" s="11" t="s">
        <v>115</v>
      </c>
      <c r="I1418" s="13">
        <v>23000</v>
      </c>
      <c r="J1418" s="14">
        <v>0.125</v>
      </c>
      <c r="K1418" s="14">
        <v>0.05</v>
      </c>
      <c r="L1418" s="17">
        <f t="shared" si="21"/>
        <v>13765500</v>
      </c>
      <c r="M1418" s="17" t="s">
        <v>14</v>
      </c>
      <c r="N1418" s="17"/>
    </row>
    <row r="1419" spans="1:14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259</v>
      </c>
      <c r="F1419" s="11">
        <v>10</v>
      </c>
      <c r="G1419" s="11">
        <v>480</v>
      </c>
      <c r="H1419" s="11" t="s">
        <v>115</v>
      </c>
      <c r="I1419" s="13">
        <v>29600</v>
      </c>
      <c r="J1419" s="14">
        <v>0.125</v>
      </c>
      <c r="K1419" s="14">
        <v>0.05</v>
      </c>
      <c r="L1419" s="17">
        <f t="shared" si="21"/>
        <v>11810400</v>
      </c>
      <c r="M1419" s="17">
        <v>0</v>
      </c>
      <c r="N1419" s="17">
        <f>SUM(L1411:L1419)-M1419</f>
        <v>55419770</v>
      </c>
    </row>
    <row r="1420" spans="1:14" x14ac:dyDescent="0.25">
      <c r="A1420" s="11">
        <v>10</v>
      </c>
      <c r="B1420" s="18">
        <v>45117</v>
      </c>
      <c r="C1420" s="18">
        <v>45114</v>
      </c>
      <c r="D1420" s="19" t="s">
        <v>1116</v>
      </c>
      <c r="E1420" s="6" t="s">
        <v>156</v>
      </c>
      <c r="F1420" s="11">
        <v>5</v>
      </c>
      <c r="G1420" s="11">
        <v>150</v>
      </c>
      <c r="H1420" s="11" t="s">
        <v>139</v>
      </c>
      <c r="I1420" s="13">
        <v>104400</v>
      </c>
      <c r="J1420" s="14">
        <v>0.125</v>
      </c>
      <c r="K1420" s="14">
        <v>0.05</v>
      </c>
      <c r="L1420" s="17">
        <f t="shared" si="21"/>
        <v>13017375</v>
      </c>
      <c r="M1420" s="17" t="s">
        <v>14</v>
      </c>
      <c r="N1420" s="17"/>
    </row>
    <row r="1421" spans="1:14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122</v>
      </c>
      <c r="F1421" s="11">
        <v>5</v>
      </c>
      <c r="G1421" s="11">
        <v>250</v>
      </c>
      <c r="H1421" s="11" t="s">
        <v>123</v>
      </c>
      <c r="I1421" s="13">
        <v>28300</v>
      </c>
      <c r="J1421" s="14">
        <v>0.125</v>
      </c>
      <c r="K1421" s="14">
        <v>0.05</v>
      </c>
      <c r="L1421" s="17">
        <f t="shared" si="21"/>
        <v>5881093.75</v>
      </c>
      <c r="M1421" s="17" t="s">
        <v>14</v>
      </c>
      <c r="N1421" s="17"/>
    </row>
    <row r="1422" spans="1:14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124</v>
      </c>
      <c r="F1422" s="11">
        <v>2</v>
      </c>
      <c r="G1422" s="11">
        <v>100</v>
      </c>
      <c r="H1422" s="11" t="s">
        <v>123</v>
      </c>
      <c r="I1422" s="13">
        <v>28300</v>
      </c>
      <c r="J1422" s="14">
        <v>0.125</v>
      </c>
      <c r="K1422" s="14">
        <v>0.05</v>
      </c>
      <c r="L1422" s="17">
        <f t="shared" si="21"/>
        <v>2352437.5</v>
      </c>
      <c r="M1422" s="17" t="s">
        <v>14</v>
      </c>
      <c r="N1422" s="17"/>
    </row>
    <row r="1423" spans="1:14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476</v>
      </c>
      <c r="F1423" s="11">
        <v>2</v>
      </c>
      <c r="G1423" s="11">
        <v>100</v>
      </c>
      <c r="H1423" s="11" t="s">
        <v>123</v>
      </c>
      <c r="I1423" s="13">
        <v>32000</v>
      </c>
      <c r="J1423" s="14">
        <v>0.125</v>
      </c>
      <c r="K1423" s="14">
        <v>0.05</v>
      </c>
      <c r="L1423" s="17">
        <f t="shared" si="21"/>
        <v>2660000</v>
      </c>
      <c r="M1423" s="17" t="s">
        <v>14</v>
      </c>
      <c r="N1423" s="17"/>
    </row>
    <row r="1424" spans="1:14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228</v>
      </c>
      <c r="F1424" s="11">
        <v>5</v>
      </c>
      <c r="G1424" s="11">
        <v>250</v>
      </c>
      <c r="H1424" s="11" t="s">
        <v>123</v>
      </c>
      <c r="I1424" s="13">
        <v>32000</v>
      </c>
      <c r="J1424" s="14">
        <v>0.125</v>
      </c>
      <c r="K1424" s="14">
        <v>0.05</v>
      </c>
      <c r="L1424" s="17">
        <f t="shared" si="21"/>
        <v>6650000</v>
      </c>
      <c r="M1424" s="17" t="s">
        <v>14</v>
      </c>
      <c r="N1424" s="17"/>
    </row>
    <row r="1425" spans="1:14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125</v>
      </c>
      <c r="F1425" s="11">
        <v>5</v>
      </c>
      <c r="G1425" s="11">
        <v>250</v>
      </c>
      <c r="H1425" s="11" t="s">
        <v>123</v>
      </c>
      <c r="I1425" s="13">
        <v>34100</v>
      </c>
      <c r="J1425" s="14">
        <v>0.125</v>
      </c>
      <c r="K1425" s="14">
        <v>0.05</v>
      </c>
      <c r="L1425" s="17">
        <f t="shared" si="21"/>
        <v>7086406.25</v>
      </c>
      <c r="M1425" s="17" t="s">
        <v>14</v>
      </c>
      <c r="N1425" s="17"/>
    </row>
    <row r="1426" spans="1:14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126</v>
      </c>
      <c r="F1426" s="11">
        <v>2</v>
      </c>
      <c r="G1426" s="11">
        <v>100</v>
      </c>
      <c r="H1426" s="11" t="s">
        <v>123</v>
      </c>
      <c r="I1426" s="13">
        <v>34100</v>
      </c>
      <c r="J1426" s="14">
        <v>0.125</v>
      </c>
      <c r="K1426" s="14">
        <v>0.05</v>
      </c>
      <c r="L1426" s="17">
        <f t="shared" si="21"/>
        <v>2834562.5</v>
      </c>
      <c r="M1426" s="17">
        <v>0</v>
      </c>
      <c r="N1426" s="17">
        <f>SUM(L1420:L1426)-M1426</f>
        <v>40481875</v>
      </c>
    </row>
    <row r="1427" spans="1:14" x14ac:dyDescent="0.25">
      <c r="A1427" s="11">
        <v>11</v>
      </c>
      <c r="B1427" s="18">
        <v>45117</v>
      </c>
      <c r="C1427" s="18">
        <v>45114</v>
      </c>
      <c r="D1427" s="19" t="s">
        <v>1117</v>
      </c>
      <c r="E1427" s="6" t="s">
        <v>157</v>
      </c>
      <c r="F1427" s="11">
        <v>7</v>
      </c>
      <c r="G1427" s="11">
        <v>1008</v>
      </c>
      <c r="H1427" s="11" t="s">
        <v>115</v>
      </c>
      <c r="I1427" s="13">
        <v>11900</v>
      </c>
      <c r="J1427" s="14">
        <v>0.125</v>
      </c>
      <c r="K1427" s="14">
        <v>0.05</v>
      </c>
      <c r="L1427" s="17">
        <f t="shared" si="21"/>
        <v>9971010</v>
      </c>
      <c r="M1427" s="17" t="s">
        <v>14</v>
      </c>
      <c r="N1427" s="17"/>
    </row>
    <row r="1428" spans="1:14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153</v>
      </c>
      <c r="F1428" s="11">
        <v>1</v>
      </c>
      <c r="G1428" s="11">
        <v>72</v>
      </c>
      <c r="H1428" s="11" t="s">
        <v>115</v>
      </c>
      <c r="I1428" s="13">
        <v>23000</v>
      </c>
      <c r="J1428" s="14">
        <v>0.125</v>
      </c>
      <c r="K1428" s="14">
        <v>0.05</v>
      </c>
      <c r="L1428" s="17">
        <f t="shared" si="21"/>
        <v>1376550</v>
      </c>
      <c r="M1428" s="17" t="s">
        <v>14</v>
      </c>
      <c r="N1428" s="17"/>
    </row>
    <row r="1429" spans="1:14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259</v>
      </c>
      <c r="F1429" s="11">
        <v>5</v>
      </c>
      <c r="G1429" s="11">
        <v>240</v>
      </c>
      <c r="H1429" s="11" t="s">
        <v>115</v>
      </c>
      <c r="I1429" s="13">
        <v>29600</v>
      </c>
      <c r="J1429" s="14">
        <v>0.125</v>
      </c>
      <c r="K1429" s="14">
        <v>0.05</v>
      </c>
      <c r="L1429" s="17">
        <f t="shared" si="21"/>
        <v>5905200</v>
      </c>
      <c r="M1429" s="17" t="s">
        <v>14</v>
      </c>
      <c r="N1429" s="17"/>
    </row>
    <row r="1430" spans="1:14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114</v>
      </c>
      <c r="F1430" s="11">
        <v>1</v>
      </c>
      <c r="G1430" s="11">
        <v>36</v>
      </c>
      <c r="H1430" s="11" t="s">
        <v>115</v>
      </c>
      <c r="I1430" s="13">
        <v>41500</v>
      </c>
      <c r="J1430" s="14">
        <v>0.125</v>
      </c>
      <c r="K1430" s="14">
        <v>0.05</v>
      </c>
      <c r="L1430" s="17">
        <f t="shared" ref="L1430:L1489" si="22">G1430*(I1430-(I1430*J1430)-((I1430-(I1430*J1430))*K1430))</f>
        <v>1241887.5</v>
      </c>
      <c r="M1430" s="17" t="s">
        <v>14</v>
      </c>
      <c r="N1430" s="17"/>
    </row>
    <row r="1431" spans="1:14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117</v>
      </c>
      <c r="F1431" s="11">
        <v>1</v>
      </c>
      <c r="G1431" s="11">
        <v>24</v>
      </c>
      <c r="H1431" s="11" t="s">
        <v>115</v>
      </c>
      <c r="I1431" s="13">
        <v>66900</v>
      </c>
      <c r="J1431" s="14">
        <v>0.125</v>
      </c>
      <c r="K1431" s="14">
        <v>0.05</v>
      </c>
      <c r="L1431" s="17">
        <f t="shared" si="22"/>
        <v>1334655</v>
      </c>
      <c r="M1431" s="17" t="s">
        <v>14</v>
      </c>
      <c r="N1431" s="17"/>
    </row>
    <row r="1432" spans="1:14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142</v>
      </c>
      <c r="F1432" s="11">
        <v>2</v>
      </c>
      <c r="G1432" s="11">
        <v>288</v>
      </c>
      <c r="H1432" s="11" t="s">
        <v>115</v>
      </c>
      <c r="I1432" s="13">
        <v>23900</v>
      </c>
      <c r="J1432" s="14">
        <v>0.125</v>
      </c>
      <c r="K1432" s="14">
        <v>0.05</v>
      </c>
      <c r="L1432" s="17">
        <f t="shared" si="22"/>
        <v>5721660</v>
      </c>
      <c r="M1432" s="17" t="s">
        <v>14</v>
      </c>
      <c r="N1432" s="17"/>
    </row>
    <row r="1433" spans="1:14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129</v>
      </c>
      <c r="F1433" s="11">
        <v>2</v>
      </c>
      <c r="G1433" s="11">
        <v>288</v>
      </c>
      <c r="H1433" s="11" t="s">
        <v>115</v>
      </c>
      <c r="I1433" s="13">
        <v>18600</v>
      </c>
      <c r="J1433" s="14">
        <v>0.125</v>
      </c>
      <c r="K1433" s="14">
        <v>0.05</v>
      </c>
      <c r="L1433" s="17">
        <f t="shared" si="22"/>
        <v>4452840</v>
      </c>
      <c r="M1433" s="17" t="s">
        <v>14</v>
      </c>
      <c r="N1433" s="17"/>
    </row>
    <row r="1434" spans="1:14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122</v>
      </c>
      <c r="F1434" s="11">
        <v>2</v>
      </c>
      <c r="G1434" s="11">
        <v>100</v>
      </c>
      <c r="H1434" s="11" t="s">
        <v>123</v>
      </c>
      <c r="I1434" s="13">
        <v>28300</v>
      </c>
      <c r="J1434" s="14">
        <v>0.125</v>
      </c>
      <c r="K1434" s="14">
        <v>0.05</v>
      </c>
      <c r="L1434" s="17">
        <f t="shared" si="22"/>
        <v>2352437.5</v>
      </c>
      <c r="M1434" s="17" t="s">
        <v>14</v>
      </c>
      <c r="N1434" s="17"/>
    </row>
    <row r="1435" spans="1:14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125</v>
      </c>
      <c r="F1435" s="11">
        <v>2</v>
      </c>
      <c r="G1435" s="11">
        <v>100</v>
      </c>
      <c r="H1435" s="11" t="s">
        <v>123</v>
      </c>
      <c r="I1435" s="13">
        <v>34100</v>
      </c>
      <c r="J1435" s="14">
        <v>0.125</v>
      </c>
      <c r="K1435" s="14">
        <v>0.05</v>
      </c>
      <c r="L1435" s="17">
        <f t="shared" si="22"/>
        <v>2834562.5</v>
      </c>
      <c r="M1435" s="17" t="s">
        <v>14</v>
      </c>
      <c r="N1435" s="17"/>
    </row>
    <row r="1436" spans="1:14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253</v>
      </c>
      <c r="F1436" s="11">
        <v>2</v>
      </c>
      <c r="G1436" s="11">
        <v>576</v>
      </c>
      <c r="H1436" s="11" t="s">
        <v>131</v>
      </c>
      <c r="I1436" s="13">
        <v>2150</v>
      </c>
      <c r="J1436" s="14">
        <v>0.125</v>
      </c>
      <c r="K1436" s="14">
        <v>0.05</v>
      </c>
      <c r="L1436" s="17">
        <f t="shared" si="22"/>
        <v>1029420</v>
      </c>
      <c r="M1436" s="17" t="s">
        <v>14</v>
      </c>
      <c r="N1436" s="17"/>
    </row>
    <row r="1437" spans="1:14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144</v>
      </c>
      <c r="F1437" s="11">
        <v>1</v>
      </c>
      <c r="G1437" s="11">
        <v>1000</v>
      </c>
      <c r="H1437" s="11" t="s">
        <v>133</v>
      </c>
      <c r="I1437" s="13">
        <v>2050</v>
      </c>
      <c r="J1437" s="14">
        <v>0.125</v>
      </c>
      <c r="K1437" s="14">
        <v>0.05</v>
      </c>
      <c r="L1437" s="17">
        <f t="shared" si="22"/>
        <v>1704062.5</v>
      </c>
      <c r="M1437" s="17" t="s">
        <v>14</v>
      </c>
      <c r="N1437" s="17"/>
    </row>
    <row r="1438" spans="1:14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316</v>
      </c>
      <c r="F1438" s="11">
        <v>1</v>
      </c>
      <c r="G1438" s="11">
        <v>288</v>
      </c>
      <c r="H1438" s="11" t="s">
        <v>115</v>
      </c>
      <c r="I1438" s="13">
        <v>12000</v>
      </c>
      <c r="J1438" s="14">
        <v>0.125</v>
      </c>
      <c r="K1438" s="14">
        <v>0.05</v>
      </c>
      <c r="L1438" s="17">
        <f t="shared" si="22"/>
        <v>2872800</v>
      </c>
      <c r="M1438" s="17">
        <v>0</v>
      </c>
      <c r="N1438" s="17">
        <f>SUM(L1427:L1438)-M1438</f>
        <v>40797085</v>
      </c>
    </row>
    <row r="1439" spans="1:14" x14ac:dyDescent="0.25">
      <c r="A1439" s="11">
        <v>12</v>
      </c>
      <c r="B1439" s="18">
        <v>45121</v>
      </c>
      <c r="C1439" s="18">
        <v>45115</v>
      </c>
      <c r="D1439" s="19" t="s">
        <v>1146</v>
      </c>
      <c r="E1439" s="6" t="s">
        <v>147</v>
      </c>
      <c r="F1439" s="11">
        <v>12</v>
      </c>
      <c r="G1439" s="11">
        <v>6912</v>
      </c>
      <c r="H1439" s="11" t="s">
        <v>131</v>
      </c>
      <c r="I1439" s="13">
        <v>1550</v>
      </c>
      <c r="J1439" s="14">
        <v>0.125</v>
      </c>
      <c r="K1439" s="14">
        <v>0.05</v>
      </c>
      <c r="L1439" s="17">
        <f t="shared" si="22"/>
        <v>8905680</v>
      </c>
      <c r="M1439" s="17" t="s">
        <v>14</v>
      </c>
      <c r="N1439" s="17"/>
    </row>
    <row r="1440" spans="1:14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842</v>
      </c>
      <c r="F1440" s="11">
        <v>2</v>
      </c>
      <c r="G1440" s="11">
        <v>96</v>
      </c>
      <c r="H1440" s="11" t="s">
        <v>115</v>
      </c>
      <c r="I1440" s="13">
        <v>35000</v>
      </c>
      <c r="J1440" s="14">
        <v>0.125</v>
      </c>
      <c r="K1440" s="14">
        <v>0.05</v>
      </c>
      <c r="L1440" s="17">
        <f t="shared" si="22"/>
        <v>2793000</v>
      </c>
      <c r="M1440" s="17" t="s">
        <v>14</v>
      </c>
      <c r="N1440" s="17"/>
    </row>
    <row r="1441" spans="1:14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1147</v>
      </c>
      <c r="F1441" s="11">
        <v>1</v>
      </c>
      <c r="G1441" s="11">
        <v>576</v>
      </c>
      <c r="H1441" s="11" t="s">
        <v>131</v>
      </c>
      <c r="I1441" s="13">
        <v>3300</v>
      </c>
      <c r="J1441" s="14">
        <v>0.125</v>
      </c>
      <c r="K1441" s="14">
        <v>0.05</v>
      </c>
      <c r="L1441" s="17">
        <f t="shared" si="22"/>
        <v>1580040</v>
      </c>
      <c r="M1441" s="17" t="s">
        <v>14</v>
      </c>
      <c r="N1441" s="17"/>
    </row>
    <row r="1442" spans="1:14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742</v>
      </c>
      <c r="F1442" s="11">
        <v>1</v>
      </c>
      <c r="G1442" s="11">
        <v>864</v>
      </c>
      <c r="H1442" s="11" t="s">
        <v>131</v>
      </c>
      <c r="I1442" s="13">
        <v>2300</v>
      </c>
      <c r="J1442" s="14">
        <v>0.125</v>
      </c>
      <c r="K1442" s="14">
        <v>0.05</v>
      </c>
      <c r="L1442" s="17">
        <f t="shared" si="22"/>
        <v>1651860</v>
      </c>
      <c r="M1442" s="17">
        <v>0</v>
      </c>
      <c r="N1442" s="17">
        <f>SUM(L1439:L1442)-M1442</f>
        <v>14930580</v>
      </c>
    </row>
    <row r="1443" spans="1:14" x14ac:dyDescent="0.25">
      <c r="A1443" s="11">
        <v>13</v>
      </c>
      <c r="B1443" s="18">
        <v>45121</v>
      </c>
      <c r="C1443" s="18">
        <v>45117</v>
      </c>
      <c r="D1443" s="19" t="s">
        <v>1148</v>
      </c>
      <c r="E1443" s="6" t="s">
        <v>157</v>
      </c>
      <c r="F1443" s="11">
        <v>20</v>
      </c>
      <c r="G1443" s="11">
        <v>2880</v>
      </c>
      <c r="H1443" s="11" t="s">
        <v>115</v>
      </c>
      <c r="I1443" s="13">
        <v>11900</v>
      </c>
      <c r="J1443" s="14">
        <v>0.125</v>
      </c>
      <c r="K1443" s="14">
        <v>0.05</v>
      </c>
      <c r="L1443" s="17">
        <f t="shared" si="22"/>
        <v>28488600</v>
      </c>
      <c r="M1443" s="17" t="s">
        <v>14</v>
      </c>
      <c r="N1443" s="17"/>
    </row>
    <row r="1444" spans="1:14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153</v>
      </c>
      <c r="F1444" s="11">
        <v>10</v>
      </c>
      <c r="G1444" s="11">
        <v>720</v>
      </c>
      <c r="H1444" s="11" t="s">
        <v>115</v>
      </c>
      <c r="I1444" s="13">
        <v>23000</v>
      </c>
      <c r="J1444" s="14">
        <v>0.125</v>
      </c>
      <c r="K1444" s="14">
        <v>0.05</v>
      </c>
      <c r="L1444" s="17">
        <f t="shared" si="22"/>
        <v>13765500</v>
      </c>
      <c r="M1444" s="17" t="s">
        <v>14</v>
      </c>
      <c r="N1444" s="17"/>
    </row>
    <row r="1445" spans="1:14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259</v>
      </c>
      <c r="F1445" s="11">
        <v>10</v>
      </c>
      <c r="G1445" s="11">
        <v>480</v>
      </c>
      <c r="H1445" s="11" t="s">
        <v>115</v>
      </c>
      <c r="I1445" s="13">
        <v>29600</v>
      </c>
      <c r="J1445" s="14">
        <v>0.125</v>
      </c>
      <c r="K1445" s="14">
        <v>0.05</v>
      </c>
      <c r="L1445" s="17">
        <f t="shared" si="22"/>
        <v>11810400</v>
      </c>
      <c r="M1445" s="17">
        <v>0</v>
      </c>
      <c r="N1445" s="17">
        <f>SUM(L1443:L1445)-M1445</f>
        <v>54064500</v>
      </c>
    </row>
    <row r="1446" spans="1:14" x14ac:dyDescent="0.25">
      <c r="A1446" s="11">
        <v>14</v>
      </c>
      <c r="B1446" s="18">
        <v>45121</v>
      </c>
      <c r="C1446" s="18">
        <v>45117</v>
      </c>
      <c r="D1446" s="19" t="s">
        <v>1149</v>
      </c>
      <c r="E1446" s="6" t="s">
        <v>804</v>
      </c>
      <c r="F1446" s="11">
        <v>5</v>
      </c>
      <c r="G1446" s="11">
        <v>180</v>
      </c>
      <c r="H1446" s="11" t="s">
        <v>212</v>
      </c>
      <c r="I1446" s="13">
        <v>41400</v>
      </c>
      <c r="J1446" s="14">
        <v>0.125</v>
      </c>
      <c r="K1446" s="14">
        <v>0.05</v>
      </c>
      <c r="L1446" s="17">
        <f t="shared" si="22"/>
        <v>6194475</v>
      </c>
      <c r="M1446" s="17" t="s">
        <v>14</v>
      </c>
      <c r="N1446" s="17"/>
    </row>
    <row r="1447" spans="1:14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845</v>
      </c>
      <c r="F1447" s="11">
        <v>5</v>
      </c>
      <c r="G1447" s="11">
        <v>180</v>
      </c>
      <c r="H1447" s="11" t="s">
        <v>212</v>
      </c>
      <c r="I1447" s="13">
        <v>43200</v>
      </c>
      <c r="J1447" s="14">
        <v>0.125</v>
      </c>
      <c r="K1447" s="14">
        <v>0.05</v>
      </c>
      <c r="L1447" s="17">
        <f t="shared" si="22"/>
        <v>6463800</v>
      </c>
      <c r="M1447" s="17">
        <v>0</v>
      </c>
      <c r="N1447" s="17">
        <f>SUM(L1446:L1447)-M1447</f>
        <v>12658275</v>
      </c>
    </row>
    <row r="1448" spans="1:14" x14ac:dyDescent="0.25">
      <c r="A1448" s="11">
        <v>12</v>
      </c>
      <c r="B1448" s="18">
        <v>45121</v>
      </c>
      <c r="C1448" s="18">
        <v>45117</v>
      </c>
      <c r="D1448" s="19" t="s">
        <v>1150</v>
      </c>
      <c r="E1448" s="6" t="s">
        <v>1147</v>
      </c>
      <c r="F1448" s="11">
        <v>1</v>
      </c>
      <c r="G1448" s="11">
        <v>576</v>
      </c>
      <c r="H1448" s="11" t="s">
        <v>131</v>
      </c>
      <c r="I1448" s="13">
        <v>3300</v>
      </c>
      <c r="J1448" s="14">
        <v>0.125</v>
      </c>
      <c r="K1448" s="14">
        <v>0.05</v>
      </c>
      <c r="L1448" s="17">
        <f t="shared" si="22"/>
        <v>1580040</v>
      </c>
      <c r="M1448" s="17" t="s">
        <v>14</v>
      </c>
      <c r="N1448" s="17"/>
    </row>
    <row r="1449" spans="1:14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742</v>
      </c>
      <c r="F1449" s="11">
        <v>1</v>
      </c>
      <c r="G1449" s="11">
        <v>864</v>
      </c>
      <c r="H1449" s="11" t="s">
        <v>131</v>
      </c>
      <c r="I1449" s="13">
        <v>2300</v>
      </c>
      <c r="J1449" s="14">
        <v>0.125</v>
      </c>
      <c r="K1449" s="14">
        <v>0.05</v>
      </c>
      <c r="L1449" s="17">
        <f t="shared" si="22"/>
        <v>1651860</v>
      </c>
      <c r="M1449" s="17" t="s">
        <v>14</v>
      </c>
      <c r="N1449" s="17"/>
    </row>
    <row r="1450" spans="1:14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135</v>
      </c>
      <c r="F1450" s="11">
        <v>5</v>
      </c>
      <c r="G1450" s="11">
        <v>720</v>
      </c>
      <c r="H1450" s="11" t="s">
        <v>131</v>
      </c>
      <c r="I1450" s="13">
        <v>4350</v>
      </c>
      <c r="J1450" s="14">
        <v>0.125</v>
      </c>
      <c r="K1450" s="14">
        <v>0.05</v>
      </c>
      <c r="L1450" s="17">
        <f t="shared" si="22"/>
        <v>2603475</v>
      </c>
      <c r="M1450" s="17" t="s">
        <v>14</v>
      </c>
      <c r="N1450" s="17"/>
    </row>
    <row r="1451" spans="1:14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136</v>
      </c>
      <c r="F1451" s="11">
        <v>5</v>
      </c>
      <c r="G1451" s="11">
        <v>720</v>
      </c>
      <c r="H1451" s="11" t="s">
        <v>131</v>
      </c>
      <c r="I1451" s="13">
        <v>6500</v>
      </c>
      <c r="J1451" s="14">
        <v>0.125</v>
      </c>
      <c r="K1451" s="14">
        <v>0.05</v>
      </c>
      <c r="L1451" s="17">
        <f t="shared" si="22"/>
        <v>3890250</v>
      </c>
      <c r="M1451" s="17" t="s">
        <v>14</v>
      </c>
      <c r="N1451" s="17"/>
    </row>
    <row r="1452" spans="1:14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137</v>
      </c>
      <c r="F1452" s="11">
        <v>2</v>
      </c>
      <c r="G1452" s="11">
        <v>288</v>
      </c>
      <c r="H1452" s="11" t="s">
        <v>131</v>
      </c>
      <c r="I1452" s="13">
        <v>9750</v>
      </c>
      <c r="J1452" s="14">
        <v>0.125</v>
      </c>
      <c r="K1452" s="14">
        <v>0.05</v>
      </c>
      <c r="L1452" s="17">
        <f t="shared" si="22"/>
        <v>2334150</v>
      </c>
      <c r="M1452" s="17">
        <v>0</v>
      </c>
      <c r="N1452" s="17">
        <f>SUM(L1448:L1452)-M1452</f>
        <v>12059775</v>
      </c>
    </row>
    <row r="1453" spans="1:14" x14ac:dyDescent="0.25">
      <c r="A1453" s="11">
        <v>16</v>
      </c>
      <c r="B1453" s="18">
        <v>45121</v>
      </c>
      <c r="C1453" s="18">
        <v>45118</v>
      </c>
      <c r="D1453" s="19" t="s">
        <v>1151</v>
      </c>
      <c r="E1453" s="6" t="s">
        <v>142</v>
      </c>
      <c r="F1453" s="11">
        <v>1</v>
      </c>
      <c r="G1453" s="11">
        <v>144</v>
      </c>
      <c r="H1453" s="11" t="s">
        <v>115</v>
      </c>
      <c r="I1453" s="13">
        <v>23900</v>
      </c>
      <c r="J1453" s="14">
        <v>0.125</v>
      </c>
      <c r="K1453" s="14">
        <v>0.05</v>
      </c>
      <c r="L1453" s="17">
        <f t="shared" si="22"/>
        <v>2860830</v>
      </c>
      <c r="M1453" s="17" t="s">
        <v>14</v>
      </c>
      <c r="N1453" s="17"/>
    </row>
    <row r="1454" spans="1:14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1152</v>
      </c>
      <c r="F1454" s="11">
        <v>1</v>
      </c>
      <c r="G1454" s="11">
        <v>160</v>
      </c>
      <c r="H1454" s="11" t="s">
        <v>339</v>
      </c>
      <c r="I1454" s="13">
        <v>5400</v>
      </c>
      <c r="J1454" s="14">
        <v>0.125</v>
      </c>
      <c r="K1454" s="14">
        <v>0.05</v>
      </c>
      <c r="L1454" s="17">
        <f t="shared" si="22"/>
        <v>718200</v>
      </c>
      <c r="M1454" s="17" t="s">
        <v>14</v>
      </c>
      <c r="N1454" s="17"/>
    </row>
    <row r="1455" spans="1:14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1153</v>
      </c>
      <c r="F1455" s="11">
        <v>1</v>
      </c>
      <c r="G1455" s="11">
        <v>160</v>
      </c>
      <c r="H1455" s="11" t="s">
        <v>339</v>
      </c>
      <c r="I1455" s="13">
        <v>4600</v>
      </c>
      <c r="J1455" s="14">
        <v>0.125</v>
      </c>
      <c r="K1455" s="14">
        <v>0.05</v>
      </c>
      <c r="L1455" s="17">
        <f t="shared" si="22"/>
        <v>611800</v>
      </c>
      <c r="M1455" s="17" t="s">
        <v>14</v>
      </c>
      <c r="N1455" s="17"/>
    </row>
    <row r="1456" spans="1:14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408</v>
      </c>
      <c r="F1456" s="11">
        <v>1</v>
      </c>
      <c r="G1456" s="11">
        <v>216</v>
      </c>
      <c r="H1456" s="11" t="s">
        <v>131</v>
      </c>
      <c r="I1456" s="13">
        <v>4900</v>
      </c>
      <c r="J1456" s="14">
        <v>0.125</v>
      </c>
      <c r="K1456" s="14">
        <v>0.05</v>
      </c>
      <c r="L1456" s="17">
        <f t="shared" si="22"/>
        <v>879795</v>
      </c>
      <c r="M1456" s="17" t="s">
        <v>14</v>
      </c>
      <c r="N1456" s="17"/>
    </row>
    <row r="1457" spans="1:14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1154</v>
      </c>
      <c r="F1457" s="11">
        <v>1</v>
      </c>
      <c r="G1457" s="11">
        <v>144</v>
      </c>
      <c r="H1457" s="11" t="s">
        <v>212</v>
      </c>
      <c r="I1457" s="13">
        <v>13200</v>
      </c>
      <c r="J1457" s="14">
        <v>0.125</v>
      </c>
      <c r="K1457" s="14">
        <v>0.05</v>
      </c>
      <c r="L1457" s="17">
        <f t="shared" si="22"/>
        <v>1580040</v>
      </c>
      <c r="M1457" s="17">
        <v>0</v>
      </c>
      <c r="N1457" s="17">
        <f>SUM(L1453:L1457)-M1457</f>
        <v>6650665</v>
      </c>
    </row>
    <row r="1458" spans="1:14" x14ac:dyDescent="0.25">
      <c r="A1458" s="11">
        <v>17</v>
      </c>
      <c r="B1458" s="18">
        <v>45121</v>
      </c>
      <c r="C1458" s="18">
        <v>45118</v>
      </c>
      <c r="D1458" s="19" t="s">
        <v>1155</v>
      </c>
      <c r="E1458" s="6" t="s">
        <v>125</v>
      </c>
      <c r="F1458" s="11">
        <v>10</v>
      </c>
      <c r="G1458" s="11">
        <v>500</v>
      </c>
      <c r="H1458" s="11" t="s">
        <v>123</v>
      </c>
      <c r="I1458" s="13">
        <v>34100</v>
      </c>
      <c r="J1458" s="14">
        <v>0.125</v>
      </c>
      <c r="K1458" s="14">
        <v>0.05</v>
      </c>
      <c r="L1458" s="17">
        <f t="shared" si="22"/>
        <v>14172812.5</v>
      </c>
      <c r="M1458" s="17" t="s">
        <v>14</v>
      </c>
      <c r="N1458" s="17"/>
    </row>
    <row r="1459" spans="1:14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126</v>
      </c>
      <c r="F1459" s="11">
        <v>5</v>
      </c>
      <c r="G1459" s="11">
        <v>250</v>
      </c>
      <c r="H1459" s="11" t="s">
        <v>123</v>
      </c>
      <c r="I1459" s="13">
        <v>34100</v>
      </c>
      <c r="J1459" s="14">
        <v>0.125</v>
      </c>
      <c r="K1459" s="14">
        <v>0.05</v>
      </c>
      <c r="L1459" s="17">
        <f t="shared" si="22"/>
        <v>7086406.25</v>
      </c>
      <c r="M1459" s="17" t="s">
        <v>14</v>
      </c>
      <c r="N1459" s="17"/>
    </row>
    <row r="1460" spans="1:14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124</v>
      </c>
      <c r="F1460" s="11">
        <v>5</v>
      </c>
      <c r="G1460" s="11">
        <v>250</v>
      </c>
      <c r="H1460" s="11" t="s">
        <v>123</v>
      </c>
      <c r="I1460" s="13">
        <v>28300</v>
      </c>
      <c r="J1460" s="14">
        <v>0.125</v>
      </c>
      <c r="K1460" s="14">
        <v>0.05</v>
      </c>
      <c r="L1460" s="17">
        <f t="shared" si="22"/>
        <v>5881093.75</v>
      </c>
      <c r="M1460" s="17" t="s">
        <v>14</v>
      </c>
      <c r="N1460" s="17"/>
    </row>
    <row r="1461" spans="1:14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122</v>
      </c>
      <c r="F1461" s="11">
        <v>10</v>
      </c>
      <c r="G1461" s="11">
        <v>500</v>
      </c>
      <c r="H1461" s="11" t="s">
        <v>123</v>
      </c>
      <c r="I1461" s="13">
        <v>28300</v>
      </c>
      <c r="J1461" s="14">
        <v>0.125</v>
      </c>
      <c r="K1461" s="14">
        <v>0.05</v>
      </c>
      <c r="L1461" s="17">
        <f t="shared" si="22"/>
        <v>11762187.5</v>
      </c>
      <c r="M1461" s="17" t="s">
        <v>14</v>
      </c>
      <c r="N1461" s="17"/>
    </row>
    <row r="1462" spans="1:14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228</v>
      </c>
      <c r="F1462" s="11">
        <v>5</v>
      </c>
      <c r="G1462" s="11">
        <v>250</v>
      </c>
      <c r="H1462" s="11" t="s">
        <v>123</v>
      </c>
      <c r="I1462" s="13">
        <v>32000</v>
      </c>
      <c r="J1462" s="14">
        <v>0.125</v>
      </c>
      <c r="K1462" s="14">
        <v>0.05</v>
      </c>
      <c r="L1462" s="17">
        <f t="shared" si="22"/>
        <v>6650000</v>
      </c>
      <c r="M1462" s="17" t="s">
        <v>14</v>
      </c>
      <c r="N1462" s="17"/>
    </row>
    <row r="1463" spans="1:14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476</v>
      </c>
      <c r="F1463" s="11">
        <v>5</v>
      </c>
      <c r="G1463" s="11">
        <v>250</v>
      </c>
      <c r="H1463" s="11" t="s">
        <v>123</v>
      </c>
      <c r="I1463" s="13">
        <v>32000</v>
      </c>
      <c r="J1463" s="14">
        <v>0.125</v>
      </c>
      <c r="K1463" s="14">
        <v>0.05</v>
      </c>
      <c r="L1463" s="17">
        <f t="shared" si="22"/>
        <v>6650000</v>
      </c>
      <c r="M1463" s="17" t="s">
        <v>14</v>
      </c>
      <c r="N1463" s="17"/>
    </row>
    <row r="1464" spans="1:14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137</v>
      </c>
      <c r="F1464" s="11">
        <v>5</v>
      </c>
      <c r="G1464" s="11">
        <v>720</v>
      </c>
      <c r="H1464" s="11" t="s">
        <v>131</v>
      </c>
      <c r="I1464" s="13">
        <v>9750</v>
      </c>
      <c r="J1464" s="14">
        <v>0.125</v>
      </c>
      <c r="K1464" s="14">
        <v>0.05</v>
      </c>
      <c r="L1464" s="17">
        <f t="shared" si="22"/>
        <v>5835375</v>
      </c>
      <c r="M1464" s="17" t="s">
        <v>14</v>
      </c>
      <c r="N1464" s="17"/>
    </row>
    <row r="1465" spans="1:14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429</v>
      </c>
      <c r="F1465" s="11">
        <v>3</v>
      </c>
      <c r="G1465" s="11">
        <v>288</v>
      </c>
      <c r="H1465" s="11" t="s">
        <v>152</v>
      </c>
      <c r="I1465" s="13">
        <v>7000</v>
      </c>
      <c r="J1465" s="14">
        <v>0.125</v>
      </c>
      <c r="K1465" s="14">
        <v>0.05</v>
      </c>
      <c r="L1465" s="17">
        <f t="shared" si="22"/>
        <v>1675800</v>
      </c>
      <c r="M1465" s="17" t="s">
        <v>14</v>
      </c>
      <c r="N1465" s="17"/>
    </row>
    <row r="1466" spans="1:14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142</v>
      </c>
      <c r="F1466" s="11">
        <v>1</v>
      </c>
      <c r="G1466" s="11">
        <v>144</v>
      </c>
      <c r="H1466" s="11" t="s">
        <v>115</v>
      </c>
      <c r="I1466" s="13">
        <v>23900</v>
      </c>
      <c r="J1466" s="14">
        <v>0.125</v>
      </c>
      <c r="K1466" s="14">
        <v>0.05</v>
      </c>
      <c r="L1466" s="17">
        <f t="shared" si="22"/>
        <v>2860830</v>
      </c>
      <c r="M1466" s="17">
        <v>0</v>
      </c>
      <c r="N1466" s="17">
        <f>SUM(L1458:L1466)-M1466</f>
        <v>62574505</v>
      </c>
    </row>
    <row r="1467" spans="1:14" x14ac:dyDescent="0.25">
      <c r="A1467" s="11">
        <v>18</v>
      </c>
      <c r="B1467" s="18">
        <v>45121</v>
      </c>
      <c r="C1467" s="18">
        <v>45118</v>
      </c>
      <c r="D1467" s="19" t="s">
        <v>1156</v>
      </c>
      <c r="E1467" s="6" t="s">
        <v>791</v>
      </c>
      <c r="F1467" s="11">
        <v>5</v>
      </c>
      <c r="G1467" s="11">
        <v>3600</v>
      </c>
      <c r="H1467" s="11" t="s">
        <v>131</v>
      </c>
      <c r="I1467" s="13">
        <v>4800</v>
      </c>
      <c r="J1467" s="14">
        <v>0.125</v>
      </c>
      <c r="K1467" s="14">
        <v>0.05</v>
      </c>
      <c r="L1467" s="17">
        <f t="shared" si="22"/>
        <v>14364000</v>
      </c>
      <c r="M1467" s="17" t="s">
        <v>14</v>
      </c>
      <c r="N1467" s="17"/>
    </row>
    <row r="1468" spans="1:14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156</v>
      </c>
      <c r="F1468" s="11">
        <v>5</v>
      </c>
      <c r="G1468" s="11">
        <v>150</v>
      </c>
      <c r="H1468" s="11" t="s">
        <v>139</v>
      </c>
      <c r="I1468" s="13">
        <v>104400</v>
      </c>
      <c r="J1468" s="14">
        <v>0.125</v>
      </c>
      <c r="K1468" s="14">
        <v>0.05</v>
      </c>
      <c r="L1468" s="17">
        <f t="shared" si="22"/>
        <v>13017375</v>
      </c>
      <c r="M1468" s="17">
        <v>0</v>
      </c>
      <c r="N1468" s="17">
        <f>SUM(L1467:L1468)-M1468</f>
        <v>27381375</v>
      </c>
    </row>
    <row r="1469" spans="1:14" x14ac:dyDescent="0.25">
      <c r="A1469" s="11">
        <v>19</v>
      </c>
      <c r="B1469" s="18">
        <v>45121</v>
      </c>
      <c r="C1469" s="18">
        <v>45119</v>
      </c>
      <c r="D1469" s="19" t="s">
        <v>1157</v>
      </c>
      <c r="E1469" s="6" t="s">
        <v>259</v>
      </c>
      <c r="F1469" s="11">
        <v>10</v>
      </c>
      <c r="G1469" s="11">
        <v>480</v>
      </c>
      <c r="H1469" s="11" t="s">
        <v>115</v>
      </c>
      <c r="I1469" s="13">
        <v>29600</v>
      </c>
      <c r="J1469" s="14">
        <v>0.125</v>
      </c>
      <c r="K1469" s="14">
        <v>0.05</v>
      </c>
      <c r="L1469" s="17">
        <f t="shared" si="22"/>
        <v>11810400</v>
      </c>
      <c r="M1469" s="17" t="s">
        <v>14</v>
      </c>
      <c r="N1469" s="17"/>
    </row>
    <row r="1470" spans="1:14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114</v>
      </c>
      <c r="F1470" s="11">
        <v>10</v>
      </c>
      <c r="G1470" s="11">
        <v>360</v>
      </c>
      <c r="H1470" s="11" t="s">
        <v>115</v>
      </c>
      <c r="I1470" s="13">
        <v>41500</v>
      </c>
      <c r="J1470" s="14">
        <v>0.125</v>
      </c>
      <c r="K1470" s="14">
        <v>0.05</v>
      </c>
      <c r="L1470" s="17">
        <f t="shared" si="22"/>
        <v>12418875</v>
      </c>
      <c r="M1470" s="17">
        <v>0</v>
      </c>
      <c r="N1470" s="17">
        <f>SUM(L1469:L1470)-M1470</f>
        <v>24229275</v>
      </c>
    </row>
    <row r="1471" spans="1:14" x14ac:dyDescent="0.25">
      <c r="A1471" s="11">
        <v>16</v>
      </c>
      <c r="B1471" s="18">
        <v>45121</v>
      </c>
      <c r="C1471" s="18">
        <v>45119</v>
      </c>
      <c r="D1471" s="19" t="s">
        <v>1158</v>
      </c>
      <c r="E1471" s="6" t="s">
        <v>406</v>
      </c>
      <c r="F1471" s="11">
        <v>1</v>
      </c>
      <c r="G1471" s="11">
        <v>288</v>
      </c>
      <c r="H1471" s="11" t="s">
        <v>115</v>
      </c>
      <c r="I1471" s="13">
        <v>6700</v>
      </c>
      <c r="J1471" s="14">
        <v>0.125</v>
      </c>
      <c r="K1471" s="14">
        <v>0.05</v>
      </c>
      <c r="L1471" s="17">
        <f t="shared" si="22"/>
        <v>1603980</v>
      </c>
      <c r="M1471" s="17" t="s">
        <v>14</v>
      </c>
      <c r="N1471" s="17"/>
    </row>
    <row r="1472" spans="1:14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234</v>
      </c>
      <c r="F1472" s="11">
        <v>1</v>
      </c>
      <c r="G1472" s="11">
        <v>144</v>
      </c>
      <c r="H1472" s="11" t="s">
        <v>115</v>
      </c>
      <c r="I1472" s="13">
        <v>10600</v>
      </c>
      <c r="J1472" s="14">
        <v>0.125</v>
      </c>
      <c r="K1472" s="14">
        <v>0.05</v>
      </c>
      <c r="L1472" s="17">
        <f t="shared" si="22"/>
        <v>1268820</v>
      </c>
      <c r="M1472" s="17" t="s">
        <v>14</v>
      </c>
      <c r="N1472" s="17"/>
    </row>
    <row r="1473" spans="1:14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164</v>
      </c>
      <c r="F1473" s="11">
        <v>1</v>
      </c>
      <c r="G1473" s="11">
        <v>500</v>
      </c>
      <c r="H1473" s="11" t="s">
        <v>123</v>
      </c>
      <c r="I1473" s="13">
        <v>1850</v>
      </c>
      <c r="J1473" s="14">
        <v>0.125</v>
      </c>
      <c r="K1473" s="14">
        <v>0.05</v>
      </c>
      <c r="L1473" s="17">
        <f t="shared" si="22"/>
        <v>768906.25</v>
      </c>
      <c r="M1473" s="17" t="s">
        <v>14</v>
      </c>
      <c r="N1473" s="17"/>
    </row>
    <row r="1474" spans="1:14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668</v>
      </c>
      <c r="F1474" s="11" t="s">
        <v>14</v>
      </c>
      <c r="G1474" s="11">
        <v>180</v>
      </c>
      <c r="H1474" s="11" t="s">
        <v>131</v>
      </c>
      <c r="I1474" s="13">
        <v>3700</v>
      </c>
      <c r="J1474" s="14">
        <v>0.125</v>
      </c>
      <c r="K1474" s="14">
        <v>0.05</v>
      </c>
      <c r="L1474" s="17">
        <f t="shared" si="22"/>
        <v>553612.5</v>
      </c>
      <c r="M1474" s="17" t="s">
        <v>14</v>
      </c>
      <c r="N1474" s="17"/>
    </row>
    <row r="1475" spans="1:14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669</v>
      </c>
      <c r="F1475" s="11" t="s">
        <v>14</v>
      </c>
      <c r="G1475" s="11">
        <v>180</v>
      </c>
      <c r="H1475" s="11" t="s">
        <v>131</v>
      </c>
      <c r="I1475" s="13">
        <v>3700</v>
      </c>
      <c r="J1475" s="14">
        <v>0.125</v>
      </c>
      <c r="K1475" s="14">
        <v>0.05</v>
      </c>
      <c r="L1475" s="17">
        <f t="shared" si="22"/>
        <v>553612.5</v>
      </c>
      <c r="M1475" s="17" t="s">
        <v>14</v>
      </c>
      <c r="N1475" s="17"/>
    </row>
    <row r="1476" spans="1:14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671</v>
      </c>
      <c r="F1476" s="11" t="s">
        <v>14</v>
      </c>
      <c r="G1476" s="11">
        <v>180</v>
      </c>
      <c r="H1476" s="11" t="s">
        <v>131</v>
      </c>
      <c r="I1476" s="13">
        <v>3700</v>
      </c>
      <c r="J1476" s="14">
        <v>0.125</v>
      </c>
      <c r="K1476" s="14">
        <v>0.05</v>
      </c>
      <c r="L1476" s="17">
        <f t="shared" si="22"/>
        <v>553612.5</v>
      </c>
      <c r="M1476" s="17" t="s">
        <v>14</v>
      </c>
      <c r="N1476" s="17"/>
    </row>
    <row r="1477" spans="1:14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672</v>
      </c>
      <c r="F1477" s="11" t="s">
        <v>14</v>
      </c>
      <c r="G1477" s="11">
        <v>180</v>
      </c>
      <c r="H1477" s="11" t="s">
        <v>131</v>
      </c>
      <c r="I1477" s="13">
        <v>3700</v>
      </c>
      <c r="J1477" s="14">
        <v>0.125</v>
      </c>
      <c r="K1477" s="14">
        <v>0.05</v>
      </c>
      <c r="L1477" s="17">
        <f t="shared" si="22"/>
        <v>553612.5</v>
      </c>
      <c r="M1477" s="17">
        <v>0</v>
      </c>
      <c r="N1477" s="17">
        <f>SUM(L1471:L1477)-M1477</f>
        <v>5856156.25</v>
      </c>
    </row>
    <row r="1478" spans="1:14" x14ac:dyDescent="0.25">
      <c r="A1478" s="11">
        <v>21</v>
      </c>
      <c r="B1478" s="18">
        <v>45127</v>
      </c>
      <c r="C1478" s="18">
        <v>45120</v>
      </c>
      <c r="D1478" s="19" t="s">
        <v>1159</v>
      </c>
      <c r="E1478" s="6" t="s">
        <v>156</v>
      </c>
      <c r="F1478" s="11">
        <v>7</v>
      </c>
      <c r="G1478" s="11">
        <v>210</v>
      </c>
      <c r="H1478" s="11" t="s">
        <v>139</v>
      </c>
      <c r="I1478" s="13">
        <v>104400</v>
      </c>
      <c r="J1478" s="14">
        <v>0.125</v>
      </c>
      <c r="K1478" s="14">
        <v>0.05</v>
      </c>
      <c r="L1478" s="17">
        <f t="shared" si="22"/>
        <v>18224325</v>
      </c>
      <c r="M1478" s="17" t="s">
        <v>14</v>
      </c>
      <c r="N1478" s="17"/>
    </row>
    <row r="1479" spans="1:14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135</v>
      </c>
      <c r="F1479" s="11">
        <v>2</v>
      </c>
      <c r="G1479" s="11">
        <v>288</v>
      </c>
      <c r="H1479" s="11" t="s">
        <v>131</v>
      </c>
      <c r="I1479" s="13">
        <v>4350</v>
      </c>
      <c r="J1479" s="14">
        <v>0.125</v>
      </c>
      <c r="K1479" s="14">
        <v>0.05</v>
      </c>
      <c r="L1479" s="17">
        <f t="shared" si="22"/>
        <v>1041390</v>
      </c>
      <c r="M1479" s="17" t="s">
        <v>14</v>
      </c>
      <c r="N1479" s="17"/>
    </row>
    <row r="1480" spans="1:14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137</v>
      </c>
      <c r="F1480" s="11">
        <v>2</v>
      </c>
      <c r="G1480" s="11">
        <v>288</v>
      </c>
      <c r="H1480" s="11" t="s">
        <v>131</v>
      </c>
      <c r="I1480" s="13">
        <v>9750</v>
      </c>
      <c r="J1480" s="14">
        <v>0.125</v>
      </c>
      <c r="K1480" s="14">
        <v>0.05</v>
      </c>
      <c r="L1480" s="17">
        <f t="shared" si="22"/>
        <v>2334150</v>
      </c>
      <c r="M1480" s="17" t="s">
        <v>14</v>
      </c>
      <c r="N1480" s="17"/>
    </row>
    <row r="1481" spans="1:14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697</v>
      </c>
      <c r="F1481" s="11">
        <v>1</v>
      </c>
      <c r="G1481" s="11">
        <v>40</v>
      </c>
      <c r="H1481" s="11" t="s">
        <v>212</v>
      </c>
      <c r="I1481" s="13">
        <v>49200</v>
      </c>
      <c r="J1481" s="14">
        <v>0.125</v>
      </c>
      <c r="K1481" s="14">
        <v>0.05</v>
      </c>
      <c r="L1481" s="17">
        <f t="shared" si="22"/>
        <v>1635900</v>
      </c>
      <c r="M1481" s="17" t="s">
        <v>14</v>
      </c>
      <c r="N1481" s="17"/>
    </row>
    <row r="1482" spans="1:14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791</v>
      </c>
      <c r="F1482" s="11">
        <v>1</v>
      </c>
      <c r="G1482" s="11">
        <v>720</v>
      </c>
      <c r="H1482" s="11" t="s">
        <v>131</v>
      </c>
      <c r="I1482" s="13">
        <v>4800</v>
      </c>
      <c r="J1482" s="14">
        <v>0.125</v>
      </c>
      <c r="K1482" s="14">
        <v>0.05</v>
      </c>
      <c r="L1482" s="17">
        <f t="shared" si="22"/>
        <v>2872800</v>
      </c>
      <c r="M1482" s="17" t="s">
        <v>14</v>
      </c>
      <c r="N1482" s="17"/>
    </row>
    <row r="1483" spans="1:14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134</v>
      </c>
      <c r="F1483" s="11">
        <v>2</v>
      </c>
      <c r="G1483" s="11">
        <v>48</v>
      </c>
      <c r="H1483" s="11" t="s">
        <v>131</v>
      </c>
      <c r="I1483" s="13">
        <v>19000</v>
      </c>
      <c r="J1483" s="14">
        <v>0.125</v>
      </c>
      <c r="K1483" s="14">
        <v>0.05</v>
      </c>
      <c r="L1483" s="17">
        <f t="shared" si="22"/>
        <v>758100</v>
      </c>
      <c r="M1483" s="17" t="s">
        <v>14</v>
      </c>
      <c r="N1483" s="17"/>
    </row>
    <row r="1484" spans="1:14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142</v>
      </c>
      <c r="F1484" s="11">
        <v>2</v>
      </c>
      <c r="G1484" s="11">
        <v>288</v>
      </c>
      <c r="H1484" s="11" t="s">
        <v>115</v>
      </c>
      <c r="I1484" s="13">
        <v>23900</v>
      </c>
      <c r="J1484" s="14">
        <v>0.125</v>
      </c>
      <c r="K1484" s="14">
        <v>0.05</v>
      </c>
      <c r="L1484" s="17">
        <f t="shared" si="22"/>
        <v>5721660</v>
      </c>
      <c r="M1484" s="17" t="s">
        <v>14</v>
      </c>
      <c r="N1484" s="17"/>
    </row>
    <row r="1485" spans="1:14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804</v>
      </c>
      <c r="F1485" s="11">
        <v>1</v>
      </c>
      <c r="G1485" s="11">
        <v>36</v>
      </c>
      <c r="H1485" s="11" t="s">
        <v>212</v>
      </c>
      <c r="I1485" s="13">
        <v>41400</v>
      </c>
      <c r="J1485" s="14">
        <v>0.125</v>
      </c>
      <c r="K1485" s="14">
        <v>0.05</v>
      </c>
      <c r="L1485" s="17">
        <f t="shared" si="22"/>
        <v>1238895</v>
      </c>
      <c r="M1485" s="17" t="s">
        <v>14</v>
      </c>
      <c r="N1485" s="17"/>
    </row>
    <row r="1486" spans="1:14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1002</v>
      </c>
      <c r="F1486" s="11">
        <v>1</v>
      </c>
      <c r="G1486" s="11">
        <v>48</v>
      </c>
      <c r="H1486" s="11" t="s">
        <v>212</v>
      </c>
      <c r="I1486" s="13">
        <v>48000</v>
      </c>
      <c r="J1486" s="14">
        <v>0.125</v>
      </c>
      <c r="K1486" s="14">
        <v>0.05</v>
      </c>
      <c r="L1486" s="17">
        <f t="shared" si="22"/>
        <v>1915200</v>
      </c>
      <c r="M1486" s="17" t="s">
        <v>14</v>
      </c>
      <c r="N1486" s="17"/>
    </row>
    <row r="1487" spans="1:14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124</v>
      </c>
      <c r="F1487" s="11">
        <v>1</v>
      </c>
      <c r="G1487" s="11">
        <v>50</v>
      </c>
      <c r="H1487" s="11" t="s">
        <v>123</v>
      </c>
      <c r="I1487" s="13">
        <v>28300</v>
      </c>
      <c r="J1487" s="14">
        <v>0.125</v>
      </c>
      <c r="K1487" s="14">
        <v>0.05</v>
      </c>
      <c r="L1487" s="17">
        <f t="shared" si="22"/>
        <v>1176218.75</v>
      </c>
      <c r="M1487" s="17" t="s">
        <v>14</v>
      </c>
      <c r="N1487" s="17"/>
    </row>
    <row r="1488" spans="1:14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122</v>
      </c>
      <c r="F1488" s="11">
        <v>7</v>
      </c>
      <c r="G1488" s="11">
        <v>350</v>
      </c>
      <c r="H1488" s="11" t="s">
        <v>123</v>
      </c>
      <c r="I1488" s="13">
        <v>28300</v>
      </c>
      <c r="J1488" s="14">
        <v>0.125</v>
      </c>
      <c r="K1488" s="14">
        <v>0.05</v>
      </c>
      <c r="L1488" s="17">
        <f t="shared" si="22"/>
        <v>8233531.25</v>
      </c>
      <c r="M1488" s="17">
        <v>0</v>
      </c>
      <c r="N1488" s="17">
        <f>SUM(L1478:L1488)-M1488</f>
        <v>45152170</v>
      </c>
    </row>
    <row r="1489" spans="1:14" x14ac:dyDescent="0.25">
      <c r="A1489" s="11">
        <v>22</v>
      </c>
      <c r="B1489" s="18">
        <v>45127</v>
      </c>
      <c r="C1489" s="18" t="s">
        <v>1160</v>
      </c>
      <c r="D1489" s="19" t="s">
        <v>1161</v>
      </c>
      <c r="E1489" s="6" t="s">
        <v>130</v>
      </c>
      <c r="F1489" s="11">
        <v>1</v>
      </c>
      <c r="G1489" s="11">
        <v>360</v>
      </c>
      <c r="H1489" s="11" t="s">
        <v>131</v>
      </c>
      <c r="I1489" s="13">
        <v>11000</v>
      </c>
      <c r="J1489" s="14">
        <v>0.125</v>
      </c>
      <c r="K1489" s="14">
        <v>0.05</v>
      </c>
      <c r="L1489" s="17">
        <f t="shared" si="22"/>
        <v>3291750</v>
      </c>
      <c r="M1489" s="17" t="s">
        <v>14</v>
      </c>
      <c r="N1489" s="17"/>
    </row>
    <row r="1490" spans="1:14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241</v>
      </c>
      <c r="F1490" s="11">
        <v>1</v>
      </c>
      <c r="G1490" s="11">
        <v>480</v>
      </c>
      <c r="H1490" s="11" t="s">
        <v>131</v>
      </c>
      <c r="I1490" s="13">
        <v>8500</v>
      </c>
      <c r="J1490" s="14">
        <v>0.125</v>
      </c>
      <c r="K1490" s="14">
        <v>0.05</v>
      </c>
      <c r="L1490" s="17">
        <f t="shared" ref="L1490:L1544" si="23">G1490*(I1490-(I1490*J1490)-((I1490-(I1490*J1490))*K1490))</f>
        <v>3391500</v>
      </c>
      <c r="M1490" s="17" t="s">
        <v>14</v>
      </c>
      <c r="N1490" s="17"/>
    </row>
    <row r="1491" spans="1:14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344</v>
      </c>
      <c r="F1491" s="11">
        <v>2</v>
      </c>
      <c r="G1491" s="11">
        <v>60</v>
      </c>
      <c r="H1491" s="11" t="s">
        <v>139</v>
      </c>
      <c r="I1491" s="13">
        <v>96000</v>
      </c>
      <c r="J1491" s="14">
        <v>0.125</v>
      </c>
      <c r="K1491" s="14">
        <v>0.05</v>
      </c>
      <c r="L1491" s="17">
        <f t="shared" si="23"/>
        <v>4788000</v>
      </c>
      <c r="M1491" s="17" t="s">
        <v>14</v>
      </c>
      <c r="N1491" s="17"/>
    </row>
    <row r="1492" spans="1:14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846</v>
      </c>
      <c r="F1492" s="11">
        <v>1</v>
      </c>
      <c r="G1492" s="11">
        <v>144</v>
      </c>
      <c r="H1492" s="11" t="s">
        <v>212</v>
      </c>
      <c r="I1492" s="13">
        <v>21600</v>
      </c>
      <c r="J1492" s="14">
        <v>0.125</v>
      </c>
      <c r="K1492" s="14">
        <v>0.05</v>
      </c>
      <c r="L1492" s="17">
        <f t="shared" si="23"/>
        <v>2585520</v>
      </c>
      <c r="M1492" s="17" t="s">
        <v>14</v>
      </c>
      <c r="N1492" s="17"/>
    </row>
    <row r="1493" spans="1:14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332</v>
      </c>
      <c r="F1493" s="11">
        <v>1</v>
      </c>
      <c r="G1493" s="11">
        <v>144</v>
      </c>
      <c r="H1493" s="11" t="s">
        <v>212</v>
      </c>
      <c r="I1493" s="13">
        <v>6120</v>
      </c>
      <c r="J1493" s="14">
        <v>0.125</v>
      </c>
      <c r="K1493" s="14">
        <v>0.05</v>
      </c>
      <c r="L1493" s="17">
        <f t="shared" si="23"/>
        <v>732564</v>
      </c>
      <c r="M1493" s="17" t="s">
        <v>14</v>
      </c>
      <c r="N1493" s="17"/>
    </row>
    <row r="1494" spans="1:14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1162</v>
      </c>
      <c r="F1494" s="11">
        <v>2</v>
      </c>
      <c r="G1494" s="11">
        <v>288</v>
      </c>
      <c r="H1494" s="11" t="s">
        <v>212</v>
      </c>
      <c r="I1494" s="13">
        <v>7800</v>
      </c>
      <c r="J1494" s="14">
        <v>0.125</v>
      </c>
      <c r="K1494" s="14">
        <v>0.05</v>
      </c>
      <c r="L1494" s="17">
        <f t="shared" si="23"/>
        <v>1867320</v>
      </c>
      <c r="M1494" s="17" t="s">
        <v>14</v>
      </c>
      <c r="N1494" s="17"/>
    </row>
    <row r="1495" spans="1:14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1176</v>
      </c>
      <c r="F1495" s="11">
        <v>1</v>
      </c>
      <c r="G1495" s="11">
        <v>576</v>
      </c>
      <c r="H1495" s="11" t="s">
        <v>131</v>
      </c>
      <c r="I1495" s="13">
        <v>5800</v>
      </c>
      <c r="J1495" s="14">
        <v>0.125</v>
      </c>
      <c r="K1495" s="14">
        <v>0.05</v>
      </c>
      <c r="L1495" s="17">
        <f t="shared" si="23"/>
        <v>2777040</v>
      </c>
      <c r="M1495" s="17" t="s">
        <v>14</v>
      </c>
      <c r="N1495" s="17"/>
    </row>
    <row r="1496" spans="1:14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317</v>
      </c>
      <c r="F1496" s="11">
        <v>2</v>
      </c>
      <c r="G1496" s="11">
        <v>48</v>
      </c>
      <c r="H1496" s="11" t="s">
        <v>131</v>
      </c>
      <c r="I1496" s="13">
        <v>11100</v>
      </c>
      <c r="J1496" s="14">
        <v>0.125</v>
      </c>
      <c r="K1496" s="14">
        <v>0.05</v>
      </c>
      <c r="L1496" s="17">
        <f t="shared" si="23"/>
        <v>442890</v>
      </c>
      <c r="M1496" s="17" t="s">
        <v>14</v>
      </c>
      <c r="N1496" s="17"/>
    </row>
    <row r="1497" spans="1:14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863</v>
      </c>
      <c r="F1497" s="11">
        <v>2</v>
      </c>
      <c r="G1497" s="11">
        <v>48</v>
      </c>
      <c r="H1497" s="11" t="s">
        <v>131</v>
      </c>
      <c r="I1497" s="13">
        <v>22500</v>
      </c>
      <c r="J1497" s="14">
        <v>0.125</v>
      </c>
      <c r="K1497" s="14">
        <v>0.05</v>
      </c>
      <c r="L1497" s="17">
        <f t="shared" si="23"/>
        <v>897750</v>
      </c>
      <c r="M1497" s="17" t="s">
        <v>14</v>
      </c>
      <c r="N1497" s="17"/>
    </row>
    <row r="1498" spans="1:14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886</v>
      </c>
      <c r="F1498" s="11">
        <v>2</v>
      </c>
      <c r="G1498" s="11">
        <v>48</v>
      </c>
      <c r="H1498" s="11" t="s">
        <v>131</v>
      </c>
      <c r="I1498" s="13">
        <v>41000</v>
      </c>
      <c r="J1498" s="14">
        <v>0.125</v>
      </c>
      <c r="K1498" s="14">
        <v>0.05</v>
      </c>
      <c r="L1498" s="17">
        <f t="shared" si="23"/>
        <v>1635900</v>
      </c>
      <c r="M1498" s="17" t="s">
        <v>14</v>
      </c>
      <c r="N1498" s="17"/>
    </row>
    <row r="1499" spans="1:14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1015</v>
      </c>
      <c r="F1499" s="11">
        <v>1</v>
      </c>
      <c r="G1499" s="11">
        <v>24</v>
      </c>
      <c r="H1499" s="11" t="s">
        <v>212</v>
      </c>
      <c r="I1499" s="13">
        <v>27600</v>
      </c>
      <c r="J1499" s="14">
        <v>0.125</v>
      </c>
      <c r="K1499" s="14">
        <v>0.05</v>
      </c>
      <c r="L1499" s="17">
        <f t="shared" si="23"/>
        <v>550620</v>
      </c>
      <c r="M1499" s="17">
        <v>0</v>
      </c>
      <c r="N1499" s="17">
        <f>SUM(L1489:L1499)-M1499</f>
        <v>22960854</v>
      </c>
    </row>
    <row r="1500" spans="1:14" x14ac:dyDescent="0.25">
      <c r="A1500" s="11">
        <v>23</v>
      </c>
      <c r="B1500" s="18">
        <v>45127</v>
      </c>
      <c r="C1500" s="18">
        <v>45120</v>
      </c>
      <c r="D1500" s="19" t="s">
        <v>1163</v>
      </c>
      <c r="E1500" s="6" t="s">
        <v>281</v>
      </c>
      <c r="F1500" s="11">
        <v>1</v>
      </c>
      <c r="G1500" s="11">
        <v>864</v>
      </c>
      <c r="H1500" s="11" t="s">
        <v>131</v>
      </c>
      <c r="I1500" s="13">
        <v>2450</v>
      </c>
      <c r="J1500" s="14">
        <v>0.125</v>
      </c>
      <c r="K1500" s="14">
        <v>0.05</v>
      </c>
      <c r="L1500" s="17">
        <f t="shared" si="23"/>
        <v>1759590</v>
      </c>
      <c r="M1500" s="17" t="s">
        <v>14</v>
      </c>
      <c r="N1500" s="17"/>
    </row>
    <row r="1501" spans="1:14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250</v>
      </c>
      <c r="F1501" s="11">
        <v>1</v>
      </c>
      <c r="G1501" s="11">
        <v>864</v>
      </c>
      <c r="H1501" s="11" t="s">
        <v>131</v>
      </c>
      <c r="I1501" s="13">
        <v>2100</v>
      </c>
      <c r="J1501" s="14">
        <v>0.125</v>
      </c>
      <c r="K1501" s="14">
        <v>0.05</v>
      </c>
      <c r="L1501" s="17">
        <f t="shared" si="23"/>
        <v>1508220</v>
      </c>
      <c r="M1501" s="17" t="s">
        <v>14</v>
      </c>
      <c r="N1501" s="17"/>
    </row>
    <row r="1502" spans="1:14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804</v>
      </c>
      <c r="F1502" s="11">
        <v>1</v>
      </c>
      <c r="G1502" s="11">
        <v>36</v>
      </c>
      <c r="H1502" s="11" t="s">
        <v>212</v>
      </c>
      <c r="I1502" s="13">
        <v>41400</v>
      </c>
      <c r="J1502" s="14">
        <v>0.125</v>
      </c>
      <c r="K1502" s="14">
        <v>0.05</v>
      </c>
      <c r="L1502" s="17">
        <f t="shared" si="23"/>
        <v>1238895</v>
      </c>
      <c r="M1502" s="17" t="s">
        <v>14</v>
      </c>
      <c r="N1502" s="17"/>
    </row>
    <row r="1503" spans="1:14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697</v>
      </c>
      <c r="F1503" s="11">
        <v>1</v>
      </c>
      <c r="G1503" s="11">
        <v>40</v>
      </c>
      <c r="H1503" s="11" t="s">
        <v>212</v>
      </c>
      <c r="I1503" s="13">
        <v>49200</v>
      </c>
      <c r="J1503" s="14">
        <v>0.125</v>
      </c>
      <c r="K1503" s="14">
        <v>0.05</v>
      </c>
      <c r="L1503" s="17">
        <f t="shared" si="23"/>
        <v>1635900</v>
      </c>
      <c r="M1503" s="17" t="s">
        <v>14</v>
      </c>
      <c r="N1503" s="17"/>
    </row>
    <row r="1504" spans="1:14" ht="15.75" x14ac:dyDescent="0.25">
      <c r="A1504" s="46" t="s">
        <v>14</v>
      </c>
      <c r="B1504" s="18" t="s">
        <v>14</v>
      </c>
      <c r="C1504" s="18" t="s">
        <v>14</v>
      </c>
      <c r="D1504" s="19" t="s">
        <v>14</v>
      </c>
      <c r="E1504" s="6" t="s">
        <v>1164</v>
      </c>
      <c r="F1504" s="11">
        <v>1</v>
      </c>
      <c r="G1504" s="11">
        <v>576</v>
      </c>
      <c r="H1504" s="11" t="s">
        <v>131</v>
      </c>
      <c r="I1504" s="13">
        <v>4700</v>
      </c>
      <c r="J1504" s="14">
        <v>0.125</v>
      </c>
      <c r="K1504" s="14">
        <v>0.05</v>
      </c>
      <c r="L1504" s="17">
        <f t="shared" si="23"/>
        <v>2250360</v>
      </c>
      <c r="M1504" s="17" t="s">
        <v>14</v>
      </c>
      <c r="N1504" s="17"/>
    </row>
    <row r="1505" spans="1:14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124</v>
      </c>
      <c r="F1505" s="11">
        <v>2</v>
      </c>
      <c r="G1505" s="11">
        <v>100</v>
      </c>
      <c r="H1505" s="11" t="s">
        <v>123</v>
      </c>
      <c r="I1505" s="13">
        <v>28300</v>
      </c>
      <c r="J1505" s="14">
        <v>0.125</v>
      </c>
      <c r="K1505" s="14">
        <v>0.05</v>
      </c>
      <c r="L1505" s="17">
        <f t="shared" si="23"/>
        <v>2352437.5</v>
      </c>
      <c r="M1505" s="17">
        <v>0</v>
      </c>
      <c r="N1505" s="17">
        <f>SUM(L1500:L1505)-M1505</f>
        <v>10745402.5</v>
      </c>
    </row>
    <row r="1506" spans="1:14" x14ac:dyDescent="0.25">
      <c r="A1506" s="11">
        <v>24</v>
      </c>
      <c r="B1506" s="18">
        <v>45127</v>
      </c>
      <c r="C1506" s="18">
        <v>45120</v>
      </c>
      <c r="D1506" s="19" t="s">
        <v>1165</v>
      </c>
      <c r="E1506" s="6" t="s">
        <v>1166</v>
      </c>
      <c r="F1506" s="11" t="s">
        <v>14</v>
      </c>
      <c r="G1506" s="11">
        <v>72</v>
      </c>
      <c r="H1506" s="11" t="s">
        <v>131</v>
      </c>
      <c r="I1506" s="13">
        <v>4000</v>
      </c>
      <c r="J1506" s="14">
        <v>0.125</v>
      </c>
      <c r="K1506" s="14">
        <v>0.05</v>
      </c>
      <c r="L1506" s="17">
        <f t="shared" si="23"/>
        <v>239400</v>
      </c>
      <c r="M1506" s="17" t="s">
        <v>14</v>
      </c>
      <c r="N1506" s="17"/>
    </row>
    <row r="1507" spans="1:14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1167</v>
      </c>
      <c r="F1507" s="11" t="s">
        <v>14</v>
      </c>
      <c r="G1507" s="11">
        <v>72</v>
      </c>
      <c r="H1507" s="11" t="s">
        <v>131</v>
      </c>
      <c r="I1507" s="13">
        <v>4000</v>
      </c>
      <c r="J1507" s="14">
        <v>0.125</v>
      </c>
      <c r="K1507" s="14">
        <v>0.05</v>
      </c>
      <c r="L1507" s="17">
        <f t="shared" si="23"/>
        <v>239400</v>
      </c>
      <c r="M1507" s="17" t="s">
        <v>14</v>
      </c>
      <c r="N1507" s="17"/>
    </row>
    <row r="1508" spans="1:14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1168</v>
      </c>
      <c r="F1508" s="11" t="s">
        <v>14</v>
      </c>
      <c r="G1508" s="11">
        <v>72</v>
      </c>
      <c r="H1508" s="11" t="s">
        <v>131</v>
      </c>
      <c r="I1508" s="13">
        <v>4000</v>
      </c>
      <c r="J1508" s="14">
        <v>0.125</v>
      </c>
      <c r="K1508" s="14">
        <v>0.05</v>
      </c>
      <c r="L1508" s="17">
        <f t="shared" si="23"/>
        <v>239400</v>
      </c>
      <c r="M1508" s="17" t="s">
        <v>14</v>
      </c>
      <c r="N1508" s="17"/>
    </row>
    <row r="1509" spans="1:14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1169</v>
      </c>
      <c r="F1509" s="11" t="s">
        <v>14</v>
      </c>
      <c r="G1509" s="11">
        <v>72</v>
      </c>
      <c r="H1509" s="11" t="s">
        <v>131</v>
      </c>
      <c r="I1509" s="13">
        <v>4000</v>
      </c>
      <c r="J1509" s="14">
        <v>0.125</v>
      </c>
      <c r="K1509" s="14">
        <v>0.05</v>
      </c>
      <c r="L1509" s="17">
        <f t="shared" si="23"/>
        <v>239400</v>
      </c>
      <c r="M1509" s="17" t="s">
        <v>14</v>
      </c>
      <c r="N1509" s="17"/>
    </row>
    <row r="1510" spans="1:14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668</v>
      </c>
      <c r="F1510" s="11" t="s">
        <v>14</v>
      </c>
      <c r="G1510" s="11">
        <v>360</v>
      </c>
      <c r="H1510" s="11" t="s">
        <v>131</v>
      </c>
      <c r="I1510" s="13">
        <v>3700</v>
      </c>
      <c r="J1510" s="14">
        <v>0.125</v>
      </c>
      <c r="K1510" s="14">
        <v>0.05</v>
      </c>
      <c r="L1510" s="17">
        <f t="shared" si="23"/>
        <v>1107225</v>
      </c>
      <c r="M1510" s="17" t="s">
        <v>14</v>
      </c>
      <c r="N1510" s="17"/>
    </row>
    <row r="1511" spans="1:14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672</v>
      </c>
      <c r="F1511" s="11" t="s">
        <v>14</v>
      </c>
      <c r="G1511" s="11">
        <v>360</v>
      </c>
      <c r="H1511" s="11" t="s">
        <v>131</v>
      </c>
      <c r="I1511" s="13">
        <v>3700</v>
      </c>
      <c r="J1511" s="14">
        <v>0.125</v>
      </c>
      <c r="K1511" s="14">
        <v>0.05</v>
      </c>
      <c r="L1511" s="17">
        <f t="shared" si="23"/>
        <v>1107225</v>
      </c>
      <c r="M1511" s="17" t="s">
        <v>14</v>
      </c>
      <c r="N1511" s="17"/>
    </row>
    <row r="1512" spans="1:14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1170</v>
      </c>
      <c r="F1512" s="11" t="s">
        <v>14</v>
      </c>
      <c r="G1512" s="11">
        <v>240</v>
      </c>
      <c r="H1512" s="11" t="s">
        <v>131</v>
      </c>
      <c r="I1512" s="13">
        <v>3700</v>
      </c>
      <c r="J1512" s="14">
        <v>0.125</v>
      </c>
      <c r="K1512" s="14">
        <v>0.05</v>
      </c>
      <c r="L1512" s="17">
        <f t="shared" si="23"/>
        <v>738150</v>
      </c>
      <c r="M1512" s="17">
        <v>553612</v>
      </c>
      <c r="N1512" s="17">
        <f>SUM(L1506:L1512)-M1512</f>
        <v>3356588</v>
      </c>
    </row>
    <row r="1513" spans="1:14" x14ac:dyDescent="0.25">
      <c r="A1513" s="11">
        <v>25</v>
      </c>
      <c r="B1513" s="18">
        <v>45127</v>
      </c>
      <c r="C1513" s="18">
        <v>45121</v>
      </c>
      <c r="D1513" s="19" t="s">
        <v>1171</v>
      </c>
      <c r="E1513" s="6" t="s">
        <v>1172</v>
      </c>
      <c r="F1513" s="11">
        <v>1</v>
      </c>
      <c r="G1513" s="11">
        <v>60</v>
      </c>
      <c r="H1513" s="11" t="s">
        <v>212</v>
      </c>
      <c r="I1513" s="13">
        <v>31500</v>
      </c>
      <c r="J1513" s="14">
        <v>0.125</v>
      </c>
      <c r="K1513" s="14">
        <v>0.05</v>
      </c>
      <c r="L1513" s="17">
        <f t="shared" si="23"/>
        <v>1571062.5</v>
      </c>
      <c r="M1513" s="17" t="s">
        <v>14</v>
      </c>
      <c r="N1513" s="17"/>
    </row>
    <row r="1514" spans="1:14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240</v>
      </c>
      <c r="F1514" s="11">
        <v>1</v>
      </c>
      <c r="G1514" s="11">
        <v>60</v>
      </c>
      <c r="H1514" s="11" t="s">
        <v>212</v>
      </c>
      <c r="I1514" s="13">
        <v>31500</v>
      </c>
      <c r="J1514" s="14">
        <v>0.125</v>
      </c>
      <c r="K1514" s="14">
        <v>0.05</v>
      </c>
      <c r="L1514" s="17">
        <f t="shared" si="23"/>
        <v>1571062.5</v>
      </c>
      <c r="M1514" s="17">
        <v>0</v>
      </c>
      <c r="N1514" s="17">
        <f>SUM(L1513:L1514)-M1514</f>
        <v>3142125</v>
      </c>
    </row>
    <row r="1515" spans="1:14" x14ac:dyDescent="0.25">
      <c r="A1515" s="11">
        <v>26</v>
      </c>
      <c r="B1515" s="18">
        <v>45127</v>
      </c>
      <c r="C1515" s="18">
        <v>45121</v>
      </c>
      <c r="D1515" s="19" t="s">
        <v>1173</v>
      </c>
      <c r="E1515" s="6" t="s">
        <v>114</v>
      </c>
      <c r="F1515" s="11">
        <v>10</v>
      </c>
      <c r="G1515" s="11">
        <v>360</v>
      </c>
      <c r="H1515" s="11" t="s">
        <v>115</v>
      </c>
      <c r="I1515" s="13">
        <v>41500</v>
      </c>
      <c r="J1515" s="14">
        <v>0.125</v>
      </c>
      <c r="K1515" s="14">
        <v>0.05</v>
      </c>
      <c r="L1515" s="17">
        <f t="shared" si="23"/>
        <v>12418875</v>
      </c>
      <c r="M1515" s="17" t="s">
        <v>14</v>
      </c>
      <c r="N1515" s="17"/>
    </row>
    <row r="1516" spans="1:14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158</v>
      </c>
      <c r="F1516" s="11">
        <v>1</v>
      </c>
      <c r="G1516" s="11">
        <v>144</v>
      </c>
      <c r="H1516" s="11" t="s">
        <v>115</v>
      </c>
      <c r="I1516" s="13">
        <v>9000</v>
      </c>
      <c r="J1516" s="14">
        <v>0.125</v>
      </c>
      <c r="K1516" s="14">
        <v>0.05</v>
      </c>
      <c r="L1516" s="17">
        <f t="shared" si="23"/>
        <v>1077300</v>
      </c>
      <c r="M1516" s="17" t="s">
        <v>14</v>
      </c>
      <c r="N1516" s="17"/>
    </row>
    <row r="1517" spans="1:14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156</v>
      </c>
      <c r="F1517" s="11">
        <v>5</v>
      </c>
      <c r="G1517" s="11">
        <v>150</v>
      </c>
      <c r="H1517" s="11" t="s">
        <v>139</v>
      </c>
      <c r="I1517" s="13">
        <v>104400</v>
      </c>
      <c r="J1517" s="14">
        <v>0.125</v>
      </c>
      <c r="K1517" s="14">
        <v>0.05</v>
      </c>
      <c r="L1517" s="17">
        <f t="shared" si="23"/>
        <v>13017375</v>
      </c>
      <c r="M1517" s="17" t="s">
        <v>14</v>
      </c>
      <c r="N1517" s="17"/>
    </row>
    <row r="1518" spans="1:14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474</v>
      </c>
      <c r="F1518" s="11">
        <v>5</v>
      </c>
      <c r="G1518" s="11">
        <v>1200</v>
      </c>
      <c r="H1518" s="11" t="s">
        <v>131</v>
      </c>
      <c r="I1518" s="13">
        <v>7000</v>
      </c>
      <c r="J1518" s="14">
        <v>0.125</v>
      </c>
      <c r="K1518" s="14">
        <v>0.05</v>
      </c>
      <c r="L1518" s="17">
        <f t="shared" si="23"/>
        <v>6982500</v>
      </c>
      <c r="M1518" s="17" t="s">
        <v>14</v>
      </c>
      <c r="N1518" s="17"/>
    </row>
    <row r="1519" spans="1:14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329</v>
      </c>
      <c r="F1519" s="11">
        <v>2</v>
      </c>
      <c r="G1519" s="11">
        <v>50</v>
      </c>
      <c r="H1519" s="11" t="s">
        <v>212</v>
      </c>
      <c r="I1519" s="13">
        <v>70800</v>
      </c>
      <c r="J1519" s="14">
        <v>0.125</v>
      </c>
      <c r="K1519" s="14">
        <v>0.05</v>
      </c>
      <c r="L1519" s="17">
        <f t="shared" si="23"/>
        <v>2942625</v>
      </c>
      <c r="M1519" s="17" t="s">
        <v>14</v>
      </c>
      <c r="N1519" s="17"/>
    </row>
    <row r="1520" spans="1:14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1174</v>
      </c>
      <c r="F1520" s="11">
        <v>1</v>
      </c>
      <c r="G1520" s="11">
        <v>72</v>
      </c>
      <c r="H1520" s="11" t="s">
        <v>131</v>
      </c>
      <c r="I1520" s="13">
        <v>46000</v>
      </c>
      <c r="J1520" s="14">
        <v>0.125</v>
      </c>
      <c r="K1520" s="14">
        <v>0.05</v>
      </c>
      <c r="L1520" s="17">
        <f t="shared" si="23"/>
        <v>2753100</v>
      </c>
      <c r="M1520" s="17" t="s">
        <v>14</v>
      </c>
      <c r="N1520" s="17"/>
    </row>
    <row r="1521" spans="1:14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119</v>
      </c>
      <c r="F1521" s="11">
        <v>1</v>
      </c>
      <c r="G1521" s="11">
        <v>144</v>
      </c>
      <c r="H1521" s="11" t="s">
        <v>212</v>
      </c>
      <c r="I1521" s="13">
        <v>12600</v>
      </c>
      <c r="J1521" s="14">
        <v>0.125</v>
      </c>
      <c r="K1521" s="14">
        <v>0.05</v>
      </c>
      <c r="L1521" s="17">
        <f t="shared" si="23"/>
        <v>1508220</v>
      </c>
      <c r="M1521" s="17" t="s">
        <v>14</v>
      </c>
      <c r="N1521" s="17"/>
    </row>
    <row r="1522" spans="1:14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314</v>
      </c>
      <c r="F1522" s="11">
        <v>1</v>
      </c>
      <c r="G1522" s="11">
        <v>24</v>
      </c>
      <c r="H1522" s="11" t="s">
        <v>212</v>
      </c>
      <c r="I1522" s="13">
        <v>89400</v>
      </c>
      <c r="J1522" s="14">
        <v>0.125</v>
      </c>
      <c r="K1522" s="14">
        <v>0.05</v>
      </c>
      <c r="L1522" s="17">
        <f t="shared" si="23"/>
        <v>1783530</v>
      </c>
      <c r="M1522" s="17" t="s">
        <v>14</v>
      </c>
      <c r="N1522" s="17"/>
    </row>
    <row r="1523" spans="1:14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135</v>
      </c>
      <c r="F1523" s="11">
        <v>2</v>
      </c>
      <c r="G1523" s="11">
        <v>288</v>
      </c>
      <c r="H1523" s="11" t="s">
        <v>131</v>
      </c>
      <c r="I1523" s="13">
        <v>4350</v>
      </c>
      <c r="J1523" s="14">
        <v>0.125</v>
      </c>
      <c r="K1523" s="14">
        <v>0.05</v>
      </c>
      <c r="L1523" s="17">
        <f t="shared" si="23"/>
        <v>1041390</v>
      </c>
      <c r="M1523" s="17" t="s">
        <v>14</v>
      </c>
      <c r="N1523" s="17"/>
    </row>
    <row r="1524" spans="1:14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136</v>
      </c>
      <c r="F1524" s="11">
        <v>2</v>
      </c>
      <c r="G1524" s="11">
        <v>288</v>
      </c>
      <c r="H1524" s="11" t="s">
        <v>131</v>
      </c>
      <c r="I1524" s="13">
        <v>6500</v>
      </c>
      <c r="J1524" s="14">
        <v>0.125</v>
      </c>
      <c r="K1524" s="14">
        <v>0.05</v>
      </c>
      <c r="L1524" s="17">
        <f t="shared" si="23"/>
        <v>1556100</v>
      </c>
      <c r="M1524" s="17">
        <v>0</v>
      </c>
      <c r="N1524" s="17">
        <f>SUM(L1515:L1524)-M1524</f>
        <v>45081015</v>
      </c>
    </row>
    <row r="1525" spans="1:14" x14ac:dyDescent="0.25">
      <c r="A1525" s="11">
        <v>27</v>
      </c>
      <c r="B1525" s="18">
        <v>45129</v>
      </c>
      <c r="C1525" s="18">
        <v>45125</v>
      </c>
      <c r="D1525" s="19" t="s">
        <v>1175</v>
      </c>
      <c r="E1525" s="6" t="s">
        <v>157</v>
      </c>
      <c r="F1525" s="11">
        <v>10</v>
      </c>
      <c r="G1525" s="11">
        <v>1440</v>
      </c>
      <c r="H1525" s="11" t="s">
        <v>115</v>
      </c>
      <c r="I1525" s="13">
        <v>11900</v>
      </c>
      <c r="J1525" s="14">
        <v>0.125</v>
      </c>
      <c r="K1525" s="14">
        <v>0.05</v>
      </c>
      <c r="L1525" s="17">
        <f t="shared" si="23"/>
        <v>14244300</v>
      </c>
      <c r="M1525" s="17" t="s">
        <v>14</v>
      </c>
      <c r="N1525" s="17"/>
    </row>
    <row r="1526" spans="1:14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153</v>
      </c>
      <c r="F1526" s="11">
        <v>5</v>
      </c>
      <c r="G1526" s="11">
        <v>360</v>
      </c>
      <c r="H1526" s="11" t="s">
        <v>115</v>
      </c>
      <c r="I1526" s="13">
        <v>23000</v>
      </c>
      <c r="J1526" s="14">
        <v>0.125</v>
      </c>
      <c r="K1526" s="14">
        <v>0.05</v>
      </c>
      <c r="L1526" s="17">
        <f t="shared" si="23"/>
        <v>6882750</v>
      </c>
      <c r="M1526" s="17">
        <v>0</v>
      </c>
      <c r="N1526" s="17">
        <f>SUM(L1525:L1526)-M1526</f>
        <v>21127050</v>
      </c>
    </row>
    <row r="1527" spans="1:14" x14ac:dyDescent="0.25">
      <c r="A1527" s="11">
        <v>28</v>
      </c>
      <c r="B1527" s="18">
        <v>45131</v>
      </c>
      <c r="C1527" s="18">
        <v>45127</v>
      </c>
      <c r="D1527" s="19" t="s">
        <v>1199</v>
      </c>
      <c r="E1527" s="6" t="s">
        <v>234</v>
      </c>
      <c r="F1527" s="11">
        <v>9</v>
      </c>
      <c r="G1527" s="11">
        <v>1296</v>
      </c>
      <c r="H1527" s="11" t="s">
        <v>115</v>
      </c>
      <c r="I1527" s="13">
        <v>10600</v>
      </c>
      <c r="J1527" s="14">
        <v>0.125</v>
      </c>
      <c r="K1527" s="14">
        <v>0.05</v>
      </c>
      <c r="L1527" s="17">
        <f t="shared" si="23"/>
        <v>11419380</v>
      </c>
      <c r="M1527" s="17" t="s">
        <v>14</v>
      </c>
      <c r="N1527" s="17"/>
    </row>
    <row r="1528" spans="1:14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233</v>
      </c>
      <c r="F1528" s="11">
        <v>2</v>
      </c>
      <c r="G1528" s="11">
        <v>144</v>
      </c>
      <c r="H1528" s="11" t="s">
        <v>115</v>
      </c>
      <c r="I1528" s="13">
        <v>21200</v>
      </c>
      <c r="J1528" s="14">
        <v>0.125</v>
      </c>
      <c r="K1528" s="14">
        <v>0.05</v>
      </c>
      <c r="L1528" s="17">
        <f t="shared" si="23"/>
        <v>2537640</v>
      </c>
      <c r="M1528" s="17" t="s">
        <v>14</v>
      </c>
      <c r="N1528" s="17"/>
    </row>
    <row r="1529" spans="1:14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1019</v>
      </c>
      <c r="F1529" s="11">
        <v>1</v>
      </c>
      <c r="G1529" s="11">
        <v>48</v>
      </c>
      <c r="H1529" s="11" t="s">
        <v>212</v>
      </c>
      <c r="I1529" s="13">
        <v>39000</v>
      </c>
      <c r="J1529" s="14">
        <v>0.125</v>
      </c>
      <c r="K1529" s="14">
        <v>0.05</v>
      </c>
      <c r="L1529" s="17">
        <f t="shared" si="23"/>
        <v>1556100</v>
      </c>
      <c r="M1529" s="17" t="s">
        <v>14</v>
      </c>
      <c r="N1529" s="17"/>
    </row>
    <row r="1530" spans="1:14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697</v>
      </c>
      <c r="F1530" s="11">
        <v>2</v>
      </c>
      <c r="G1530" s="11">
        <v>80</v>
      </c>
      <c r="H1530" s="11" t="s">
        <v>212</v>
      </c>
      <c r="I1530" s="13">
        <v>49200</v>
      </c>
      <c r="J1530" s="14">
        <v>0.125</v>
      </c>
      <c r="K1530" s="14">
        <v>0.05</v>
      </c>
      <c r="L1530" s="17">
        <f t="shared" si="23"/>
        <v>3271800</v>
      </c>
      <c r="M1530" s="17" t="s">
        <v>14</v>
      </c>
      <c r="N1530" s="17"/>
    </row>
    <row r="1531" spans="1:14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157</v>
      </c>
      <c r="F1531" s="11">
        <v>7</v>
      </c>
      <c r="G1531" s="11">
        <v>1008</v>
      </c>
      <c r="H1531" s="11" t="s">
        <v>115</v>
      </c>
      <c r="I1531" s="13">
        <v>11900</v>
      </c>
      <c r="J1531" s="14">
        <v>0.125</v>
      </c>
      <c r="K1531" s="14">
        <v>0.05</v>
      </c>
      <c r="L1531" s="17">
        <f t="shared" si="23"/>
        <v>9971010</v>
      </c>
      <c r="M1531" s="17" t="s">
        <v>14</v>
      </c>
      <c r="N1531" s="17"/>
    </row>
    <row r="1532" spans="1:14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114</v>
      </c>
      <c r="F1532" s="11">
        <v>1</v>
      </c>
      <c r="G1532" s="11">
        <v>36</v>
      </c>
      <c r="H1532" s="11" t="s">
        <v>115</v>
      </c>
      <c r="I1532" s="13">
        <v>41500</v>
      </c>
      <c r="J1532" s="14">
        <v>0.125</v>
      </c>
      <c r="K1532" s="14">
        <v>0.05</v>
      </c>
      <c r="L1532" s="17">
        <f t="shared" si="23"/>
        <v>1241887.5</v>
      </c>
      <c r="M1532" s="17" t="s">
        <v>14</v>
      </c>
      <c r="N1532" s="17"/>
    </row>
    <row r="1533" spans="1:14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129</v>
      </c>
      <c r="F1533" s="11">
        <v>1</v>
      </c>
      <c r="G1533" s="11">
        <v>144</v>
      </c>
      <c r="H1533" s="11" t="s">
        <v>115</v>
      </c>
      <c r="I1533" s="13">
        <v>18600</v>
      </c>
      <c r="J1533" s="14">
        <v>0.125</v>
      </c>
      <c r="K1533" s="14">
        <v>0.05</v>
      </c>
      <c r="L1533" s="17">
        <f t="shared" si="23"/>
        <v>2226420</v>
      </c>
      <c r="M1533" s="17" t="s">
        <v>14</v>
      </c>
      <c r="N1533" s="17"/>
    </row>
    <row r="1534" spans="1:14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224</v>
      </c>
      <c r="F1534" s="11">
        <v>1</v>
      </c>
      <c r="G1534" s="11">
        <v>24</v>
      </c>
      <c r="H1534" s="11" t="s">
        <v>212</v>
      </c>
      <c r="I1534" s="13">
        <v>162000</v>
      </c>
      <c r="J1534" s="14">
        <v>0.125</v>
      </c>
      <c r="K1534" s="14">
        <v>0.05</v>
      </c>
      <c r="L1534" s="17">
        <f t="shared" si="23"/>
        <v>3231900</v>
      </c>
      <c r="M1534" s="17" t="s">
        <v>14</v>
      </c>
      <c r="N1534" s="17"/>
    </row>
    <row r="1535" spans="1:14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86" t="s">
        <v>1030</v>
      </c>
      <c r="F1535" s="11" t="s">
        <v>14</v>
      </c>
      <c r="G1535" s="11">
        <v>24</v>
      </c>
      <c r="H1535" s="11" t="s">
        <v>212</v>
      </c>
      <c r="I1535" s="13">
        <v>0</v>
      </c>
      <c r="J1535" s="14">
        <v>0.125</v>
      </c>
      <c r="K1535" s="14">
        <v>0.05</v>
      </c>
      <c r="L1535" s="17">
        <f t="shared" si="23"/>
        <v>0</v>
      </c>
      <c r="M1535" s="17">
        <v>0</v>
      </c>
      <c r="N1535" s="17">
        <f>SUM(L1527:L1535)-M1535</f>
        <v>35456137.5</v>
      </c>
    </row>
    <row r="1536" spans="1:14" x14ac:dyDescent="0.25">
      <c r="A1536" s="11">
        <v>29</v>
      </c>
      <c r="B1536" s="18">
        <v>45131</v>
      </c>
      <c r="C1536" s="18">
        <v>45127</v>
      </c>
      <c r="D1536" s="19" t="s">
        <v>1200</v>
      </c>
      <c r="E1536" s="6" t="s">
        <v>234</v>
      </c>
      <c r="F1536" s="11">
        <v>5</v>
      </c>
      <c r="G1536" s="11">
        <v>720</v>
      </c>
      <c r="H1536" s="11" t="s">
        <v>115</v>
      </c>
      <c r="I1536" s="13">
        <v>10600</v>
      </c>
      <c r="J1536" s="14">
        <v>0.125</v>
      </c>
      <c r="K1536" s="14">
        <v>0.05</v>
      </c>
      <c r="L1536" s="17">
        <f t="shared" si="23"/>
        <v>6344100</v>
      </c>
      <c r="M1536" s="17">
        <v>0</v>
      </c>
      <c r="N1536" s="17">
        <f>SUM(L1536)-M1536</f>
        <v>6344100</v>
      </c>
    </row>
    <row r="1537" spans="1:14" x14ac:dyDescent="0.25">
      <c r="A1537" s="11">
        <v>30</v>
      </c>
      <c r="B1537" s="18">
        <v>45131</v>
      </c>
      <c r="C1537" s="18">
        <v>45128</v>
      </c>
      <c r="D1537" s="19" t="s">
        <v>1201</v>
      </c>
      <c r="E1537" s="6" t="s">
        <v>209</v>
      </c>
      <c r="F1537" s="11">
        <v>2</v>
      </c>
      <c r="G1537" s="11">
        <v>1440</v>
      </c>
      <c r="H1537" s="11" t="s">
        <v>131</v>
      </c>
      <c r="I1537" s="13">
        <v>4800</v>
      </c>
      <c r="J1537" s="14">
        <v>0.125</v>
      </c>
      <c r="K1537" s="14">
        <v>0.05</v>
      </c>
      <c r="L1537" s="17">
        <f t="shared" si="23"/>
        <v>5745600</v>
      </c>
      <c r="M1537" s="17" t="s">
        <v>14</v>
      </c>
      <c r="N1537" s="17"/>
    </row>
    <row r="1538" spans="1:14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144</v>
      </c>
      <c r="F1538" s="11">
        <v>2</v>
      </c>
      <c r="G1538" s="11">
        <v>2000</v>
      </c>
      <c r="H1538" s="11" t="s">
        <v>133</v>
      </c>
      <c r="I1538" s="13">
        <v>2050</v>
      </c>
      <c r="J1538" s="14">
        <v>0.125</v>
      </c>
      <c r="K1538" s="14">
        <v>0.05</v>
      </c>
      <c r="L1538" s="17">
        <f t="shared" si="23"/>
        <v>3408125</v>
      </c>
      <c r="M1538" s="17" t="s">
        <v>14</v>
      </c>
      <c r="N1538" s="17"/>
    </row>
    <row r="1539" spans="1:14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157</v>
      </c>
      <c r="F1539" s="11">
        <v>2</v>
      </c>
      <c r="G1539" s="11">
        <v>288</v>
      </c>
      <c r="H1539" s="11" t="s">
        <v>115</v>
      </c>
      <c r="I1539" s="13">
        <v>11900</v>
      </c>
      <c r="J1539" s="14">
        <v>0.125</v>
      </c>
      <c r="K1539" s="14">
        <v>0.05</v>
      </c>
      <c r="L1539" s="17">
        <f t="shared" si="23"/>
        <v>2848860</v>
      </c>
      <c r="M1539" s="17" t="s">
        <v>14</v>
      </c>
      <c r="N1539" s="17"/>
    </row>
    <row r="1540" spans="1:14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164</v>
      </c>
      <c r="F1540" s="11">
        <v>2</v>
      </c>
      <c r="G1540" s="11">
        <v>1000</v>
      </c>
      <c r="H1540" s="11" t="s">
        <v>123</v>
      </c>
      <c r="I1540" s="13">
        <v>1850</v>
      </c>
      <c r="J1540" s="14">
        <v>0.125</v>
      </c>
      <c r="K1540" s="14">
        <v>0.05</v>
      </c>
      <c r="L1540" s="17">
        <f t="shared" si="23"/>
        <v>1537812.5</v>
      </c>
      <c r="M1540" s="17" t="s">
        <v>14</v>
      </c>
      <c r="N1540" s="17"/>
    </row>
    <row r="1541" spans="1:14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146</v>
      </c>
      <c r="F1541" s="11">
        <v>3</v>
      </c>
      <c r="G1541" s="11">
        <v>1500</v>
      </c>
      <c r="H1541" s="11" t="s">
        <v>123</v>
      </c>
      <c r="I1541" s="13">
        <v>1625</v>
      </c>
      <c r="J1541" s="14">
        <v>0.125</v>
      </c>
      <c r="K1541" s="14">
        <v>0.05</v>
      </c>
      <c r="L1541" s="17">
        <f t="shared" si="23"/>
        <v>2026171.875</v>
      </c>
      <c r="M1541" s="17" t="s">
        <v>14</v>
      </c>
      <c r="N1541" s="17"/>
    </row>
    <row r="1542" spans="1:14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432</v>
      </c>
      <c r="F1542" s="11">
        <v>1</v>
      </c>
      <c r="G1542" s="11">
        <v>200</v>
      </c>
      <c r="H1542" s="11" t="s">
        <v>123</v>
      </c>
      <c r="I1542" s="13">
        <v>4400</v>
      </c>
      <c r="J1542" s="14">
        <v>0.125</v>
      </c>
      <c r="K1542" s="14">
        <v>0.05</v>
      </c>
      <c r="L1542" s="17">
        <f t="shared" si="23"/>
        <v>731500</v>
      </c>
      <c r="M1542" s="17" t="s">
        <v>14</v>
      </c>
      <c r="N1542" s="17"/>
    </row>
    <row r="1543" spans="1:14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119</v>
      </c>
      <c r="F1543" s="11">
        <v>1</v>
      </c>
      <c r="G1543" s="11">
        <v>144</v>
      </c>
      <c r="H1543" s="11" t="s">
        <v>212</v>
      </c>
      <c r="I1543" s="13">
        <v>12600</v>
      </c>
      <c r="J1543" s="14">
        <v>0.125</v>
      </c>
      <c r="K1543" s="14">
        <v>0.05</v>
      </c>
      <c r="L1543" s="17">
        <f t="shared" si="23"/>
        <v>1508220</v>
      </c>
      <c r="M1543" s="17" t="s">
        <v>14</v>
      </c>
      <c r="N1543" s="17"/>
    </row>
    <row r="1544" spans="1:14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1202</v>
      </c>
      <c r="F1544" s="11">
        <v>1</v>
      </c>
      <c r="G1544" s="11">
        <v>144</v>
      </c>
      <c r="H1544" s="11" t="s">
        <v>212</v>
      </c>
      <c r="I1544" s="13">
        <v>13200</v>
      </c>
      <c r="J1544" s="14">
        <v>0.125</v>
      </c>
      <c r="K1544" s="14">
        <v>0.05</v>
      </c>
      <c r="L1544" s="17">
        <f t="shared" si="23"/>
        <v>1580040</v>
      </c>
      <c r="M1544" s="17">
        <v>0</v>
      </c>
      <c r="N1544" s="17">
        <f>SUM(L1537:L1544)-M1544</f>
        <v>19386329.375</v>
      </c>
    </row>
    <row r="1545" spans="1:14" x14ac:dyDescent="0.25">
      <c r="A1545" s="11">
        <v>31</v>
      </c>
      <c r="B1545" s="18">
        <v>45131</v>
      </c>
      <c r="C1545" s="18">
        <v>45128</v>
      </c>
      <c r="D1545" s="19" t="s">
        <v>1203</v>
      </c>
      <c r="E1545" s="6" t="s">
        <v>281</v>
      </c>
      <c r="F1545" s="11">
        <v>10</v>
      </c>
      <c r="G1545" s="11">
        <v>8640</v>
      </c>
      <c r="H1545" s="11" t="s">
        <v>131</v>
      </c>
      <c r="I1545" s="13">
        <v>2450</v>
      </c>
      <c r="J1545" s="14">
        <v>0.125</v>
      </c>
      <c r="K1545" s="14">
        <v>0.05</v>
      </c>
      <c r="L1545" s="17">
        <f t="shared" ref="L1545:L1605" si="24">G1545*(I1545-(I1545*J1545)-((I1545-(I1545*J1545))*K1545))</f>
        <v>17595900</v>
      </c>
      <c r="M1545" s="17" t="s">
        <v>14</v>
      </c>
      <c r="N1545" s="17"/>
    </row>
    <row r="1546" spans="1:14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144</v>
      </c>
      <c r="F1546" s="11">
        <v>1</v>
      </c>
      <c r="G1546" s="11">
        <v>1000</v>
      </c>
      <c r="H1546" s="11" t="s">
        <v>133</v>
      </c>
      <c r="I1546" s="13">
        <v>2050</v>
      </c>
      <c r="J1546" s="14">
        <v>0.125</v>
      </c>
      <c r="K1546" s="14">
        <v>0.05</v>
      </c>
      <c r="L1546" s="17">
        <f t="shared" si="24"/>
        <v>1704062.5</v>
      </c>
      <c r="M1546" s="17" t="s">
        <v>14</v>
      </c>
      <c r="N1546" s="17"/>
    </row>
    <row r="1547" spans="1:14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234</v>
      </c>
      <c r="F1547" s="11">
        <v>2</v>
      </c>
      <c r="G1547" s="11">
        <v>288</v>
      </c>
      <c r="H1547" s="11" t="s">
        <v>115</v>
      </c>
      <c r="I1547" s="13">
        <v>10600</v>
      </c>
      <c r="J1547" s="14">
        <v>0.125</v>
      </c>
      <c r="K1547" s="14">
        <v>0.05</v>
      </c>
      <c r="L1547" s="17">
        <f t="shared" si="24"/>
        <v>2537640</v>
      </c>
      <c r="M1547" s="17" t="s">
        <v>14</v>
      </c>
      <c r="N1547" s="17"/>
    </row>
    <row r="1548" spans="1:14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406</v>
      </c>
      <c r="F1548" s="11">
        <v>1</v>
      </c>
      <c r="G1548" s="11">
        <v>288</v>
      </c>
      <c r="H1548" s="11" t="s">
        <v>115</v>
      </c>
      <c r="I1548" s="13">
        <v>6700</v>
      </c>
      <c r="J1548" s="14">
        <v>0.125</v>
      </c>
      <c r="K1548" s="14">
        <v>0.05</v>
      </c>
      <c r="L1548" s="17">
        <f t="shared" si="24"/>
        <v>1603980</v>
      </c>
      <c r="M1548" s="17" t="s">
        <v>14</v>
      </c>
      <c r="N1548" s="17"/>
    </row>
    <row r="1549" spans="1:14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257</v>
      </c>
      <c r="F1549" s="11">
        <v>2</v>
      </c>
      <c r="G1549" s="11">
        <v>120</v>
      </c>
      <c r="H1549" s="11" t="s">
        <v>123</v>
      </c>
      <c r="I1549" s="13">
        <v>22200</v>
      </c>
      <c r="J1549" s="14">
        <v>0.125</v>
      </c>
      <c r="K1549" s="14">
        <v>0.05</v>
      </c>
      <c r="L1549" s="17">
        <f t="shared" si="24"/>
        <v>2214450</v>
      </c>
      <c r="M1549" s="17" t="s">
        <v>14</v>
      </c>
      <c r="N1549" s="17"/>
    </row>
    <row r="1550" spans="1:14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1172</v>
      </c>
      <c r="F1550" s="11">
        <v>1</v>
      </c>
      <c r="G1550" s="11">
        <v>60</v>
      </c>
      <c r="H1550" s="11" t="s">
        <v>123</v>
      </c>
      <c r="I1550" s="13">
        <v>31500</v>
      </c>
      <c r="J1550" s="14">
        <v>0.125</v>
      </c>
      <c r="K1550" s="14">
        <v>0.05</v>
      </c>
      <c r="L1550" s="17">
        <f t="shared" si="24"/>
        <v>1571062.5</v>
      </c>
      <c r="M1550" s="17" t="s">
        <v>14</v>
      </c>
      <c r="N1550" s="17"/>
    </row>
    <row r="1551" spans="1:14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240</v>
      </c>
      <c r="F1551" s="11">
        <v>1</v>
      </c>
      <c r="G1551" s="11">
        <v>60</v>
      </c>
      <c r="H1551" s="11" t="s">
        <v>123</v>
      </c>
      <c r="I1551" s="13">
        <v>31500</v>
      </c>
      <c r="J1551" s="14">
        <v>0.125</v>
      </c>
      <c r="K1551" s="14">
        <v>0.05</v>
      </c>
      <c r="L1551" s="17">
        <f t="shared" si="24"/>
        <v>1571062.5</v>
      </c>
      <c r="M1551" s="17">
        <v>0</v>
      </c>
      <c r="N1551" s="17">
        <f>SUM(L1545:L1551)-M1551</f>
        <v>28798157.5</v>
      </c>
    </row>
    <row r="1552" spans="1:14" x14ac:dyDescent="0.25">
      <c r="A1552" s="11">
        <v>32</v>
      </c>
      <c r="B1552" s="18">
        <v>45131</v>
      </c>
      <c r="C1552" s="18">
        <v>45128</v>
      </c>
      <c r="D1552" s="19" t="s">
        <v>1204</v>
      </c>
      <c r="E1552" s="6" t="s">
        <v>162</v>
      </c>
      <c r="F1552" s="11">
        <v>10</v>
      </c>
      <c r="G1552" s="11">
        <v>200</v>
      </c>
      <c r="H1552" s="11" t="s">
        <v>212</v>
      </c>
      <c r="I1552" s="13">
        <v>85200</v>
      </c>
      <c r="J1552" s="14">
        <v>0.125</v>
      </c>
      <c r="K1552" s="14">
        <v>0.05</v>
      </c>
      <c r="L1552" s="17">
        <f t="shared" si="24"/>
        <v>14164500</v>
      </c>
      <c r="M1552" s="17" t="s">
        <v>14</v>
      </c>
      <c r="N1552" s="17"/>
    </row>
    <row r="1553" spans="1:14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155</v>
      </c>
      <c r="F1553" s="11">
        <v>5</v>
      </c>
      <c r="G1553" s="11">
        <v>360</v>
      </c>
      <c r="H1553" s="11" t="s">
        <v>212</v>
      </c>
      <c r="I1553" s="13">
        <v>37200</v>
      </c>
      <c r="J1553" s="14">
        <v>0.125</v>
      </c>
      <c r="K1553" s="14">
        <v>0.05</v>
      </c>
      <c r="L1553" s="17">
        <f t="shared" si="24"/>
        <v>11132100</v>
      </c>
      <c r="M1553" s="17" t="s">
        <v>14</v>
      </c>
      <c r="N1553" s="17"/>
    </row>
    <row r="1554" spans="1:14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167</v>
      </c>
      <c r="F1554" s="11">
        <v>1</v>
      </c>
      <c r="G1554" s="11">
        <v>144</v>
      </c>
      <c r="H1554" s="11" t="s">
        <v>212</v>
      </c>
      <c r="I1554" s="13">
        <v>19800</v>
      </c>
      <c r="J1554" s="14">
        <v>0.125</v>
      </c>
      <c r="K1554" s="14">
        <v>0.05</v>
      </c>
      <c r="L1554" s="17">
        <f t="shared" si="24"/>
        <v>2370060</v>
      </c>
      <c r="M1554" s="17" t="s">
        <v>14</v>
      </c>
      <c r="N1554" s="17"/>
    </row>
    <row r="1555" spans="1:14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285</v>
      </c>
      <c r="F1555" s="11">
        <v>1</v>
      </c>
      <c r="G1555" s="11">
        <v>12</v>
      </c>
      <c r="H1555" s="11" t="s">
        <v>139</v>
      </c>
      <c r="I1555" s="13">
        <v>198000</v>
      </c>
      <c r="J1555" s="14">
        <v>0.125</v>
      </c>
      <c r="K1555" s="14">
        <v>0.05</v>
      </c>
      <c r="L1555" s="17">
        <f t="shared" si="24"/>
        <v>1975050</v>
      </c>
      <c r="M1555" s="17" t="s">
        <v>14</v>
      </c>
      <c r="N1555" s="17"/>
    </row>
    <row r="1556" spans="1:14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166</v>
      </c>
      <c r="F1556" s="11">
        <v>2</v>
      </c>
      <c r="G1556" s="11">
        <v>24</v>
      </c>
      <c r="H1556" s="11" t="s">
        <v>139</v>
      </c>
      <c r="I1556" s="13">
        <v>176400</v>
      </c>
      <c r="J1556" s="14">
        <v>0.125</v>
      </c>
      <c r="K1556" s="14">
        <v>0.05</v>
      </c>
      <c r="L1556" s="17">
        <f t="shared" si="24"/>
        <v>3519180</v>
      </c>
      <c r="M1556" s="17">
        <v>0</v>
      </c>
      <c r="N1556" s="17">
        <f>SUM(L1552:L1556)-M1556</f>
        <v>33160890</v>
      </c>
    </row>
    <row r="1557" spans="1:14" x14ac:dyDescent="0.25">
      <c r="A1557" s="11">
        <v>33</v>
      </c>
      <c r="B1557" s="18">
        <v>45134</v>
      </c>
      <c r="C1557" s="18">
        <v>45129</v>
      </c>
      <c r="D1557" s="19" t="s">
        <v>1205</v>
      </c>
      <c r="E1557" s="6" t="s">
        <v>259</v>
      </c>
      <c r="F1557" s="11">
        <v>10</v>
      </c>
      <c r="G1557" s="11">
        <v>480</v>
      </c>
      <c r="H1557" s="11" t="s">
        <v>131</v>
      </c>
      <c r="I1557" s="13">
        <v>2160</v>
      </c>
      <c r="J1557" s="14">
        <v>0.125</v>
      </c>
      <c r="K1557" s="14">
        <v>0.05</v>
      </c>
      <c r="L1557" s="17">
        <f t="shared" si="24"/>
        <v>861840</v>
      </c>
      <c r="M1557" s="17" t="s">
        <v>14</v>
      </c>
      <c r="N1557" s="17"/>
    </row>
    <row r="1558" spans="1:14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209</v>
      </c>
      <c r="F1558" s="11">
        <v>3</v>
      </c>
      <c r="G1558" s="11">
        <v>2160</v>
      </c>
      <c r="H1558" s="11" t="s">
        <v>131</v>
      </c>
      <c r="I1558" s="13">
        <v>4800</v>
      </c>
      <c r="J1558" s="14">
        <v>0.125</v>
      </c>
      <c r="K1558" s="14">
        <v>0.05</v>
      </c>
      <c r="L1558" s="17">
        <f t="shared" si="24"/>
        <v>8618400</v>
      </c>
      <c r="M1558" s="17" t="s">
        <v>14</v>
      </c>
      <c r="N1558" s="17"/>
    </row>
    <row r="1559" spans="1:14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714</v>
      </c>
      <c r="F1559" s="11">
        <v>1</v>
      </c>
      <c r="G1559" s="11">
        <v>144</v>
      </c>
      <c r="H1559" s="11" t="s">
        <v>115</v>
      </c>
      <c r="I1559" s="13">
        <v>13800</v>
      </c>
      <c r="J1559" s="14">
        <v>0.125</v>
      </c>
      <c r="K1559" s="14">
        <v>0.05</v>
      </c>
      <c r="L1559" s="17">
        <f t="shared" si="24"/>
        <v>1651860</v>
      </c>
      <c r="M1559" s="17" t="s">
        <v>14</v>
      </c>
      <c r="N1559" s="17"/>
    </row>
    <row r="1560" spans="1:14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281</v>
      </c>
      <c r="F1560" s="11">
        <v>1</v>
      </c>
      <c r="G1560" s="11">
        <v>864</v>
      </c>
      <c r="H1560" s="11" t="s">
        <v>131</v>
      </c>
      <c r="I1560" s="13">
        <v>2450</v>
      </c>
      <c r="J1560" s="14">
        <v>0.125</v>
      </c>
      <c r="K1560" s="14">
        <v>0.05</v>
      </c>
      <c r="L1560" s="17">
        <f t="shared" si="24"/>
        <v>1759590</v>
      </c>
      <c r="M1560" s="17" t="s">
        <v>14</v>
      </c>
      <c r="N1560" s="17"/>
    </row>
    <row r="1561" spans="1:14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1206</v>
      </c>
      <c r="F1561" s="11">
        <v>1</v>
      </c>
      <c r="G1561" s="11">
        <v>30</v>
      </c>
      <c r="H1561" s="11" t="s">
        <v>139</v>
      </c>
      <c r="I1561" s="13">
        <v>144000</v>
      </c>
      <c r="J1561" s="14">
        <v>0.125</v>
      </c>
      <c r="K1561" s="14">
        <v>0.05</v>
      </c>
      <c r="L1561" s="17">
        <f t="shared" si="24"/>
        <v>3591000</v>
      </c>
      <c r="M1561" s="17" t="s">
        <v>14</v>
      </c>
      <c r="N1561" s="17"/>
    </row>
    <row r="1562" spans="1:14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344</v>
      </c>
      <c r="F1562" s="11">
        <v>1</v>
      </c>
      <c r="G1562" s="11">
        <v>30</v>
      </c>
      <c r="H1562" s="11" t="s">
        <v>139</v>
      </c>
      <c r="I1562" s="13">
        <v>96000</v>
      </c>
      <c r="J1562" s="14">
        <v>0.125</v>
      </c>
      <c r="K1562" s="14">
        <v>0.05</v>
      </c>
      <c r="L1562" s="17">
        <f t="shared" si="24"/>
        <v>2394000</v>
      </c>
      <c r="M1562" s="17" t="s">
        <v>14</v>
      </c>
      <c r="N1562" s="17"/>
    </row>
    <row r="1563" spans="1:14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889</v>
      </c>
      <c r="F1563" s="11">
        <v>1</v>
      </c>
      <c r="G1563" s="11">
        <v>30</v>
      </c>
      <c r="H1563" s="11" t="s">
        <v>139</v>
      </c>
      <c r="I1563" s="13">
        <v>109200</v>
      </c>
      <c r="J1563" s="14">
        <v>0.125</v>
      </c>
      <c r="K1563" s="14">
        <v>0.05</v>
      </c>
      <c r="L1563" s="17">
        <f t="shared" si="24"/>
        <v>2723175</v>
      </c>
      <c r="M1563" s="17" t="s">
        <v>14</v>
      </c>
      <c r="N1563" s="17"/>
    </row>
    <row r="1564" spans="1:14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694</v>
      </c>
      <c r="F1564" s="11">
        <v>1</v>
      </c>
      <c r="G1564" s="11">
        <v>60</v>
      </c>
      <c r="H1564" s="11" t="s">
        <v>139</v>
      </c>
      <c r="I1564" s="13">
        <v>27600</v>
      </c>
      <c r="J1564" s="14">
        <v>0.125</v>
      </c>
      <c r="K1564" s="14">
        <v>0.05</v>
      </c>
      <c r="L1564" s="17">
        <f t="shared" si="24"/>
        <v>1376550</v>
      </c>
      <c r="M1564" s="17" t="s">
        <v>14</v>
      </c>
      <c r="N1564" s="17"/>
    </row>
    <row r="1565" spans="1:14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138</v>
      </c>
      <c r="F1565" s="11">
        <v>1</v>
      </c>
      <c r="G1565" s="11">
        <v>20</v>
      </c>
      <c r="H1565" s="11" t="s">
        <v>139</v>
      </c>
      <c r="I1565" s="13">
        <v>67900</v>
      </c>
      <c r="J1565" s="14">
        <v>0.125</v>
      </c>
      <c r="K1565" s="14">
        <v>0.05</v>
      </c>
      <c r="L1565" s="17">
        <f t="shared" si="24"/>
        <v>1128837.5</v>
      </c>
      <c r="M1565" s="17" t="s">
        <v>14</v>
      </c>
      <c r="N1565" s="17"/>
    </row>
    <row r="1566" spans="1:14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679</v>
      </c>
      <c r="F1566" s="11" t="s">
        <v>14</v>
      </c>
      <c r="G1566" s="11">
        <v>12</v>
      </c>
      <c r="H1566" s="11" t="s">
        <v>212</v>
      </c>
      <c r="I1566" s="13">
        <v>13200</v>
      </c>
      <c r="J1566" s="14">
        <v>0.125</v>
      </c>
      <c r="K1566" s="14">
        <v>0.05</v>
      </c>
      <c r="L1566" s="17">
        <f t="shared" si="24"/>
        <v>131670</v>
      </c>
      <c r="M1566" s="17">
        <v>0</v>
      </c>
      <c r="N1566" s="17">
        <f>SUM(L1557:L1566)-M1566</f>
        <v>24236922.5</v>
      </c>
    </row>
    <row r="1567" spans="1:14" x14ac:dyDescent="0.25">
      <c r="A1567" s="11">
        <v>34</v>
      </c>
      <c r="B1567" s="18">
        <v>45134</v>
      </c>
      <c r="C1567" s="18">
        <v>45131</v>
      </c>
      <c r="D1567" s="19" t="s">
        <v>1207</v>
      </c>
      <c r="E1567" s="6" t="s">
        <v>174</v>
      </c>
      <c r="F1567" s="11">
        <v>2</v>
      </c>
      <c r="G1567" s="11">
        <v>576</v>
      </c>
      <c r="H1567" s="11" t="s">
        <v>131</v>
      </c>
      <c r="I1567" s="13">
        <v>4800</v>
      </c>
      <c r="J1567" s="14">
        <v>0.125</v>
      </c>
      <c r="K1567" s="14">
        <v>0.05</v>
      </c>
      <c r="L1567" s="17">
        <f t="shared" si="24"/>
        <v>2298240</v>
      </c>
      <c r="M1567" s="17" t="s">
        <v>14</v>
      </c>
      <c r="N1567" s="17"/>
    </row>
    <row r="1568" spans="1:14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404</v>
      </c>
      <c r="F1568" s="11">
        <v>1</v>
      </c>
      <c r="G1568" s="11">
        <v>288</v>
      </c>
      <c r="H1568" s="11" t="s">
        <v>131</v>
      </c>
      <c r="I1568" s="13">
        <v>4800</v>
      </c>
      <c r="J1568" s="14">
        <v>0.125</v>
      </c>
      <c r="K1568" s="14">
        <v>0.05</v>
      </c>
      <c r="L1568" s="17">
        <f t="shared" si="24"/>
        <v>1149120</v>
      </c>
      <c r="M1568" s="17">
        <v>0</v>
      </c>
      <c r="N1568" s="17">
        <f>SUM(L1567:L1568)-M1568</f>
        <v>3447360</v>
      </c>
    </row>
    <row r="1569" spans="1:14" x14ac:dyDescent="0.25">
      <c r="A1569" s="11" t="s">
        <v>14</v>
      </c>
      <c r="B1569" s="18" t="s">
        <v>14</v>
      </c>
      <c r="C1569" s="18" t="s">
        <v>14</v>
      </c>
      <c r="D1569" s="19" t="s">
        <v>14</v>
      </c>
      <c r="E1569" s="6" t="s">
        <v>14</v>
      </c>
      <c r="F1569" s="11" t="s">
        <v>14</v>
      </c>
      <c r="G1569" s="11" t="s">
        <v>14</v>
      </c>
      <c r="H1569" s="11" t="s">
        <v>14</v>
      </c>
      <c r="I1569" s="13" t="s">
        <v>14</v>
      </c>
      <c r="J1569" s="14" t="s">
        <v>14</v>
      </c>
      <c r="K1569" s="14" t="s">
        <v>14</v>
      </c>
      <c r="L1569" s="17" t="e">
        <f t="shared" si="24"/>
        <v>#VALUE!</v>
      </c>
      <c r="M1569" s="17" t="s">
        <v>14</v>
      </c>
      <c r="N1569" s="17"/>
    </row>
    <row r="1570" spans="1:14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14</v>
      </c>
      <c r="F1570" s="11" t="s">
        <v>14</v>
      </c>
      <c r="G1570" s="11" t="s">
        <v>14</v>
      </c>
      <c r="H1570" s="11" t="s">
        <v>14</v>
      </c>
      <c r="I1570" s="13" t="s">
        <v>14</v>
      </c>
      <c r="J1570" s="14" t="s">
        <v>14</v>
      </c>
      <c r="K1570" s="14" t="s">
        <v>14</v>
      </c>
      <c r="L1570" s="17" t="e">
        <f t="shared" si="24"/>
        <v>#VALUE!</v>
      </c>
      <c r="M1570" s="17" t="s">
        <v>14</v>
      </c>
      <c r="N1570" s="17"/>
    </row>
    <row r="1571" spans="1:14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14</v>
      </c>
      <c r="F1571" s="11" t="s">
        <v>14</v>
      </c>
      <c r="G1571" s="11" t="s">
        <v>14</v>
      </c>
      <c r="H1571" s="11" t="s">
        <v>14</v>
      </c>
      <c r="I1571" s="13" t="s">
        <v>14</v>
      </c>
      <c r="J1571" s="14" t="s">
        <v>14</v>
      </c>
      <c r="K1571" s="14" t="s">
        <v>14</v>
      </c>
      <c r="L1571" s="17" t="e">
        <f t="shared" si="24"/>
        <v>#VALUE!</v>
      </c>
      <c r="M1571" s="17" t="s">
        <v>14</v>
      </c>
      <c r="N1571" s="17"/>
    </row>
    <row r="1572" spans="1:14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14</v>
      </c>
      <c r="F1572" s="11" t="s">
        <v>14</v>
      </c>
      <c r="G1572" s="11" t="s">
        <v>14</v>
      </c>
      <c r="H1572" s="11" t="s">
        <v>14</v>
      </c>
      <c r="I1572" s="13" t="s">
        <v>14</v>
      </c>
      <c r="J1572" s="14" t="s">
        <v>14</v>
      </c>
      <c r="K1572" s="14" t="s">
        <v>14</v>
      </c>
      <c r="L1572" s="17" t="e">
        <f t="shared" si="24"/>
        <v>#VALUE!</v>
      </c>
      <c r="M1572" s="17" t="s">
        <v>14</v>
      </c>
      <c r="N1572" s="17"/>
    </row>
    <row r="1573" spans="1:14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14</v>
      </c>
      <c r="F1573" s="11" t="s">
        <v>14</v>
      </c>
      <c r="G1573" s="11" t="s">
        <v>14</v>
      </c>
      <c r="H1573" s="11" t="s">
        <v>14</v>
      </c>
      <c r="I1573" s="13" t="s">
        <v>14</v>
      </c>
      <c r="J1573" s="14" t="s">
        <v>14</v>
      </c>
      <c r="K1573" s="14" t="s">
        <v>14</v>
      </c>
      <c r="L1573" s="17" t="e">
        <f t="shared" si="24"/>
        <v>#VALUE!</v>
      </c>
      <c r="M1573" s="17" t="s">
        <v>14</v>
      </c>
      <c r="N1573" s="17"/>
    </row>
    <row r="1574" spans="1:14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14</v>
      </c>
      <c r="F1574" s="11" t="s">
        <v>14</v>
      </c>
      <c r="G1574" s="11" t="s">
        <v>14</v>
      </c>
      <c r="H1574" s="11" t="s">
        <v>14</v>
      </c>
      <c r="I1574" s="13" t="s">
        <v>14</v>
      </c>
      <c r="J1574" s="14" t="s">
        <v>14</v>
      </c>
      <c r="K1574" s="14" t="s">
        <v>14</v>
      </c>
      <c r="L1574" s="17" t="e">
        <f t="shared" si="24"/>
        <v>#VALUE!</v>
      </c>
      <c r="M1574" s="17" t="s">
        <v>14</v>
      </c>
      <c r="N1574" s="17"/>
    </row>
    <row r="1575" spans="1:14" x14ac:dyDescent="0.25">
      <c r="A1575" s="11" t="s">
        <v>14</v>
      </c>
      <c r="B1575" s="18" t="s">
        <v>14</v>
      </c>
      <c r="C1575" s="18" t="s">
        <v>14</v>
      </c>
      <c r="D1575" s="19" t="s">
        <v>14</v>
      </c>
      <c r="E1575" s="6" t="s">
        <v>14</v>
      </c>
      <c r="F1575" s="11" t="s">
        <v>14</v>
      </c>
      <c r="G1575" s="11" t="s">
        <v>14</v>
      </c>
      <c r="H1575" s="11" t="s">
        <v>14</v>
      </c>
      <c r="I1575" s="13" t="s">
        <v>14</v>
      </c>
      <c r="J1575" s="14" t="s">
        <v>14</v>
      </c>
      <c r="K1575" s="14" t="s">
        <v>14</v>
      </c>
      <c r="L1575" s="17" t="e">
        <f t="shared" si="24"/>
        <v>#VALUE!</v>
      </c>
      <c r="M1575" s="17" t="s">
        <v>14</v>
      </c>
      <c r="N1575" s="17"/>
    </row>
    <row r="1576" spans="1:14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14</v>
      </c>
      <c r="F1576" s="11" t="s">
        <v>14</v>
      </c>
      <c r="G1576" s="11" t="s">
        <v>14</v>
      </c>
      <c r="H1576" s="11" t="s">
        <v>14</v>
      </c>
      <c r="I1576" s="13" t="s">
        <v>14</v>
      </c>
      <c r="J1576" s="14" t="s">
        <v>14</v>
      </c>
      <c r="K1576" s="14" t="s">
        <v>14</v>
      </c>
      <c r="L1576" s="17" t="e">
        <f t="shared" si="24"/>
        <v>#VALUE!</v>
      </c>
      <c r="M1576" s="17" t="s">
        <v>14</v>
      </c>
      <c r="N1576" s="17"/>
    </row>
    <row r="1577" spans="1:14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14</v>
      </c>
      <c r="F1577" s="11" t="s">
        <v>14</v>
      </c>
      <c r="G1577" s="11" t="s">
        <v>14</v>
      </c>
      <c r="H1577" s="11" t="s">
        <v>14</v>
      </c>
      <c r="I1577" s="13" t="s">
        <v>14</v>
      </c>
      <c r="J1577" s="14" t="s">
        <v>14</v>
      </c>
      <c r="K1577" s="14" t="s">
        <v>14</v>
      </c>
      <c r="L1577" s="17" t="e">
        <f t="shared" si="24"/>
        <v>#VALUE!</v>
      </c>
      <c r="M1577" s="17" t="s">
        <v>14</v>
      </c>
      <c r="N1577" s="17"/>
    </row>
    <row r="1578" spans="1:14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14</v>
      </c>
      <c r="F1578" s="11" t="s">
        <v>14</v>
      </c>
      <c r="G1578" s="11" t="s">
        <v>14</v>
      </c>
      <c r="H1578" s="11" t="s">
        <v>14</v>
      </c>
      <c r="I1578" s="13" t="s">
        <v>14</v>
      </c>
      <c r="J1578" s="14" t="s">
        <v>14</v>
      </c>
      <c r="K1578" s="14" t="s">
        <v>14</v>
      </c>
      <c r="L1578" s="17" t="e">
        <f t="shared" si="24"/>
        <v>#VALUE!</v>
      </c>
      <c r="M1578" s="17" t="s">
        <v>14</v>
      </c>
      <c r="N1578" s="17"/>
    </row>
    <row r="1579" spans="1:14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14</v>
      </c>
      <c r="F1579" s="11" t="s">
        <v>14</v>
      </c>
      <c r="G1579" s="11" t="s">
        <v>14</v>
      </c>
      <c r="H1579" s="11" t="s">
        <v>14</v>
      </c>
      <c r="I1579" s="13" t="s">
        <v>14</v>
      </c>
      <c r="J1579" s="14" t="s">
        <v>14</v>
      </c>
      <c r="K1579" s="14" t="s">
        <v>14</v>
      </c>
      <c r="L1579" s="17" t="e">
        <f t="shared" si="24"/>
        <v>#VALUE!</v>
      </c>
      <c r="M1579" s="17" t="s">
        <v>14</v>
      </c>
      <c r="N1579" s="17"/>
    </row>
    <row r="1580" spans="1:14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14</v>
      </c>
      <c r="F1580" s="11" t="s">
        <v>14</v>
      </c>
      <c r="G1580" s="11" t="s">
        <v>14</v>
      </c>
      <c r="H1580" s="11" t="s">
        <v>14</v>
      </c>
      <c r="I1580" s="13" t="s">
        <v>14</v>
      </c>
      <c r="J1580" s="14" t="s">
        <v>14</v>
      </c>
      <c r="K1580" s="14" t="s">
        <v>14</v>
      </c>
      <c r="L1580" s="17" t="e">
        <f t="shared" si="24"/>
        <v>#VALUE!</v>
      </c>
      <c r="M1580" s="17" t="s">
        <v>14</v>
      </c>
      <c r="N1580" s="17"/>
    </row>
    <row r="1581" spans="1:14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14</v>
      </c>
      <c r="F1581" s="11" t="s">
        <v>14</v>
      </c>
      <c r="G1581" s="11" t="s">
        <v>14</v>
      </c>
      <c r="H1581" s="11" t="s">
        <v>14</v>
      </c>
      <c r="I1581" s="13" t="s">
        <v>14</v>
      </c>
      <c r="J1581" s="14" t="s">
        <v>14</v>
      </c>
      <c r="K1581" s="14" t="s">
        <v>14</v>
      </c>
      <c r="L1581" s="17" t="e">
        <f t="shared" si="24"/>
        <v>#VALUE!</v>
      </c>
      <c r="M1581" s="17" t="s">
        <v>14</v>
      </c>
      <c r="N1581" s="17"/>
    </row>
    <row r="1582" spans="1:14" x14ac:dyDescent="0.25">
      <c r="A1582" s="11" t="s">
        <v>14</v>
      </c>
      <c r="B1582" s="18" t="s">
        <v>14</v>
      </c>
      <c r="C1582" s="18" t="s">
        <v>14</v>
      </c>
      <c r="D1582" s="19" t="s">
        <v>14</v>
      </c>
      <c r="E1582" s="6" t="s">
        <v>14</v>
      </c>
      <c r="F1582" s="11" t="s">
        <v>14</v>
      </c>
      <c r="G1582" s="11" t="s">
        <v>14</v>
      </c>
      <c r="H1582" s="11" t="s">
        <v>14</v>
      </c>
      <c r="I1582" s="13" t="s">
        <v>14</v>
      </c>
      <c r="J1582" s="14" t="s">
        <v>14</v>
      </c>
      <c r="K1582" s="14" t="s">
        <v>14</v>
      </c>
      <c r="L1582" s="17" t="e">
        <f t="shared" si="24"/>
        <v>#VALUE!</v>
      </c>
      <c r="M1582" s="17" t="s">
        <v>14</v>
      </c>
      <c r="N1582" s="17"/>
    </row>
    <row r="1583" spans="1:14" x14ac:dyDescent="0.25">
      <c r="A1583" s="11" t="s">
        <v>14</v>
      </c>
      <c r="B1583" s="18" t="s">
        <v>14</v>
      </c>
      <c r="C1583" s="18" t="s">
        <v>14</v>
      </c>
      <c r="D1583" s="19" t="s">
        <v>14</v>
      </c>
      <c r="E1583" s="6" t="s">
        <v>14</v>
      </c>
      <c r="F1583" s="11" t="s">
        <v>14</v>
      </c>
      <c r="G1583" s="11" t="s">
        <v>14</v>
      </c>
      <c r="H1583" s="11" t="s">
        <v>14</v>
      </c>
      <c r="I1583" s="13" t="s">
        <v>14</v>
      </c>
      <c r="J1583" s="14" t="s">
        <v>14</v>
      </c>
      <c r="K1583" s="14" t="s">
        <v>14</v>
      </c>
      <c r="L1583" s="17" t="e">
        <f t="shared" si="24"/>
        <v>#VALUE!</v>
      </c>
      <c r="M1583" s="17" t="s">
        <v>14</v>
      </c>
      <c r="N1583" s="17"/>
    </row>
    <row r="1584" spans="1:14" x14ac:dyDescent="0.25">
      <c r="A1584" s="11" t="s">
        <v>14</v>
      </c>
      <c r="B1584" s="18" t="s">
        <v>14</v>
      </c>
      <c r="C1584" s="18" t="s">
        <v>14</v>
      </c>
      <c r="D1584" s="19" t="s">
        <v>14</v>
      </c>
      <c r="E1584" s="6" t="s">
        <v>14</v>
      </c>
      <c r="F1584" s="11" t="s">
        <v>14</v>
      </c>
      <c r="G1584" s="11" t="s">
        <v>14</v>
      </c>
      <c r="H1584" s="11" t="s">
        <v>14</v>
      </c>
      <c r="I1584" s="13" t="s">
        <v>14</v>
      </c>
      <c r="J1584" s="14" t="s">
        <v>14</v>
      </c>
      <c r="K1584" s="14" t="s">
        <v>14</v>
      </c>
      <c r="L1584" s="17" t="e">
        <f t="shared" si="24"/>
        <v>#VALUE!</v>
      </c>
      <c r="M1584" s="17" t="s">
        <v>14</v>
      </c>
      <c r="N1584" s="17"/>
    </row>
    <row r="1585" spans="1:14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14</v>
      </c>
      <c r="F1585" s="11" t="s">
        <v>14</v>
      </c>
      <c r="G1585" s="11" t="s">
        <v>14</v>
      </c>
      <c r="H1585" s="11" t="s">
        <v>14</v>
      </c>
      <c r="I1585" s="13" t="s">
        <v>14</v>
      </c>
      <c r="J1585" s="14" t="s">
        <v>14</v>
      </c>
      <c r="K1585" s="14" t="s">
        <v>14</v>
      </c>
      <c r="L1585" s="17" t="e">
        <f t="shared" si="24"/>
        <v>#VALUE!</v>
      </c>
      <c r="M1585" s="17" t="s">
        <v>14</v>
      </c>
      <c r="N1585" s="17"/>
    </row>
    <row r="1586" spans="1:14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14</v>
      </c>
      <c r="F1586" s="11" t="s">
        <v>14</v>
      </c>
      <c r="G1586" s="11" t="s">
        <v>14</v>
      </c>
      <c r="H1586" s="11" t="s">
        <v>14</v>
      </c>
      <c r="I1586" s="13" t="s">
        <v>14</v>
      </c>
      <c r="J1586" s="14" t="s">
        <v>14</v>
      </c>
      <c r="K1586" s="14" t="s">
        <v>14</v>
      </c>
      <c r="L1586" s="17" t="e">
        <f t="shared" si="24"/>
        <v>#VALUE!</v>
      </c>
      <c r="M1586" s="17" t="s">
        <v>14</v>
      </c>
      <c r="N1586" s="17"/>
    </row>
    <row r="1587" spans="1:14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14</v>
      </c>
      <c r="F1587" s="11" t="s">
        <v>14</v>
      </c>
      <c r="G1587" s="11" t="s">
        <v>14</v>
      </c>
      <c r="H1587" s="11" t="s">
        <v>14</v>
      </c>
      <c r="I1587" s="13" t="s">
        <v>14</v>
      </c>
      <c r="J1587" s="14" t="s">
        <v>14</v>
      </c>
      <c r="K1587" s="14" t="s">
        <v>14</v>
      </c>
      <c r="L1587" s="17" t="e">
        <f t="shared" si="24"/>
        <v>#VALUE!</v>
      </c>
      <c r="M1587" s="17" t="s">
        <v>14</v>
      </c>
      <c r="N1587" s="17"/>
    </row>
    <row r="1588" spans="1:14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14</v>
      </c>
      <c r="F1588" s="11" t="s">
        <v>14</v>
      </c>
      <c r="G1588" s="11" t="s">
        <v>14</v>
      </c>
      <c r="H1588" s="11" t="s">
        <v>14</v>
      </c>
      <c r="I1588" s="13" t="s">
        <v>14</v>
      </c>
      <c r="J1588" s="14" t="s">
        <v>14</v>
      </c>
      <c r="K1588" s="14" t="s">
        <v>14</v>
      </c>
      <c r="L1588" s="17" t="e">
        <f t="shared" si="24"/>
        <v>#VALUE!</v>
      </c>
      <c r="M1588" s="17" t="s">
        <v>14</v>
      </c>
      <c r="N1588" s="17"/>
    </row>
    <row r="1589" spans="1:14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14</v>
      </c>
      <c r="F1589" s="11" t="s">
        <v>14</v>
      </c>
      <c r="G1589" s="11" t="s">
        <v>14</v>
      </c>
      <c r="H1589" s="11" t="s">
        <v>14</v>
      </c>
      <c r="I1589" s="13" t="s">
        <v>14</v>
      </c>
      <c r="J1589" s="14" t="s">
        <v>14</v>
      </c>
      <c r="K1589" s="14" t="s">
        <v>14</v>
      </c>
      <c r="L1589" s="17" t="e">
        <f t="shared" si="24"/>
        <v>#VALUE!</v>
      </c>
      <c r="M1589" s="17" t="s">
        <v>14</v>
      </c>
      <c r="N1589" s="17"/>
    </row>
    <row r="1590" spans="1:14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14</v>
      </c>
      <c r="F1590" s="11" t="s">
        <v>14</v>
      </c>
      <c r="G1590" s="11" t="s">
        <v>14</v>
      </c>
      <c r="H1590" s="11" t="s">
        <v>14</v>
      </c>
      <c r="I1590" s="13" t="s">
        <v>14</v>
      </c>
      <c r="J1590" s="14" t="s">
        <v>14</v>
      </c>
      <c r="K1590" s="14" t="s">
        <v>14</v>
      </c>
      <c r="L1590" s="17" t="e">
        <f t="shared" si="24"/>
        <v>#VALUE!</v>
      </c>
      <c r="M1590" s="17" t="s">
        <v>14</v>
      </c>
      <c r="N1590" s="17"/>
    </row>
    <row r="1591" spans="1:14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14</v>
      </c>
      <c r="F1591" s="11" t="s">
        <v>14</v>
      </c>
      <c r="G1591" s="11" t="s">
        <v>14</v>
      </c>
      <c r="H1591" s="11" t="s">
        <v>14</v>
      </c>
      <c r="I1591" s="13" t="s">
        <v>14</v>
      </c>
      <c r="J1591" s="14" t="s">
        <v>14</v>
      </c>
      <c r="K1591" s="14" t="s">
        <v>14</v>
      </c>
      <c r="L1591" s="17" t="e">
        <f t="shared" si="24"/>
        <v>#VALUE!</v>
      </c>
      <c r="M1591" s="17" t="s">
        <v>14</v>
      </c>
      <c r="N1591" s="17"/>
    </row>
    <row r="1592" spans="1:14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14</v>
      </c>
      <c r="F1592" s="11" t="s">
        <v>14</v>
      </c>
      <c r="G1592" s="11" t="s">
        <v>14</v>
      </c>
      <c r="H1592" s="11" t="s">
        <v>14</v>
      </c>
      <c r="I1592" s="13" t="s">
        <v>14</v>
      </c>
      <c r="J1592" s="14" t="s">
        <v>14</v>
      </c>
      <c r="K1592" s="14" t="s">
        <v>14</v>
      </c>
      <c r="L1592" s="17" t="e">
        <f t="shared" si="24"/>
        <v>#VALUE!</v>
      </c>
      <c r="M1592" s="17" t="s">
        <v>14</v>
      </c>
      <c r="N1592" s="17"/>
    </row>
    <row r="1593" spans="1:14" x14ac:dyDescent="0.25">
      <c r="A1593" s="11" t="s">
        <v>14</v>
      </c>
      <c r="B1593" s="18" t="s">
        <v>14</v>
      </c>
      <c r="C1593" s="18" t="s">
        <v>14</v>
      </c>
      <c r="D1593" s="19" t="s">
        <v>14</v>
      </c>
      <c r="E1593" s="6" t="s">
        <v>14</v>
      </c>
      <c r="F1593" s="11" t="s">
        <v>14</v>
      </c>
      <c r="G1593" s="11" t="s">
        <v>14</v>
      </c>
      <c r="H1593" s="11" t="s">
        <v>14</v>
      </c>
      <c r="I1593" s="13" t="s">
        <v>14</v>
      </c>
      <c r="J1593" s="14" t="s">
        <v>14</v>
      </c>
      <c r="K1593" s="14" t="s">
        <v>14</v>
      </c>
      <c r="L1593" s="17" t="e">
        <f t="shared" si="24"/>
        <v>#VALUE!</v>
      </c>
      <c r="M1593" s="17" t="s">
        <v>14</v>
      </c>
      <c r="N1593" s="17"/>
    </row>
    <row r="1594" spans="1:14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14</v>
      </c>
      <c r="F1594" s="11" t="s">
        <v>14</v>
      </c>
      <c r="G1594" s="11" t="s">
        <v>14</v>
      </c>
      <c r="H1594" s="11" t="s">
        <v>14</v>
      </c>
      <c r="I1594" s="13" t="s">
        <v>14</v>
      </c>
      <c r="J1594" s="14" t="s">
        <v>14</v>
      </c>
      <c r="K1594" s="14" t="s">
        <v>14</v>
      </c>
      <c r="L1594" s="17" t="e">
        <f t="shared" si="24"/>
        <v>#VALUE!</v>
      </c>
      <c r="M1594" s="17" t="s">
        <v>14</v>
      </c>
      <c r="N1594" s="17"/>
    </row>
    <row r="1595" spans="1:14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1" t="s">
        <v>14</v>
      </c>
      <c r="I1595" s="13" t="s">
        <v>14</v>
      </c>
      <c r="J1595" s="14" t="s">
        <v>14</v>
      </c>
      <c r="K1595" s="14" t="s">
        <v>14</v>
      </c>
      <c r="L1595" s="17" t="e">
        <f t="shared" si="24"/>
        <v>#VALUE!</v>
      </c>
      <c r="M1595" s="17" t="s">
        <v>14</v>
      </c>
      <c r="N1595" s="17"/>
    </row>
    <row r="1596" spans="1:14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14</v>
      </c>
      <c r="F1596" s="11" t="s">
        <v>14</v>
      </c>
      <c r="G1596" s="11" t="s">
        <v>14</v>
      </c>
      <c r="H1596" s="11" t="s">
        <v>14</v>
      </c>
      <c r="I1596" s="13" t="s">
        <v>14</v>
      </c>
      <c r="J1596" s="14" t="s">
        <v>14</v>
      </c>
      <c r="K1596" s="14" t="s">
        <v>14</v>
      </c>
      <c r="L1596" s="17" t="e">
        <f t="shared" si="24"/>
        <v>#VALUE!</v>
      </c>
      <c r="M1596" s="17" t="s">
        <v>14</v>
      </c>
      <c r="N1596" s="17"/>
    </row>
    <row r="1597" spans="1:14" x14ac:dyDescent="0.25">
      <c r="A1597" s="11" t="s">
        <v>14</v>
      </c>
      <c r="B1597" s="18" t="s">
        <v>14</v>
      </c>
      <c r="C1597" s="18" t="s">
        <v>14</v>
      </c>
      <c r="D1597" s="19" t="s">
        <v>14</v>
      </c>
      <c r="E1597" s="6" t="s">
        <v>14</v>
      </c>
      <c r="F1597" s="11" t="s">
        <v>14</v>
      </c>
      <c r="G1597" s="11" t="s">
        <v>14</v>
      </c>
      <c r="H1597" s="11" t="s">
        <v>14</v>
      </c>
      <c r="I1597" s="13" t="s">
        <v>14</v>
      </c>
      <c r="J1597" s="14" t="s">
        <v>14</v>
      </c>
      <c r="K1597" s="14" t="s">
        <v>14</v>
      </c>
      <c r="L1597" s="17" t="e">
        <f t="shared" si="24"/>
        <v>#VALUE!</v>
      </c>
      <c r="M1597" s="17" t="s">
        <v>14</v>
      </c>
      <c r="N1597" s="17"/>
    </row>
    <row r="1598" spans="1:14" x14ac:dyDescent="0.25">
      <c r="A1598" s="11" t="s">
        <v>14</v>
      </c>
      <c r="B1598" s="18" t="s">
        <v>14</v>
      </c>
      <c r="C1598" s="18" t="s">
        <v>14</v>
      </c>
      <c r="D1598" s="19" t="s">
        <v>14</v>
      </c>
      <c r="E1598" s="6" t="s">
        <v>14</v>
      </c>
      <c r="F1598" s="11" t="s">
        <v>14</v>
      </c>
      <c r="G1598" s="11" t="s">
        <v>14</v>
      </c>
      <c r="H1598" s="11" t="s">
        <v>14</v>
      </c>
      <c r="I1598" s="13" t="s">
        <v>14</v>
      </c>
      <c r="J1598" s="14" t="s">
        <v>14</v>
      </c>
      <c r="K1598" s="14" t="s">
        <v>14</v>
      </c>
      <c r="L1598" s="17" t="e">
        <f t="shared" si="24"/>
        <v>#VALUE!</v>
      </c>
      <c r="M1598" s="17" t="s">
        <v>14</v>
      </c>
      <c r="N1598" s="17"/>
    </row>
    <row r="1599" spans="1:14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14</v>
      </c>
      <c r="F1599" s="11" t="s">
        <v>14</v>
      </c>
      <c r="G1599" s="11" t="s">
        <v>14</v>
      </c>
      <c r="H1599" s="11" t="s">
        <v>14</v>
      </c>
      <c r="I1599" s="13" t="s">
        <v>14</v>
      </c>
      <c r="J1599" s="14" t="s">
        <v>14</v>
      </c>
      <c r="K1599" s="14" t="s">
        <v>14</v>
      </c>
      <c r="L1599" s="17" t="e">
        <f t="shared" si="24"/>
        <v>#VALUE!</v>
      </c>
      <c r="M1599" s="17" t="s">
        <v>14</v>
      </c>
      <c r="N1599" s="17"/>
    </row>
    <row r="1600" spans="1:14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14</v>
      </c>
      <c r="F1600" s="11" t="s">
        <v>14</v>
      </c>
      <c r="G1600" s="11" t="s">
        <v>14</v>
      </c>
      <c r="H1600" s="11" t="s">
        <v>14</v>
      </c>
      <c r="I1600" s="13" t="s">
        <v>14</v>
      </c>
      <c r="J1600" s="14" t="s">
        <v>14</v>
      </c>
      <c r="K1600" s="14" t="s">
        <v>14</v>
      </c>
      <c r="L1600" s="17" t="e">
        <f t="shared" si="24"/>
        <v>#VALUE!</v>
      </c>
      <c r="M1600" s="17" t="s">
        <v>14</v>
      </c>
      <c r="N1600" s="17"/>
    </row>
    <row r="1601" spans="1:14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14</v>
      </c>
      <c r="F1601" s="11" t="s">
        <v>14</v>
      </c>
      <c r="G1601" s="11" t="s">
        <v>14</v>
      </c>
      <c r="H1601" s="11" t="s">
        <v>14</v>
      </c>
      <c r="I1601" s="13" t="s">
        <v>14</v>
      </c>
      <c r="J1601" s="14" t="s">
        <v>14</v>
      </c>
      <c r="K1601" s="14" t="s">
        <v>14</v>
      </c>
      <c r="L1601" s="17" t="e">
        <f t="shared" si="24"/>
        <v>#VALUE!</v>
      </c>
      <c r="M1601" s="17" t="s">
        <v>14</v>
      </c>
      <c r="N1601" s="17"/>
    </row>
    <row r="1602" spans="1:14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14</v>
      </c>
      <c r="F1602" s="11" t="s">
        <v>14</v>
      </c>
      <c r="G1602" s="11" t="s">
        <v>14</v>
      </c>
      <c r="H1602" s="11" t="s">
        <v>14</v>
      </c>
      <c r="I1602" s="13" t="s">
        <v>14</v>
      </c>
      <c r="J1602" s="14" t="s">
        <v>14</v>
      </c>
      <c r="K1602" s="14" t="s">
        <v>14</v>
      </c>
      <c r="L1602" s="17" t="e">
        <f t="shared" si="24"/>
        <v>#VALUE!</v>
      </c>
      <c r="M1602" s="17" t="s">
        <v>14</v>
      </c>
      <c r="N1602" s="17"/>
    </row>
    <row r="1603" spans="1:14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14</v>
      </c>
      <c r="F1603" s="11" t="s">
        <v>14</v>
      </c>
      <c r="G1603" s="11" t="s">
        <v>14</v>
      </c>
      <c r="H1603" s="11" t="s">
        <v>14</v>
      </c>
      <c r="I1603" s="13" t="s">
        <v>14</v>
      </c>
      <c r="J1603" s="14" t="s">
        <v>14</v>
      </c>
      <c r="K1603" s="14" t="s">
        <v>14</v>
      </c>
      <c r="L1603" s="17" t="e">
        <f t="shared" si="24"/>
        <v>#VALUE!</v>
      </c>
      <c r="M1603" s="17" t="s">
        <v>14</v>
      </c>
      <c r="N1603" s="17"/>
    </row>
    <row r="1604" spans="1:14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14</v>
      </c>
      <c r="F1604" s="11" t="s">
        <v>14</v>
      </c>
      <c r="G1604" s="11" t="s">
        <v>14</v>
      </c>
      <c r="H1604" s="11" t="s">
        <v>14</v>
      </c>
      <c r="I1604" s="13" t="s">
        <v>14</v>
      </c>
      <c r="J1604" s="14" t="s">
        <v>14</v>
      </c>
      <c r="K1604" s="14" t="s">
        <v>14</v>
      </c>
      <c r="L1604" s="17" t="e">
        <f t="shared" si="24"/>
        <v>#VALUE!</v>
      </c>
      <c r="M1604" s="17" t="s">
        <v>14</v>
      </c>
      <c r="N1604" s="17"/>
    </row>
    <row r="1605" spans="1:14" x14ac:dyDescent="0.25">
      <c r="A1605" s="11" t="s">
        <v>14</v>
      </c>
      <c r="B1605" s="18" t="s">
        <v>14</v>
      </c>
      <c r="C1605" s="18" t="s">
        <v>14</v>
      </c>
      <c r="D1605" s="19" t="s">
        <v>14</v>
      </c>
      <c r="E1605" s="6" t="s">
        <v>14</v>
      </c>
      <c r="F1605" s="11" t="s">
        <v>14</v>
      </c>
      <c r="G1605" s="11" t="s">
        <v>14</v>
      </c>
      <c r="H1605" s="11" t="s">
        <v>14</v>
      </c>
      <c r="I1605" s="13" t="s">
        <v>14</v>
      </c>
      <c r="J1605" s="14" t="s">
        <v>14</v>
      </c>
      <c r="K1605" s="14" t="s">
        <v>14</v>
      </c>
      <c r="L1605" s="17" t="e">
        <f t="shared" si="24"/>
        <v>#VALUE!</v>
      </c>
      <c r="M1605" s="17" t="s">
        <v>14</v>
      </c>
      <c r="N1605" s="17"/>
    </row>
    <row r="1606" spans="1:14" x14ac:dyDescent="0.25">
      <c r="A1606" s="11" t="s">
        <v>14</v>
      </c>
      <c r="B1606" s="18" t="s">
        <v>14</v>
      </c>
      <c r="C1606" s="18" t="s">
        <v>14</v>
      </c>
      <c r="D1606" s="19" t="s">
        <v>14</v>
      </c>
      <c r="E1606" s="6" t="s">
        <v>14</v>
      </c>
      <c r="F1606" s="11" t="s">
        <v>14</v>
      </c>
      <c r="G1606" s="11" t="s">
        <v>14</v>
      </c>
      <c r="H1606" s="11" t="s">
        <v>14</v>
      </c>
      <c r="I1606" s="13" t="s">
        <v>14</v>
      </c>
      <c r="J1606" s="14" t="s">
        <v>14</v>
      </c>
      <c r="K1606" s="14" t="s">
        <v>14</v>
      </c>
      <c r="L1606" s="17" t="e">
        <f t="shared" ref="L1606:L1669" si="25">G1606*(I1606-(I1606*J1606)-((I1606-(I1606*J1606))*K1606))</f>
        <v>#VALUE!</v>
      </c>
      <c r="M1606" s="17" t="s">
        <v>14</v>
      </c>
      <c r="N1606" s="17"/>
    </row>
    <row r="1607" spans="1:14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14</v>
      </c>
      <c r="F1607" s="11" t="s">
        <v>14</v>
      </c>
      <c r="G1607" s="11" t="s">
        <v>14</v>
      </c>
      <c r="H1607" s="11" t="s">
        <v>14</v>
      </c>
      <c r="I1607" s="13" t="s">
        <v>14</v>
      </c>
      <c r="J1607" s="14" t="s">
        <v>14</v>
      </c>
      <c r="K1607" s="14" t="s">
        <v>14</v>
      </c>
      <c r="L1607" s="17" t="e">
        <f t="shared" si="25"/>
        <v>#VALUE!</v>
      </c>
      <c r="M1607" s="17" t="s">
        <v>14</v>
      </c>
      <c r="N1607" s="17"/>
    </row>
    <row r="1608" spans="1:14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14</v>
      </c>
      <c r="F1608" s="11" t="s">
        <v>14</v>
      </c>
      <c r="G1608" s="11" t="s">
        <v>14</v>
      </c>
      <c r="H1608" s="11" t="s">
        <v>14</v>
      </c>
      <c r="I1608" s="13" t="s">
        <v>14</v>
      </c>
      <c r="J1608" s="14" t="s">
        <v>14</v>
      </c>
      <c r="K1608" s="14" t="s">
        <v>14</v>
      </c>
      <c r="L1608" s="17" t="e">
        <f t="shared" si="25"/>
        <v>#VALUE!</v>
      </c>
      <c r="M1608" s="17" t="s">
        <v>14</v>
      </c>
      <c r="N1608" s="17"/>
    </row>
    <row r="1609" spans="1:14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14</v>
      </c>
      <c r="F1609" s="11" t="s">
        <v>14</v>
      </c>
      <c r="G1609" s="11" t="s">
        <v>14</v>
      </c>
      <c r="H1609" s="11" t="s">
        <v>14</v>
      </c>
      <c r="I1609" s="13" t="s">
        <v>14</v>
      </c>
      <c r="J1609" s="14" t="s">
        <v>14</v>
      </c>
      <c r="K1609" s="14" t="s">
        <v>14</v>
      </c>
      <c r="L1609" s="17" t="e">
        <f t="shared" si="25"/>
        <v>#VALUE!</v>
      </c>
      <c r="M1609" s="17" t="s">
        <v>14</v>
      </c>
      <c r="N1609" s="17"/>
    </row>
    <row r="1610" spans="1:14" x14ac:dyDescent="0.25">
      <c r="A1610" s="11" t="s">
        <v>14</v>
      </c>
      <c r="B1610" s="18" t="s">
        <v>14</v>
      </c>
      <c r="C1610" s="18" t="s">
        <v>14</v>
      </c>
      <c r="D1610" s="19" t="s">
        <v>14</v>
      </c>
      <c r="E1610" s="6" t="s">
        <v>14</v>
      </c>
      <c r="F1610" s="11" t="s">
        <v>14</v>
      </c>
      <c r="G1610" s="11" t="s">
        <v>14</v>
      </c>
      <c r="H1610" s="11" t="s">
        <v>14</v>
      </c>
      <c r="I1610" s="13" t="s">
        <v>14</v>
      </c>
      <c r="J1610" s="14" t="s">
        <v>14</v>
      </c>
      <c r="K1610" s="14" t="s">
        <v>14</v>
      </c>
      <c r="L1610" s="17" t="e">
        <f t="shared" si="25"/>
        <v>#VALUE!</v>
      </c>
      <c r="M1610" s="17" t="s">
        <v>14</v>
      </c>
      <c r="N1610" s="17"/>
    </row>
    <row r="1611" spans="1:14" x14ac:dyDescent="0.25">
      <c r="A1611" s="11" t="s">
        <v>14</v>
      </c>
      <c r="B1611" s="18" t="s">
        <v>14</v>
      </c>
      <c r="C1611" s="18" t="s">
        <v>14</v>
      </c>
      <c r="D1611" s="19" t="s">
        <v>14</v>
      </c>
      <c r="E1611" s="6" t="s">
        <v>14</v>
      </c>
      <c r="F1611" s="11" t="s">
        <v>14</v>
      </c>
      <c r="G1611" s="11" t="s">
        <v>14</v>
      </c>
      <c r="H1611" s="11" t="s">
        <v>14</v>
      </c>
      <c r="I1611" s="13" t="s">
        <v>14</v>
      </c>
      <c r="J1611" s="14" t="s">
        <v>14</v>
      </c>
      <c r="K1611" s="14" t="s">
        <v>14</v>
      </c>
      <c r="L1611" s="17" t="e">
        <f t="shared" si="25"/>
        <v>#VALUE!</v>
      </c>
      <c r="M1611" s="17" t="s">
        <v>14</v>
      </c>
      <c r="N1611" s="17"/>
    </row>
    <row r="1612" spans="1:14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14</v>
      </c>
      <c r="F1612" s="11" t="s">
        <v>14</v>
      </c>
      <c r="G1612" s="11" t="s">
        <v>14</v>
      </c>
      <c r="H1612" s="11" t="s">
        <v>14</v>
      </c>
      <c r="I1612" s="13" t="s">
        <v>14</v>
      </c>
      <c r="J1612" s="14" t="s">
        <v>14</v>
      </c>
      <c r="K1612" s="14" t="s">
        <v>14</v>
      </c>
      <c r="L1612" s="17" t="e">
        <f t="shared" si="25"/>
        <v>#VALUE!</v>
      </c>
      <c r="M1612" s="17" t="s">
        <v>14</v>
      </c>
      <c r="N1612" s="17"/>
    </row>
    <row r="1613" spans="1:14" x14ac:dyDescent="0.25">
      <c r="A1613" s="11" t="s">
        <v>14</v>
      </c>
      <c r="B1613" s="18" t="s">
        <v>14</v>
      </c>
      <c r="C1613" s="18" t="s">
        <v>14</v>
      </c>
      <c r="D1613" s="19" t="s">
        <v>14</v>
      </c>
      <c r="E1613" s="6" t="s">
        <v>14</v>
      </c>
      <c r="F1613" s="11" t="s">
        <v>14</v>
      </c>
      <c r="G1613" s="11" t="s">
        <v>14</v>
      </c>
      <c r="H1613" s="11" t="s">
        <v>14</v>
      </c>
      <c r="I1613" s="13" t="s">
        <v>14</v>
      </c>
      <c r="J1613" s="14" t="s">
        <v>14</v>
      </c>
      <c r="K1613" s="14" t="s">
        <v>14</v>
      </c>
      <c r="L1613" s="17" t="e">
        <f t="shared" si="25"/>
        <v>#VALUE!</v>
      </c>
      <c r="M1613" s="17" t="s">
        <v>14</v>
      </c>
      <c r="N1613" s="17"/>
    </row>
    <row r="1614" spans="1:14" x14ac:dyDescent="0.25">
      <c r="A1614" s="11" t="s">
        <v>14</v>
      </c>
      <c r="B1614" s="18" t="s">
        <v>14</v>
      </c>
      <c r="C1614" s="18" t="s">
        <v>14</v>
      </c>
      <c r="D1614" s="19" t="s">
        <v>14</v>
      </c>
      <c r="E1614" s="6" t="s">
        <v>14</v>
      </c>
      <c r="F1614" s="11" t="s">
        <v>14</v>
      </c>
      <c r="G1614" s="11" t="s">
        <v>14</v>
      </c>
      <c r="H1614" s="11" t="s">
        <v>14</v>
      </c>
      <c r="I1614" s="13" t="s">
        <v>14</v>
      </c>
      <c r="J1614" s="14" t="s">
        <v>14</v>
      </c>
      <c r="K1614" s="14" t="s">
        <v>14</v>
      </c>
      <c r="L1614" s="17" t="e">
        <f t="shared" si="25"/>
        <v>#VALUE!</v>
      </c>
      <c r="M1614" s="17" t="s">
        <v>14</v>
      </c>
      <c r="N1614" s="17"/>
    </row>
    <row r="1615" spans="1:14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14</v>
      </c>
      <c r="F1615" s="11" t="s">
        <v>14</v>
      </c>
      <c r="G1615" s="11" t="s">
        <v>14</v>
      </c>
      <c r="H1615" s="11" t="s">
        <v>14</v>
      </c>
      <c r="I1615" s="13" t="s">
        <v>14</v>
      </c>
      <c r="J1615" s="14" t="s">
        <v>14</v>
      </c>
      <c r="K1615" s="14" t="s">
        <v>14</v>
      </c>
      <c r="L1615" s="17" t="e">
        <f t="shared" si="25"/>
        <v>#VALUE!</v>
      </c>
      <c r="M1615" s="17" t="s">
        <v>14</v>
      </c>
      <c r="N1615" s="17"/>
    </row>
    <row r="1616" spans="1:14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14</v>
      </c>
      <c r="F1616" s="11" t="s">
        <v>14</v>
      </c>
      <c r="G1616" s="11" t="s">
        <v>14</v>
      </c>
      <c r="H1616" s="11" t="s">
        <v>14</v>
      </c>
      <c r="I1616" s="13" t="s">
        <v>14</v>
      </c>
      <c r="J1616" s="14" t="s">
        <v>14</v>
      </c>
      <c r="K1616" s="14" t="s">
        <v>14</v>
      </c>
      <c r="L1616" s="17" t="e">
        <f t="shared" si="25"/>
        <v>#VALUE!</v>
      </c>
      <c r="M1616" s="17" t="s">
        <v>14</v>
      </c>
      <c r="N1616" s="17"/>
    </row>
    <row r="1617" spans="1:14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14</v>
      </c>
      <c r="F1617" s="11" t="s">
        <v>14</v>
      </c>
      <c r="G1617" s="11" t="s">
        <v>14</v>
      </c>
      <c r="H1617" s="11" t="s">
        <v>14</v>
      </c>
      <c r="I1617" s="13" t="s">
        <v>14</v>
      </c>
      <c r="J1617" s="14" t="s">
        <v>14</v>
      </c>
      <c r="K1617" s="14" t="s">
        <v>14</v>
      </c>
      <c r="L1617" s="17" t="e">
        <f t="shared" si="25"/>
        <v>#VALUE!</v>
      </c>
      <c r="M1617" s="17" t="s">
        <v>14</v>
      </c>
      <c r="N1617" s="17"/>
    </row>
    <row r="1618" spans="1:14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14</v>
      </c>
      <c r="F1618" s="11" t="s">
        <v>14</v>
      </c>
      <c r="G1618" s="11" t="s">
        <v>14</v>
      </c>
      <c r="H1618" s="11" t="s">
        <v>14</v>
      </c>
      <c r="I1618" s="13" t="s">
        <v>14</v>
      </c>
      <c r="J1618" s="14" t="s">
        <v>14</v>
      </c>
      <c r="K1618" s="14" t="s">
        <v>14</v>
      </c>
      <c r="L1618" s="17" t="e">
        <f t="shared" si="25"/>
        <v>#VALUE!</v>
      </c>
      <c r="M1618" s="17" t="s">
        <v>14</v>
      </c>
      <c r="N1618" s="17"/>
    </row>
    <row r="1619" spans="1:14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14</v>
      </c>
      <c r="F1619" s="11" t="s">
        <v>14</v>
      </c>
      <c r="G1619" s="11" t="s">
        <v>14</v>
      </c>
      <c r="H1619" s="11" t="s">
        <v>14</v>
      </c>
      <c r="I1619" s="13" t="s">
        <v>14</v>
      </c>
      <c r="J1619" s="14" t="s">
        <v>14</v>
      </c>
      <c r="K1619" s="14" t="s">
        <v>14</v>
      </c>
      <c r="L1619" s="17" t="e">
        <f t="shared" si="25"/>
        <v>#VALUE!</v>
      </c>
      <c r="M1619" s="17" t="s">
        <v>14</v>
      </c>
      <c r="N1619" s="17"/>
    </row>
    <row r="1620" spans="1:14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14</v>
      </c>
      <c r="F1620" s="11" t="s">
        <v>14</v>
      </c>
      <c r="G1620" s="11" t="s">
        <v>14</v>
      </c>
      <c r="H1620" s="11" t="s">
        <v>14</v>
      </c>
      <c r="I1620" s="13" t="s">
        <v>14</v>
      </c>
      <c r="J1620" s="14" t="s">
        <v>14</v>
      </c>
      <c r="K1620" s="14" t="s">
        <v>14</v>
      </c>
      <c r="L1620" s="17" t="e">
        <f t="shared" si="25"/>
        <v>#VALUE!</v>
      </c>
      <c r="M1620" s="17" t="s">
        <v>14</v>
      </c>
      <c r="N1620" s="17"/>
    </row>
    <row r="1621" spans="1:14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14</v>
      </c>
      <c r="F1621" s="11" t="s">
        <v>14</v>
      </c>
      <c r="G1621" s="11" t="s">
        <v>14</v>
      </c>
      <c r="H1621" s="11" t="s">
        <v>14</v>
      </c>
      <c r="I1621" s="13" t="s">
        <v>14</v>
      </c>
      <c r="J1621" s="14" t="s">
        <v>14</v>
      </c>
      <c r="K1621" s="14" t="s">
        <v>14</v>
      </c>
      <c r="L1621" s="17" t="e">
        <f t="shared" si="25"/>
        <v>#VALUE!</v>
      </c>
      <c r="M1621" s="17" t="s">
        <v>14</v>
      </c>
      <c r="N1621" s="17"/>
    </row>
    <row r="1622" spans="1:14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14</v>
      </c>
      <c r="F1622" s="11" t="s">
        <v>14</v>
      </c>
      <c r="G1622" s="11" t="s">
        <v>14</v>
      </c>
      <c r="H1622" s="11" t="s">
        <v>14</v>
      </c>
      <c r="I1622" s="13" t="s">
        <v>14</v>
      </c>
      <c r="J1622" s="14" t="s">
        <v>14</v>
      </c>
      <c r="K1622" s="14" t="s">
        <v>14</v>
      </c>
      <c r="L1622" s="17" t="e">
        <f t="shared" si="25"/>
        <v>#VALUE!</v>
      </c>
      <c r="M1622" s="17" t="s">
        <v>14</v>
      </c>
      <c r="N1622" s="17"/>
    </row>
    <row r="1623" spans="1:14" x14ac:dyDescent="0.25">
      <c r="A1623" s="11" t="s">
        <v>14</v>
      </c>
      <c r="B1623" s="18" t="s">
        <v>14</v>
      </c>
      <c r="C1623" s="18" t="s">
        <v>14</v>
      </c>
      <c r="D1623" s="19" t="s">
        <v>14</v>
      </c>
      <c r="E1623" s="6" t="s">
        <v>14</v>
      </c>
      <c r="F1623" s="11" t="s">
        <v>14</v>
      </c>
      <c r="G1623" s="11" t="s">
        <v>14</v>
      </c>
      <c r="H1623" s="11" t="s">
        <v>14</v>
      </c>
      <c r="I1623" s="13" t="s">
        <v>14</v>
      </c>
      <c r="J1623" s="14" t="s">
        <v>14</v>
      </c>
      <c r="K1623" s="14" t="s">
        <v>14</v>
      </c>
      <c r="L1623" s="17" t="e">
        <f t="shared" si="25"/>
        <v>#VALUE!</v>
      </c>
      <c r="M1623" s="17" t="s">
        <v>14</v>
      </c>
      <c r="N1623" s="17"/>
    </row>
    <row r="1624" spans="1:14" x14ac:dyDescent="0.25">
      <c r="A1624" s="11" t="s">
        <v>14</v>
      </c>
      <c r="B1624" s="18" t="s">
        <v>14</v>
      </c>
      <c r="C1624" s="18" t="s">
        <v>14</v>
      </c>
      <c r="D1624" s="19" t="s">
        <v>14</v>
      </c>
      <c r="E1624" s="6" t="s">
        <v>14</v>
      </c>
      <c r="F1624" s="11" t="s">
        <v>14</v>
      </c>
      <c r="G1624" s="11" t="s">
        <v>14</v>
      </c>
      <c r="H1624" s="11" t="s">
        <v>14</v>
      </c>
      <c r="I1624" s="13" t="s">
        <v>14</v>
      </c>
      <c r="J1624" s="14" t="s">
        <v>14</v>
      </c>
      <c r="K1624" s="14" t="s">
        <v>14</v>
      </c>
      <c r="L1624" s="17" t="e">
        <f t="shared" si="25"/>
        <v>#VALUE!</v>
      </c>
      <c r="M1624" s="17" t="s">
        <v>14</v>
      </c>
      <c r="N1624" s="17"/>
    </row>
    <row r="1625" spans="1:14" x14ac:dyDescent="0.25">
      <c r="A1625" s="11" t="s">
        <v>14</v>
      </c>
      <c r="B1625" s="18" t="s">
        <v>14</v>
      </c>
      <c r="C1625" s="18" t="s">
        <v>14</v>
      </c>
      <c r="D1625" s="19" t="s">
        <v>14</v>
      </c>
      <c r="E1625" s="6" t="s">
        <v>14</v>
      </c>
      <c r="F1625" s="11" t="s">
        <v>14</v>
      </c>
      <c r="G1625" s="11" t="s">
        <v>14</v>
      </c>
      <c r="H1625" s="11" t="s">
        <v>14</v>
      </c>
      <c r="I1625" s="13" t="s">
        <v>14</v>
      </c>
      <c r="J1625" s="14" t="s">
        <v>14</v>
      </c>
      <c r="K1625" s="14" t="s">
        <v>14</v>
      </c>
      <c r="L1625" s="17" t="e">
        <f t="shared" si="25"/>
        <v>#VALUE!</v>
      </c>
      <c r="M1625" s="17" t="s">
        <v>14</v>
      </c>
      <c r="N1625" s="17"/>
    </row>
    <row r="1626" spans="1:14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14</v>
      </c>
      <c r="F1626" s="11" t="s">
        <v>14</v>
      </c>
      <c r="G1626" s="11" t="s">
        <v>14</v>
      </c>
      <c r="H1626" s="11" t="s">
        <v>14</v>
      </c>
      <c r="I1626" s="13" t="s">
        <v>14</v>
      </c>
      <c r="J1626" s="14" t="s">
        <v>14</v>
      </c>
      <c r="K1626" s="14" t="s">
        <v>14</v>
      </c>
      <c r="L1626" s="17" t="e">
        <f t="shared" si="25"/>
        <v>#VALUE!</v>
      </c>
      <c r="M1626" s="17" t="s">
        <v>14</v>
      </c>
      <c r="N1626" s="17"/>
    </row>
    <row r="1627" spans="1:14" x14ac:dyDescent="0.25">
      <c r="A1627" s="11" t="s">
        <v>14</v>
      </c>
      <c r="B1627" s="18" t="s">
        <v>14</v>
      </c>
      <c r="C1627" s="18" t="s">
        <v>14</v>
      </c>
      <c r="D1627" s="19" t="s">
        <v>14</v>
      </c>
      <c r="E1627" s="6" t="s">
        <v>14</v>
      </c>
      <c r="F1627" s="11" t="s">
        <v>14</v>
      </c>
      <c r="G1627" s="11" t="s">
        <v>14</v>
      </c>
      <c r="H1627" s="11" t="s">
        <v>14</v>
      </c>
      <c r="I1627" s="13" t="s">
        <v>14</v>
      </c>
      <c r="J1627" s="14" t="s">
        <v>14</v>
      </c>
      <c r="K1627" s="14" t="s">
        <v>14</v>
      </c>
      <c r="L1627" s="17" t="e">
        <f t="shared" si="25"/>
        <v>#VALUE!</v>
      </c>
      <c r="M1627" s="17" t="s">
        <v>14</v>
      </c>
      <c r="N1627" s="17"/>
    </row>
    <row r="1628" spans="1:14" x14ac:dyDescent="0.25">
      <c r="A1628" s="11" t="s">
        <v>14</v>
      </c>
      <c r="B1628" s="18" t="s">
        <v>14</v>
      </c>
      <c r="C1628" s="18" t="s">
        <v>14</v>
      </c>
      <c r="D1628" s="19" t="s">
        <v>14</v>
      </c>
      <c r="E1628" s="6" t="s">
        <v>14</v>
      </c>
      <c r="F1628" s="11" t="s">
        <v>14</v>
      </c>
      <c r="G1628" s="11" t="s">
        <v>14</v>
      </c>
      <c r="H1628" s="11" t="s">
        <v>14</v>
      </c>
      <c r="I1628" s="13" t="s">
        <v>14</v>
      </c>
      <c r="J1628" s="14" t="s">
        <v>14</v>
      </c>
      <c r="K1628" s="14" t="s">
        <v>14</v>
      </c>
      <c r="L1628" s="17" t="e">
        <f t="shared" si="25"/>
        <v>#VALUE!</v>
      </c>
      <c r="M1628" s="17" t="s">
        <v>14</v>
      </c>
      <c r="N1628" s="17"/>
    </row>
    <row r="1629" spans="1:14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14</v>
      </c>
      <c r="F1629" s="11" t="s">
        <v>14</v>
      </c>
      <c r="G1629" s="11" t="s">
        <v>14</v>
      </c>
      <c r="H1629" s="11" t="s">
        <v>14</v>
      </c>
      <c r="I1629" s="13" t="s">
        <v>14</v>
      </c>
      <c r="J1629" s="14" t="s">
        <v>14</v>
      </c>
      <c r="K1629" s="14" t="s">
        <v>14</v>
      </c>
      <c r="L1629" s="17" t="e">
        <f t="shared" si="25"/>
        <v>#VALUE!</v>
      </c>
      <c r="M1629" s="17" t="s">
        <v>14</v>
      </c>
      <c r="N1629" s="17"/>
    </row>
    <row r="1630" spans="1:14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14</v>
      </c>
      <c r="F1630" s="11" t="s">
        <v>14</v>
      </c>
      <c r="G1630" s="11" t="s">
        <v>14</v>
      </c>
      <c r="H1630" s="11" t="s">
        <v>14</v>
      </c>
      <c r="I1630" s="13" t="s">
        <v>14</v>
      </c>
      <c r="J1630" s="14" t="s">
        <v>14</v>
      </c>
      <c r="K1630" s="14" t="s">
        <v>14</v>
      </c>
      <c r="L1630" s="17" t="e">
        <f t="shared" si="25"/>
        <v>#VALUE!</v>
      </c>
      <c r="M1630" s="17" t="s">
        <v>14</v>
      </c>
      <c r="N1630" s="17"/>
    </row>
    <row r="1631" spans="1:14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14</v>
      </c>
      <c r="F1631" s="11" t="s">
        <v>14</v>
      </c>
      <c r="G1631" s="11" t="s">
        <v>14</v>
      </c>
      <c r="H1631" s="11" t="s">
        <v>14</v>
      </c>
      <c r="I1631" s="13" t="s">
        <v>14</v>
      </c>
      <c r="J1631" s="14" t="s">
        <v>14</v>
      </c>
      <c r="K1631" s="14" t="s">
        <v>14</v>
      </c>
      <c r="L1631" s="17" t="e">
        <f t="shared" si="25"/>
        <v>#VALUE!</v>
      </c>
      <c r="M1631" s="17" t="s">
        <v>14</v>
      </c>
      <c r="N1631" s="17"/>
    </row>
    <row r="1632" spans="1:14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14</v>
      </c>
      <c r="F1632" s="11" t="s">
        <v>14</v>
      </c>
      <c r="G1632" s="11" t="s">
        <v>14</v>
      </c>
      <c r="H1632" s="11" t="s">
        <v>14</v>
      </c>
      <c r="I1632" s="13" t="s">
        <v>14</v>
      </c>
      <c r="J1632" s="14" t="s">
        <v>14</v>
      </c>
      <c r="K1632" s="14" t="s">
        <v>14</v>
      </c>
      <c r="L1632" s="17" t="e">
        <f t="shared" si="25"/>
        <v>#VALUE!</v>
      </c>
      <c r="M1632" s="17" t="s">
        <v>14</v>
      </c>
      <c r="N1632" s="17"/>
    </row>
    <row r="1633" spans="1:14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14</v>
      </c>
      <c r="F1633" s="11" t="s">
        <v>14</v>
      </c>
      <c r="G1633" s="11" t="s">
        <v>14</v>
      </c>
      <c r="H1633" s="11" t="s">
        <v>14</v>
      </c>
      <c r="I1633" s="13" t="s">
        <v>14</v>
      </c>
      <c r="J1633" s="14" t="s">
        <v>14</v>
      </c>
      <c r="K1633" s="14" t="s">
        <v>14</v>
      </c>
      <c r="L1633" s="17" t="e">
        <f t="shared" si="25"/>
        <v>#VALUE!</v>
      </c>
      <c r="M1633" s="17" t="s">
        <v>14</v>
      </c>
      <c r="N1633" s="17"/>
    </row>
    <row r="1634" spans="1:14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14</v>
      </c>
      <c r="F1634" s="11" t="s">
        <v>14</v>
      </c>
      <c r="G1634" s="11" t="s">
        <v>14</v>
      </c>
      <c r="H1634" s="11" t="s">
        <v>14</v>
      </c>
      <c r="I1634" s="13" t="s">
        <v>14</v>
      </c>
      <c r="J1634" s="14" t="s">
        <v>14</v>
      </c>
      <c r="K1634" s="14" t="s">
        <v>14</v>
      </c>
      <c r="L1634" s="17" t="e">
        <f t="shared" si="25"/>
        <v>#VALUE!</v>
      </c>
      <c r="M1634" s="17" t="s">
        <v>14</v>
      </c>
      <c r="N1634" s="17"/>
    </row>
    <row r="1635" spans="1:14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14</v>
      </c>
      <c r="F1635" s="11" t="s">
        <v>14</v>
      </c>
      <c r="G1635" s="11" t="s">
        <v>14</v>
      </c>
      <c r="H1635" s="11" t="s">
        <v>14</v>
      </c>
      <c r="I1635" s="13" t="s">
        <v>14</v>
      </c>
      <c r="J1635" s="14" t="s">
        <v>14</v>
      </c>
      <c r="K1635" s="14" t="s">
        <v>14</v>
      </c>
      <c r="L1635" s="17" t="e">
        <f t="shared" si="25"/>
        <v>#VALUE!</v>
      </c>
      <c r="M1635" s="17" t="s">
        <v>14</v>
      </c>
      <c r="N1635" s="17"/>
    </row>
    <row r="1636" spans="1:14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14</v>
      </c>
      <c r="F1636" s="11" t="s">
        <v>14</v>
      </c>
      <c r="G1636" s="11" t="s">
        <v>14</v>
      </c>
      <c r="H1636" s="11" t="s">
        <v>14</v>
      </c>
      <c r="I1636" s="13" t="s">
        <v>14</v>
      </c>
      <c r="J1636" s="14" t="s">
        <v>14</v>
      </c>
      <c r="K1636" s="14" t="s">
        <v>14</v>
      </c>
      <c r="L1636" s="17" t="e">
        <f t="shared" si="25"/>
        <v>#VALUE!</v>
      </c>
      <c r="M1636" s="17" t="s">
        <v>14</v>
      </c>
      <c r="N1636" s="17"/>
    </row>
    <row r="1637" spans="1:14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14</v>
      </c>
      <c r="F1637" s="11" t="s">
        <v>14</v>
      </c>
      <c r="G1637" s="11" t="s">
        <v>14</v>
      </c>
      <c r="H1637" s="11" t="s">
        <v>14</v>
      </c>
      <c r="I1637" s="13" t="s">
        <v>14</v>
      </c>
      <c r="J1637" s="14" t="s">
        <v>14</v>
      </c>
      <c r="K1637" s="14" t="s">
        <v>14</v>
      </c>
      <c r="L1637" s="17" t="e">
        <f t="shared" si="25"/>
        <v>#VALUE!</v>
      </c>
      <c r="M1637" s="17" t="s">
        <v>14</v>
      </c>
      <c r="N1637" s="17"/>
    </row>
    <row r="1638" spans="1:14" x14ac:dyDescent="0.25">
      <c r="A1638" s="11" t="s">
        <v>14</v>
      </c>
      <c r="B1638" s="18" t="s">
        <v>14</v>
      </c>
      <c r="C1638" s="18" t="s">
        <v>14</v>
      </c>
      <c r="D1638" s="19" t="s">
        <v>14</v>
      </c>
      <c r="E1638" s="6" t="s">
        <v>14</v>
      </c>
      <c r="F1638" s="11" t="s">
        <v>14</v>
      </c>
      <c r="G1638" s="11" t="s">
        <v>14</v>
      </c>
      <c r="H1638" s="11" t="s">
        <v>14</v>
      </c>
      <c r="I1638" s="13" t="s">
        <v>14</v>
      </c>
      <c r="J1638" s="14" t="s">
        <v>14</v>
      </c>
      <c r="K1638" s="14" t="s">
        <v>14</v>
      </c>
      <c r="L1638" s="17" t="e">
        <f t="shared" si="25"/>
        <v>#VALUE!</v>
      </c>
      <c r="M1638" s="17" t="s">
        <v>14</v>
      </c>
      <c r="N1638" s="17"/>
    </row>
    <row r="1639" spans="1:14" x14ac:dyDescent="0.25">
      <c r="A1639" s="11" t="s">
        <v>14</v>
      </c>
      <c r="B1639" s="18" t="s">
        <v>14</v>
      </c>
      <c r="C1639" s="18" t="s">
        <v>14</v>
      </c>
      <c r="D1639" s="19" t="s">
        <v>14</v>
      </c>
      <c r="E1639" s="6" t="s">
        <v>14</v>
      </c>
      <c r="F1639" s="11" t="s">
        <v>14</v>
      </c>
      <c r="G1639" s="11" t="s">
        <v>14</v>
      </c>
      <c r="H1639" s="11" t="s">
        <v>14</v>
      </c>
      <c r="I1639" s="13" t="s">
        <v>14</v>
      </c>
      <c r="J1639" s="14" t="s">
        <v>14</v>
      </c>
      <c r="K1639" s="14" t="s">
        <v>14</v>
      </c>
      <c r="L1639" s="17" t="e">
        <f t="shared" si="25"/>
        <v>#VALUE!</v>
      </c>
      <c r="M1639" s="17" t="s">
        <v>14</v>
      </c>
      <c r="N1639" s="17"/>
    </row>
    <row r="1640" spans="1:14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14</v>
      </c>
      <c r="F1640" s="11" t="s">
        <v>14</v>
      </c>
      <c r="G1640" s="11" t="s">
        <v>14</v>
      </c>
      <c r="H1640" s="11" t="s">
        <v>14</v>
      </c>
      <c r="I1640" s="13" t="s">
        <v>14</v>
      </c>
      <c r="J1640" s="14" t="s">
        <v>14</v>
      </c>
      <c r="K1640" s="14" t="s">
        <v>14</v>
      </c>
      <c r="L1640" s="17" t="e">
        <f t="shared" si="25"/>
        <v>#VALUE!</v>
      </c>
      <c r="M1640" s="17" t="s">
        <v>14</v>
      </c>
      <c r="N1640" s="17"/>
    </row>
    <row r="1641" spans="1:14" x14ac:dyDescent="0.25">
      <c r="A1641" s="11" t="s">
        <v>14</v>
      </c>
      <c r="B1641" s="18" t="s">
        <v>14</v>
      </c>
      <c r="C1641" s="18" t="s">
        <v>14</v>
      </c>
      <c r="D1641" s="19" t="s">
        <v>14</v>
      </c>
      <c r="E1641" s="6" t="s">
        <v>14</v>
      </c>
      <c r="F1641" s="11" t="s">
        <v>14</v>
      </c>
      <c r="G1641" s="11" t="s">
        <v>14</v>
      </c>
      <c r="H1641" s="11" t="s">
        <v>14</v>
      </c>
      <c r="I1641" s="13" t="s">
        <v>14</v>
      </c>
      <c r="J1641" s="14" t="s">
        <v>14</v>
      </c>
      <c r="K1641" s="14" t="s">
        <v>14</v>
      </c>
      <c r="L1641" s="17" t="e">
        <f t="shared" si="25"/>
        <v>#VALUE!</v>
      </c>
      <c r="M1641" s="17" t="s">
        <v>14</v>
      </c>
      <c r="N1641" s="17"/>
    </row>
    <row r="1642" spans="1:14" x14ac:dyDescent="0.25">
      <c r="A1642" s="11" t="s">
        <v>14</v>
      </c>
      <c r="B1642" s="18" t="s">
        <v>14</v>
      </c>
      <c r="C1642" s="18" t="s">
        <v>14</v>
      </c>
      <c r="D1642" s="19" t="s">
        <v>14</v>
      </c>
      <c r="E1642" s="6" t="s">
        <v>14</v>
      </c>
      <c r="F1642" s="11" t="s">
        <v>14</v>
      </c>
      <c r="G1642" s="11" t="s">
        <v>14</v>
      </c>
      <c r="H1642" s="11" t="s">
        <v>14</v>
      </c>
      <c r="I1642" s="13" t="s">
        <v>14</v>
      </c>
      <c r="J1642" s="14" t="s">
        <v>14</v>
      </c>
      <c r="K1642" s="14" t="s">
        <v>14</v>
      </c>
      <c r="L1642" s="17" t="e">
        <f t="shared" si="25"/>
        <v>#VALUE!</v>
      </c>
      <c r="M1642" s="17" t="s">
        <v>14</v>
      </c>
      <c r="N1642" s="17"/>
    </row>
    <row r="1643" spans="1:14" x14ac:dyDescent="0.25">
      <c r="A1643" s="11" t="s">
        <v>14</v>
      </c>
      <c r="B1643" s="18" t="s">
        <v>14</v>
      </c>
      <c r="C1643" s="18" t="s">
        <v>14</v>
      </c>
      <c r="D1643" s="19" t="s">
        <v>14</v>
      </c>
      <c r="E1643" s="6" t="s">
        <v>14</v>
      </c>
      <c r="F1643" s="11" t="s">
        <v>14</v>
      </c>
      <c r="G1643" s="11" t="s">
        <v>14</v>
      </c>
      <c r="H1643" s="11" t="s">
        <v>14</v>
      </c>
      <c r="I1643" s="13" t="s">
        <v>14</v>
      </c>
      <c r="J1643" s="14" t="s">
        <v>14</v>
      </c>
      <c r="K1643" s="14" t="s">
        <v>14</v>
      </c>
      <c r="L1643" s="17" t="e">
        <f t="shared" si="25"/>
        <v>#VALUE!</v>
      </c>
      <c r="M1643" s="17" t="s">
        <v>14</v>
      </c>
      <c r="N1643" s="17"/>
    </row>
    <row r="1644" spans="1:14" x14ac:dyDescent="0.25">
      <c r="A1644" s="11" t="s">
        <v>14</v>
      </c>
      <c r="B1644" s="18" t="s">
        <v>14</v>
      </c>
      <c r="C1644" s="18" t="s">
        <v>14</v>
      </c>
      <c r="D1644" s="19" t="s">
        <v>14</v>
      </c>
      <c r="E1644" s="6" t="s">
        <v>14</v>
      </c>
      <c r="F1644" s="11" t="s">
        <v>14</v>
      </c>
      <c r="G1644" s="11" t="s">
        <v>14</v>
      </c>
      <c r="H1644" s="11" t="s">
        <v>14</v>
      </c>
      <c r="I1644" s="13" t="s">
        <v>14</v>
      </c>
      <c r="J1644" s="14" t="s">
        <v>14</v>
      </c>
      <c r="K1644" s="14" t="s">
        <v>14</v>
      </c>
      <c r="L1644" s="17" t="e">
        <f t="shared" si="25"/>
        <v>#VALUE!</v>
      </c>
      <c r="M1644" s="17" t="s">
        <v>14</v>
      </c>
      <c r="N1644" s="17"/>
    </row>
    <row r="1645" spans="1:14" x14ac:dyDescent="0.25">
      <c r="A1645" s="11" t="s">
        <v>14</v>
      </c>
      <c r="B1645" s="18" t="s">
        <v>14</v>
      </c>
      <c r="C1645" s="18" t="s">
        <v>14</v>
      </c>
      <c r="D1645" s="19" t="s">
        <v>14</v>
      </c>
      <c r="E1645" s="6" t="s">
        <v>14</v>
      </c>
      <c r="F1645" s="11" t="s">
        <v>14</v>
      </c>
      <c r="G1645" s="11" t="s">
        <v>14</v>
      </c>
      <c r="H1645" s="11" t="s">
        <v>14</v>
      </c>
      <c r="I1645" s="13" t="s">
        <v>14</v>
      </c>
      <c r="J1645" s="14" t="s">
        <v>14</v>
      </c>
      <c r="K1645" s="14" t="s">
        <v>14</v>
      </c>
      <c r="L1645" s="17" t="e">
        <f t="shared" si="25"/>
        <v>#VALUE!</v>
      </c>
      <c r="M1645" s="17" t="s">
        <v>14</v>
      </c>
      <c r="N1645" s="17"/>
    </row>
    <row r="1646" spans="1:14" x14ac:dyDescent="0.25">
      <c r="A1646" s="11" t="s">
        <v>14</v>
      </c>
      <c r="B1646" s="18" t="s">
        <v>14</v>
      </c>
      <c r="C1646" s="18" t="s">
        <v>14</v>
      </c>
      <c r="D1646" s="19" t="s">
        <v>14</v>
      </c>
      <c r="E1646" s="6" t="s">
        <v>14</v>
      </c>
      <c r="F1646" s="11" t="s">
        <v>14</v>
      </c>
      <c r="G1646" s="11" t="s">
        <v>14</v>
      </c>
      <c r="H1646" s="11" t="s">
        <v>14</v>
      </c>
      <c r="I1646" s="13" t="s">
        <v>14</v>
      </c>
      <c r="J1646" s="14" t="s">
        <v>14</v>
      </c>
      <c r="K1646" s="14" t="s">
        <v>14</v>
      </c>
      <c r="L1646" s="17" t="e">
        <f t="shared" si="25"/>
        <v>#VALUE!</v>
      </c>
      <c r="M1646" s="17" t="s">
        <v>14</v>
      </c>
      <c r="N1646" s="17"/>
    </row>
    <row r="1647" spans="1:14" x14ac:dyDescent="0.25">
      <c r="A1647" s="11" t="s">
        <v>14</v>
      </c>
      <c r="B1647" s="18" t="s">
        <v>14</v>
      </c>
      <c r="C1647" s="18" t="s">
        <v>14</v>
      </c>
      <c r="D1647" s="19" t="s">
        <v>14</v>
      </c>
      <c r="E1647" s="6" t="s">
        <v>14</v>
      </c>
      <c r="F1647" s="11" t="s">
        <v>14</v>
      </c>
      <c r="G1647" s="11" t="s">
        <v>14</v>
      </c>
      <c r="H1647" s="11" t="s">
        <v>14</v>
      </c>
      <c r="I1647" s="13" t="s">
        <v>14</v>
      </c>
      <c r="J1647" s="14" t="s">
        <v>14</v>
      </c>
      <c r="K1647" s="14" t="s">
        <v>14</v>
      </c>
      <c r="L1647" s="17" t="e">
        <f t="shared" si="25"/>
        <v>#VALUE!</v>
      </c>
      <c r="M1647" s="17" t="s">
        <v>14</v>
      </c>
      <c r="N1647" s="17"/>
    </row>
    <row r="1648" spans="1:14" x14ac:dyDescent="0.25">
      <c r="A1648" s="11" t="s">
        <v>14</v>
      </c>
      <c r="B1648" s="18" t="s">
        <v>14</v>
      </c>
      <c r="C1648" s="18" t="s">
        <v>14</v>
      </c>
      <c r="D1648" s="19" t="s">
        <v>14</v>
      </c>
      <c r="E1648" s="6" t="s">
        <v>14</v>
      </c>
      <c r="F1648" s="11" t="s">
        <v>14</v>
      </c>
      <c r="G1648" s="11" t="s">
        <v>14</v>
      </c>
      <c r="H1648" s="11" t="s">
        <v>14</v>
      </c>
      <c r="I1648" s="13" t="s">
        <v>14</v>
      </c>
      <c r="J1648" s="14" t="s">
        <v>14</v>
      </c>
      <c r="K1648" s="14" t="s">
        <v>14</v>
      </c>
      <c r="L1648" s="17" t="e">
        <f t="shared" si="25"/>
        <v>#VALUE!</v>
      </c>
      <c r="M1648" s="17" t="s">
        <v>14</v>
      </c>
      <c r="N1648" s="17"/>
    </row>
    <row r="1649" spans="1:14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14</v>
      </c>
      <c r="F1649" s="11" t="s">
        <v>14</v>
      </c>
      <c r="G1649" s="11" t="s">
        <v>14</v>
      </c>
      <c r="H1649" s="11" t="s">
        <v>14</v>
      </c>
      <c r="I1649" s="13" t="s">
        <v>14</v>
      </c>
      <c r="J1649" s="14" t="s">
        <v>14</v>
      </c>
      <c r="K1649" s="14" t="s">
        <v>14</v>
      </c>
      <c r="L1649" s="17" t="e">
        <f t="shared" si="25"/>
        <v>#VALUE!</v>
      </c>
      <c r="M1649" s="17" t="s">
        <v>14</v>
      </c>
      <c r="N1649" s="17"/>
    </row>
    <row r="1650" spans="1:14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14</v>
      </c>
      <c r="F1650" s="11" t="s">
        <v>14</v>
      </c>
      <c r="G1650" s="11" t="s">
        <v>14</v>
      </c>
      <c r="H1650" s="11" t="s">
        <v>14</v>
      </c>
      <c r="I1650" s="13" t="s">
        <v>14</v>
      </c>
      <c r="J1650" s="14" t="s">
        <v>14</v>
      </c>
      <c r="K1650" s="14" t="s">
        <v>14</v>
      </c>
      <c r="L1650" s="17" t="e">
        <f t="shared" si="25"/>
        <v>#VALUE!</v>
      </c>
      <c r="M1650" s="17" t="s">
        <v>14</v>
      </c>
      <c r="N1650" s="17"/>
    </row>
    <row r="1651" spans="1:14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14</v>
      </c>
      <c r="F1651" s="11" t="s">
        <v>14</v>
      </c>
      <c r="G1651" s="11" t="s">
        <v>14</v>
      </c>
      <c r="H1651" s="11" t="s">
        <v>14</v>
      </c>
      <c r="I1651" s="13" t="s">
        <v>14</v>
      </c>
      <c r="J1651" s="14" t="s">
        <v>14</v>
      </c>
      <c r="K1651" s="14" t="s">
        <v>14</v>
      </c>
      <c r="L1651" s="17" t="e">
        <f t="shared" si="25"/>
        <v>#VALUE!</v>
      </c>
      <c r="M1651" s="17" t="s">
        <v>14</v>
      </c>
      <c r="N1651" s="17"/>
    </row>
    <row r="1652" spans="1:14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14</v>
      </c>
      <c r="F1652" s="11" t="s">
        <v>14</v>
      </c>
      <c r="G1652" s="11" t="s">
        <v>14</v>
      </c>
      <c r="H1652" s="11" t="s">
        <v>14</v>
      </c>
      <c r="I1652" s="13" t="s">
        <v>14</v>
      </c>
      <c r="J1652" s="14" t="s">
        <v>14</v>
      </c>
      <c r="K1652" s="14" t="s">
        <v>14</v>
      </c>
      <c r="L1652" s="17" t="e">
        <f t="shared" si="25"/>
        <v>#VALUE!</v>
      </c>
      <c r="M1652" s="17" t="s">
        <v>14</v>
      </c>
      <c r="N1652" s="17"/>
    </row>
    <row r="1653" spans="1:14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14</v>
      </c>
      <c r="F1653" s="11" t="s">
        <v>14</v>
      </c>
      <c r="G1653" s="11" t="s">
        <v>14</v>
      </c>
      <c r="H1653" s="11" t="s">
        <v>14</v>
      </c>
      <c r="I1653" s="13" t="s">
        <v>14</v>
      </c>
      <c r="J1653" s="14" t="s">
        <v>14</v>
      </c>
      <c r="K1653" s="14" t="s">
        <v>14</v>
      </c>
      <c r="L1653" s="17" t="e">
        <f t="shared" si="25"/>
        <v>#VALUE!</v>
      </c>
      <c r="M1653" s="17" t="s">
        <v>14</v>
      </c>
      <c r="N1653" s="17"/>
    </row>
    <row r="1654" spans="1:14" x14ac:dyDescent="0.25">
      <c r="A1654" s="11" t="s">
        <v>14</v>
      </c>
      <c r="B1654" s="18" t="s">
        <v>14</v>
      </c>
      <c r="C1654" s="18" t="s">
        <v>14</v>
      </c>
      <c r="D1654" s="19" t="s">
        <v>14</v>
      </c>
      <c r="E1654" s="6" t="s">
        <v>14</v>
      </c>
      <c r="F1654" s="11" t="s">
        <v>14</v>
      </c>
      <c r="G1654" s="11" t="s">
        <v>14</v>
      </c>
      <c r="H1654" s="11" t="s">
        <v>14</v>
      </c>
      <c r="I1654" s="13" t="s">
        <v>14</v>
      </c>
      <c r="J1654" s="14" t="s">
        <v>14</v>
      </c>
      <c r="K1654" s="14" t="s">
        <v>14</v>
      </c>
      <c r="L1654" s="17" t="e">
        <f t="shared" si="25"/>
        <v>#VALUE!</v>
      </c>
      <c r="M1654" s="17" t="s">
        <v>14</v>
      </c>
      <c r="N1654" s="17"/>
    </row>
    <row r="1655" spans="1:14" x14ac:dyDescent="0.25">
      <c r="A1655" s="11" t="s">
        <v>14</v>
      </c>
      <c r="B1655" s="18" t="s">
        <v>14</v>
      </c>
      <c r="C1655" s="18" t="s">
        <v>14</v>
      </c>
      <c r="D1655" s="19" t="s">
        <v>14</v>
      </c>
      <c r="E1655" s="6" t="s">
        <v>14</v>
      </c>
      <c r="F1655" s="11" t="s">
        <v>14</v>
      </c>
      <c r="G1655" s="11" t="s">
        <v>14</v>
      </c>
      <c r="H1655" s="11" t="s">
        <v>14</v>
      </c>
      <c r="I1655" s="13" t="s">
        <v>14</v>
      </c>
      <c r="J1655" s="14" t="s">
        <v>14</v>
      </c>
      <c r="K1655" s="14" t="s">
        <v>14</v>
      </c>
      <c r="L1655" s="17" t="e">
        <f t="shared" si="25"/>
        <v>#VALUE!</v>
      </c>
      <c r="M1655" s="17" t="s">
        <v>14</v>
      </c>
      <c r="N1655" s="17"/>
    </row>
    <row r="1656" spans="1:14" x14ac:dyDescent="0.25">
      <c r="A1656" s="11" t="s">
        <v>14</v>
      </c>
      <c r="B1656" s="18" t="s">
        <v>14</v>
      </c>
      <c r="C1656" s="18" t="s">
        <v>14</v>
      </c>
      <c r="D1656" s="19" t="s">
        <v>14</v>
      </c>
      <c r="E1656" s="6" t="s">
        <v>14</v>
      </c>
      <c r="F1656" s="11" t="s">
        <v>14</v>
      </c>
      <c r="G1656" s="11" t="s">
        <v>14</v>
      </c>
      <c r="H1656" s="11" t="s">
        <v>14</v>
      </c>
      <c r="I1656" s="13" t="s">
        <v>14</v>
      </c>
      <c r="J1656" s="14" t="s">
        <v>14</v>
      </c>
      <c r="K1656" s="14" t="s">
        <v>14</v>
      </c>
      <c r="L1656" s="17" t="e">
        <f t="shared" si="25"/>
        <v>#VALUE!</v>
      </c>
      <c r="M1656" s="17" t="s">
        <v>14</v>
      </c>
      <c r="N1656" s="17"/>
    </row>
    <row r="1657" spans="1:14" x14ac:dyDescent="0.25">
      <c r="A1657" s="11" t="s">
        <v>14</v>
      </c>
      <c r="B1657" s="18" t="s">
        <v>14</v>
      </c>
      <c r="C1657" s="18" t="s">
        <v>14</v>
      </c>
      <c r="D1657" s="19" t="s">
        <v>14</v>
      </c>
      <c r="E1657" s="6" t="s">
        <v>14</v>
      </c>
      <c r="F1657" s="11" t="s">
        <v>14</v>
      </c>
      <c r="G1657" s="11" t="s">
        <v>14</v>
      </c>
      <c r="H1657" s="11" t="s">
        <v>14</v>
      </c>
      <c r="I1657" s="13" t="s">
        <v>14</v>
      </c>
      <c r="J1657" s="14" t="s">
        <v>14</v>
      </c>
      <c r="K1657" s="14" t="s">
        <v>14</v>
      </c>
      <c r="L1657" s="17" t="e">
        <f t="shared" si="25"/>
        <v>#VALUE!</v>
      </c>
      <c r="M1657" s="17" t="s">
        <v>14</v>
      </c>
      <c r="N1657" s="17"/>
    </row>
    <row r="1658" spans="1:14" x14ac:dyDescent="0.25">
      <c r="A1658" s="11" t="s">
        <v>14</v>
      </c>
      <c r="B1658" s="18" t="s">
        <v>14</v>
      </c>
      <c r="C1658" s="18" t="s">
        <v>14</v>
      </c>
      <c r="D1658" s="19" t="s">
        <v>14</v>
      </c>
      <c r="E1658" s="6" t="s">
        <v>14</v>
      </c>
      <c r="F1658" s="11" t="s">
        <v>14</v>
      </c>
      <c r="G1658" s="11" t="s">
        <v>14</v>
      </c>
      <c r="H1658" s="11" t="s">
        <v>14</v>
      </c>
      <c r="I1658" s="13" t="s">
        <v>14</v>
      </c>
      <c r="J1658" s="14" t="s">
        <v>14</v>
      </c>
      <c r="K1658" s="14" t="s">
        <v>14</v>
      </c>
      <c r="L1658" s="17" t="e">
        <f t="shared" si="25"/>
        <v>#VALUE!</v>
      </c>
      <c r="M1658" s="17" t="s">
        <v>14</v>
      </c>
      <c r="N1658" s="17"/>
    </row>
    <row r="1659" spans="1:14" x14ac:dyDescent="0.25">
      <c r="A1659" s="11" t="s">
        <v>14</v>
      </c>
      <c r="B1659" s="18" t="s">
        <v>14</v>
      </c>
      <c r="C1659" s="18" t="s">
        <v>14</v>
      </c>
      <c r="D1659" s="19" t="s">
        <v>14</v>
      </c>
      <c r="E1659" s="6" t="s">
        <v>14</v>
      </c>
      <c r="F1659" s="11" t="s">
        <v>14</v>
      </c>
      <c r="G1659" s="11" t="s">
        <v>14</v>
      </c>
      <c r="H1659" s="11" t="s">
        <v>14</v>
      </c>
      <c r="I1659" s="13" t="s">
        <v>14</v>
      </c>
      <c r="J1659" s="14" t="s">
        <v>14</v>
      </c>
      <c r="K1659" s="14" t="s">
        <v>14</v>
      </c>
      <c r="L1659" s="17" t="e">
        <f t="shared" si="25"/>
        <v>#VALUE!</v>
      </c>
      <c r="M1659" s="17" t="s">
        <v>14</v>
      </c>
      <c r="N1659" s="17"/>
    </row>
    <row r="1660" spans="1:14" x14ac:dyDescent="0.25">
      <c r="A1660" s="11" t="s">
        <v>14</v>
      </c>
      <c r="B1660" s="18" t="s">
        <v>14</v>
      </c>
      <c r="C1660" s="18" t="s">
        <v>14</v>
      </c>
      <c r="D1660" s="19" t="s">
        <v>14</v>
      </c>
      <c r="E1660" s="6" t="s">
        <v>14</v>
      </c>
      <c r="F1660" s="11" t="s">
        <v>14</v>
      </c>
      <c r="G1660" s="11" t="s">
        <v>14</v>
      </c>
      <c r="H1660" s="11" t="s">
        <v>14</v>
      </c>
      <c r="I1660" s="13" t="s">
        <v>14</v>
      </c>
      <c r="J1660" s="14" t="s">
        <v>14</v>
      </c>
      <c r="K1660" s="14" t="s">
        <v>14</v>
      </c>
      <c r="L1660" s="17" t="e">
        <f t="shared" si="25"/>
        <v>#VALUE!</v>
      </c>
      <c r="M1660" s="17" t="s">
        <v>14</v>
      </c>
      <c r="N1660" s="17"/>
    </row>
    <row r="1661" spans="1:14" x14ac:dyDescent="0.25">
      <c r="A1661" s="11" t="s">
        <v>14</v>
      </c>
      <c r="B1661" s="18" t="s">
        <v>14</v>
      </c>
      <c r="C1661" s="18" t="s">
        <v>14</v>
      </c>
      <c r="D1661" s="19" t="s">
        <v>14</v>
      </c>
      <c r="E1661" s="6" t="s">
        <v>14</v>
      </c>
      <c r="F1661" s="11" t="s">
        <v>14</v>
      </c>
      <c r="G1661" s="11" t="s">
        <v>14</v>
      </c>
      <c r="H1661" s="11" t="s">
        <v>14</v>
      </c>
      <c r="I1661" s="13" t="s">
        <v>14</v>
      </c>
      <c r="J1661" s="14" t="s">
        <v>14</v>
      </c>
      <c r="K1661" s="14" t="s">
        <v>14</v>
      </c>
      <c r="L1661" s="17" t="e">
        <f t="shared" si="25"/>
        <v>#VALUE!</v>
      </c>
      <c r="M1661" s="17" t="s">
        <v>14</v>
      </c>
      <c r="N1661" s="17"/>
    </row>
    <row r="1662" spans="1:14" x14ac:dyDescent="0.25">
      <c r="A1662" s="11" t="s">
        <v>14</v>
      </c>
      <c r="B1662" s="18" t="s">
        <v>14</v>
      </c>
      <c r="C1662" s="18" t="s">
        <v>14</v>
      </c>
      <c r="D1662" s="19" t="s">
        <v>14</v>
      </c>
      <c r="E1662" s="6" t="s">
        <v>14</v>
      </c>
      <c r="F1662" s="11" t="s">
        <v>14</v>
      </c>
      <c r="G1662" s="11" t="s">
        <v>14</v>
      </c>
      <c r="H1662" s="11" t="s">
        <v>14</v>
      </c>
      <c r="I1662" s="13" t="s">
        <v>14</v>
      </c>
      <c r="J1662" s="14" t="s">
        <v>14</v>
      </c>
      <c r="K1662" s="14" t="s">
        <v>14</v>
      </c>
      <c r="L1662" s="17" t="e">
        <f t="shared" si="25"/>
        <v>#VALUE!</v>
      </c>
      <c r="M1662" s="17" t="s">
        <v>14</v>
      </c>
      <c r="N1662" s="17"/>
    </row>
    <row r="1663" spans="1:14" x14ac:dyDescent="0.25">
      <c r="A1663" s="11" t="s">
        <v>14</v>
      </c>
      <c r="B1663" s="18" t="s">
        <v>14</v>
      </c>
      <c r="C1663" s="18" t="s">
        <v>14</v>
      </c>
      <c r="D1663" s="19" t="s">
        <v>14</v>
      </c>
      <c r="E1663" s="6" t="s">
        <v>14</v>
      </c>
      <c r="F1663" s="11" t="s">
        <v>14</v>
      </c>
      <c r="G1663" s="11" t="s">
        <v>14</v>
      </c>
      <c r="H1663" s="11" t="s">
        <v>14</v>
      </c>
      <c r="I1663" s="13" t="s">
        <v>14</v>
      </c>
      <c r="J1663" s="14" t="s">
        <v>14</v>
      </c>
      <c r="K1663" s="14" t="s">
        <v>14</v>
      </c>
      <c r="L1663" s="17" t="e">
        <f t="shared" si="25"/>
        <v>#VALUE!</v>
      </c>
      <c r="M1663" s="17" t="s">
        <v>14</v>
      </c>
      <c r="N1663" s="17"/>
    </row>
    <row r="1664" spans="1:14" x14ac:dyDescent="0.25">
      <c r="A1664" s="11" t="s">
        <v>14</v>
      </c>
      <c r="B1664" s="18" t="s">
        <v>14</v>
      </c>
      <c r="C1664" s="18" t="s">
        <v>14</v>
      </c>
      <c r="D1664" s="19" t="s">
        <v>14</v>
      </c>
      <c r="E1664" s="6" t="s">
        <v>14</v>
      </c>
      <c r="F1664" s="11" t="s">
        <v>14</v>
      </c>
      <c r="G1664" s="11" t="s">
        <v>14</v>
      </c>
      <c r="H1664" s="11" t="s">
        <v>14</v>
      </c>
      <c r="I1664" s="13" t="s">
        <v>14</v>
      </c>
      <c r="J1664" s="14" t="s">
        <v>14</v>
      </c>
      <c r="K1664" s="14" t="s">
        <v>14</v>
      </c>
      <c r="L1664" s="17" t="e">
        <f t="shared" si="25"/>
        <v>#VALUE!</v>
      </c>
      <c r="M1664" s="17" t="s">
        <v>14</v>
      </c>
      <c r="N1664" s="17"/>
    </row>
    <row r="1665" spans="1:14" x14ac:dyDescent="0.25">
      <c r="A1665" s="11" t="s">
        <v>14</v>
      </c>
      <c r="B1665" s="18" t="s">
        <v>14</v>
      </c>
      <c r="C1665" s="18" t="s">
        <v>14</v>
      </c>
      <c r="D1665" s="19" t="s">
        <v>14</v>
      </c>
      <c r="E1665" s="6" t="s">
        <v>14</v>
      </c>
      <c r="F1665" s="11" t="s">
        <v>14</v>
      </c>
      <c r="G1665" s="11" t="s">
        <v>14</v>
      </c>
      <c r="H1665" s="11" t="s">
        <v>14</v>
      </c>
      <c r="I1665" s="13" t="s">
        <v>14</v>
      </c>
      <c r="J1665" s="14" t="s">
        <v>14</v>
      </c>
      <c r="K1665" s="14" t="s">
        <v>14</v>
      </c>
      <c r="L1665" s="17" t="e">
        <f t="shared" si="25"/>
        <v>#VALUE!</v>
      </c>
      <c r="M1665" s="17" t="s">
        <v>14</v>
      </c>
      <c r="N1665" s="17"/>
    </row>
    <row r="1666" spans="1:14" x14ac:dyDescent="0.25">
      <c r="A1666" s="11" t="s">
        <v>14</v>
      </c>
      <c r="B1666" s="18" t="s">
        <v>14</v>
      </c>
      <c r="C1666" s="18" t="s">
        <v>14</v>
      </c>
      <c r="D1666" s="19" t="s">
        <v>14</v>
      </c>
      <c r="E1666" s="6" t="s">
        <v>14</v>
      </c>
      <c r="F1666" s="11" t="s">
        <v>14</v>
      </c>
      <c r="G1666" s="11" t="s">
        <v>14</v>
      </c>
      <c r="H1666" s="11" t="s">
        <v>14</v>
      </c>
      <c r="I1666" s="13" t="s">
        <v>14</v>
      </c>
      <c r="J1666" s="14" t="s">
        <v>14</v>
      </c>
      <c r="K1666" s="14" t="s">
        <v>14</v>
      </c>
      <c r="L1666" s="17" t="e">
        <f t="shared" si="25"/>
        <v>#VALUE!</v>
      </c>
      <c r="M1666" s="17" t="s">
        <v>14</v>
      </c>
      <c r="N1666" s="17"/>
    </row>
    <row r="1667" spans="1:14" x14ac:dyDescent="0.25">
      <c r="A1667" s="11" t="s">
        <v>14</v>
      </c>
      <c r="B1667" s="18" t="s">
        <v>14</v>
      </c>
      <c r="C1667" s="18" t="s">
        <v>14</v>
      </c>
      <c r="D1667" s="19" t="s">
        <v>14</v>
      </c>
      <c r="E1667" s="6" t="s">
        <v>14</v>
      </c>
      <c r="F1667" s="11" t="s">
        <v>14</v>
      </c>
      <c r="G1667" s="11" t="s">
        <v>14</v>
      </c>
      <c r="H1667" s="11" t="s">
        <v>14</v>
      </c>
      <c r="I1667" s="13" t="s">
        <v>14</v>
      </c>
      <c r="J1667" s="14" t="s">
        <v>14</v>
      </c>
      <c r="K1667" s="14" t="s">
        <v>14</v>
      </c>
      <c r="L1667" s="17" t="e">
        <f t="shared" si="25"/>
        <v>#VALUE!</v>
      </c>
      <c r="M1667" s="17" t="s">
        <v>14</v>
      </c>
      <c r="N1667" s="17"/>
    </row>
    <row r="1668" spans="1:14" x14ac:dyDescent="0.25">
      <c r="A1668" s="11" t="s">
        <v>14</v>
      </c>
      <c r="B1668" s="18" t="s">
        <v>14</v>
      </c>
      <c r="C1668" s="18" t="s">
        <v>14</v>
      </c>
      <c r="D1668" s="19" t="s">
        <v>14</v>
      </c>
      <c r="E1668" s="6" t="s">
        <v>14</v>
      </c>
      <c r="F1668" s="11" t="s">
        <v>14</v>
      </c>
      <c r="G1668" s="11" t="s">
        <v>14</v>
      </c>
      <c r="H1668" s="11" t="s">
        <v>14</v>
      </c>
      <c r="I1668" s="13" t="s">
        <v>14</v>
      </c>
      <c r="J1668" s="14" t="s">
        <v>14</v>
      </c>
      <c r="K1668" s="14" t="s">
        <v>14</v>
      </c>
      <c r="L1668" s="17" t="e">
        <f t="shared" si="25"/>
        <v>#VALUE!</v>
      </c>
      <c r="M1668" s="17" t="s">
        <v>14</v>
      </c>
      <c r="N1668" s="17"/>
    </row>
    <row r="1669" spans="1:14" x14ac:dyDescent="0.25">
      <c r="A1669" s="11" t="s">
        <v>14</v>
      </c>
      <c r="B1669" s="18" t="s">
        <v>14</v>
      </c>
      <c r="C1669" s="18" t="s">
        <v>14</v>
      </c>
      <c r="D1669" s="19" t="s">
        <v>14</v>
      </c>
      <c r="E1669" s="6" t="s">
        <v>14</v>
      </c>
      <c r="F1669" s="11" t="s">
        <v>14</v>
      </c>
      <c r="G1669" s="11" t="s">
        <v>14</v>
      </c>
      <c r="H1669" s="11" t="s">
        <v>14</v>
      </c>
      <c r="I1669" s="13" t="s">
        <v>14</v>
      </c>
      <c r="J1669" s="14" t="s">
        <v>14</v>
      </c>
      <c r="K1669" s="14" t="s">
        <v>14</v>
      </c>
      <c r="L1669" s="17" t="e">
        <f t="shared" si="25"/>
        <v>#VALUE!</v>
      </c>
      <c r="M1669" s="17" t="s">
        <v>14</v>
      </c>
      <c r="N1669" s="17"/>
    </row>
    <row r="1670" spans="1:14" x14ac:dyDescent="0.25">
      <c r="A1670" s="11" t="s">
        <v>14</v>
      </c>
      <c r="B1670" s="18" t="s">
        <v>14</v>
      </c>
      <c r="C1670" s="18" t="s">
        <v>14</v>
      </c>
      <c r="D1670" s="19" t="s">
        <v>14</v>
      </c>
      <c r="E1670" s="6" t="s">
        <v>14</v>
      </c>
      <c r="F1670" s="11" t="s">
        <v>14</v>
      </c>
      <c r="G1670" s="11" t="s">
        <v>14</v>
      </c>
      <c r="H1670" s="11" t="s">
        <v>14</v>
      </c>
      <c r="I1670" s="13" t="s">
        <v>14</v>
      </c>
      <c r="J1670" s="14" t="s">
        <v>14</v>
      </c>
      <c r="K1670" s="14" t="s">
        <v>14</v>
      </c>
      <c r="L1670" s="17" t="e">
        <f t="shared" ref="L1670:L1733" si="26">G1670*(I1670-(I1670*J1670)-((I1670-(I1670*J1670))*K1670))</f>
        <v>#VALUE!</v>
      </c>
      <c r="M1670" s="17" t="s">
        <v>14</v>
      </c>
      <c r="N1670" s="17"/>
    </row>
    <row r="1671" spans="1:14" x14ac:dyDescent="0.25">
      <c r="A1671" s="11" t="s">
        <v>14</v>
      </c>
      <c r="B1671" s="18" t="s">
        <v>14</v>
      </c>
      <c r="C1671" s="18" t="s">
        <v>14</v>
      </c>
      <c r="D1671" s="19" t="s">
        <v>14</v>
      </c>
      <c r="E1671" s="6" t="s">
        <v>14</v>
      </c>
      <c r="F1671" s="11" t="s">
        <v>14</v>
      </c>
      <c r="G1671" s="11" t="s">
        <v>14</v>
      </c>
      <c r="H1671" s="11" t="s">
        <v>14</v>
      </c>
      <c r="I1671" s="13" t="s">
        <v>14</v>
      </c>
      <c r="J1671" s="14" t="s">
        <v>14</v>
      </c>
      <c r="K1671" s="14" t="s">
        <v>14</v>
      </c>
      <c r="L1671" s="17" t="e">
        <f t="shared" si="26"/>
        <v>#VALUE!</v>
      </c>
      <c r="M1671" s="17" t="s">
        <v>14</v>
      </c>
      <c r="N1671" s="17"/>
    </row>
    <row r="1672" spans="1:14" x14ac:dyDescent="0.25">
      <c r="A1672" s="11" t="s">
        <v>14</v>
      </c>
      <c r="B1672" s="18" t="s">
        <v>14</v>
      </c>
      <c r="C1672" s="18" t="s">
        <v>14</v>
      </c>
      <c r="D1672" s="19" t="s">
        <v>14</v>
      </c>
      <c r="E1672" s="6" t="s">
        <v>14</v>
      </c>
      <c r="F1672" s="11" t="s">
        <v>14</v>
      </c>
      <c r="G1672" s="11" t="s">
        <v>14</v>
      </c>
      <c r="H1672" s="11" t="s">
        <v>14</v>
      </c>
      <c r="I1672" s="13" t="s">
        <v>14</v>
      </c>
      <c r="J1672" s="14" t="s">
        <v>14</v>
      </c>
      <c r="K1672" s="14" t="s">
        <v>14</v>
      </c>
      <c r="L1672" s="17" t="e">
        <f t="shared" si="26"/>
        <v>#VALUE!</v>
      </c>
      <c r="M1672" s="17" t="s">
        <v>14</v>
      </c>
      <c r="N1672" s="17"/>
    </row>
    <row r="1673" spans="1:14" x14ac:dyDescent="0.25">
      <c r="A1673" s="11" t="s">
        <v>14</v>
      </c>
      <c r="B1673" s="18" t="s">
        <v>14</v>
      </c>
      <c r="C1673" s="18" t="s">
        <v>14</v>
      </c>
      <c r="D1673" s="19" t="s">
        <v>14</v>
      </c>
      <c r="E1673" s="6" t="s">
        <v>14</v>
      </c>
      <c r="F1673" s="11" t="s">
        <v>14</v>
      </c>
      <c r="G1673" s="11" t="s">
        <v>14</v>
      </c>
      <c r="H1673" s="11" t="s">
        <v>14</v>
      </c>
      <c r="I1673" s="13" t="s">
        <v>14</v>
      </c>
      <c r="J1673" s="14" t="s">
        <v>14</v>
      </c>
      <c r="K1673" s="14" t="s">
        <v>14</v>
      </c>
      <c r="L1673" s="17" t="e">
        <f t="shared" si="26"/>
        <v>#VALUE!</v>
      </c>
      <c r="M1673" s="17" t="s">
        <v>14</v>
      </c>
      <c r="N1673" s="17"/>
    </row>
    <row r="1674" spans="1:14" x14ac:dyDescent="0.25">
      <c r="A1674" s="11" t="s">
        <v>14</v>
      </c>
      <c r="B1674" s="18" t="s">
        <v>14</v>
      </c>
      <c r="C1674" s="18" t="s">
        <v>14</v>
      </c>
      <c r="D1674" s="19" t="s">
        <v>14</v>
      </c>
      <c r="E1674" s="6" t="s">
        <v>14</v>
      </c>
      <c r="F1674" s="11" t="s">
        <v>14</v>
      </c>
      <c r="G1674" s="11" t="s">
        <v>14</v>
      </c>
      <c r="H1674" s="11" t="s">
        <v>14</v>
      </c>
      <c r="I1674" s="13" t="s">
        <v>14</v>
      </c>
      <c r="J1674" s="14" t="s">
        <v>14</v>
      </c>
      <c r="K1674" s="14" t="s">
        <v>14</v>
      </c>
      <c r="L1674" s="17" t="e">
        <f t="shared" si="26"/>
        <v>#VALUE!</v>
      </c>
      <c r="M1674" s="17" t="s">
        <v>14</v>
      </c>
      <c r="N1674" s="17"/>
    </row>
    <row r="1675" spans="1:14" x14ac:dyDescent="0.25">
      <c r="A1675" s="11" t="s">
        <v>14</v>
      </c>
      <c r="B1675" s="18" t="s">
        <v>14</v>
      </c>
      <c r="C1675" s="18" t="s">
        <v>14</v>
      </c>
      <c r="D1675" s="19" t="s">
        <v>14</v>
      </c>
      <c r="E1675" s="6" t="s">
        <v>14</v>
      </c>
      <c r="F1675" s="11" t="s">
        <v>14</v>
      </c>
      <c r="G1675" s="11" t="s">
        <v>14</v>
      </c>
      <c r="H1675" s="11" t="s">
        <v>14</v>
      </c>
      <c r="I1675" s="13" t="s">
        <v>14</v>
      </c>
      <c r="J1675" s="14" t="s">
        <v>14</v>
      </c>
      <c r="K1675" s="14" t="s">
        <v>14</v>
      </c>
      <c r="L1675" s="17" t="e">
        <f t="shared" si="26"/>
        <v>#VALUE!</v>
      </c>
      <c r="M1675" s="17" t="s">
        <v>14</v>
      </c>
      <c r="N1675" s="17"/>
    </row>
    <row r="1676" spans="1:14" x14ac:dyDescent="0.25">
      <c r="A1676" s="11" t="s">
        <v>14</v>
      </c>
      <c r="B1676" s="18" t="s">
        <v>14</v>
      </c>
      <c r="C1676" s="18" t="s">
        <v>14</v>
      </c>
      <c r="D1676" s="19" t="s">
        <v>14</v>
      </c>
      <c r="E1676" s="6" t="s">
        <v>14</v>
      </c>
      <c r="F1676" s="11" t="s">
        <v>14</v>
      </c>
      <c r="G1676" s="11" t="s">
        <v>14</v>
      </c>
      <c r="H1676" s="11" t="s">
        <v>14</v>
      </c>
      <c r="I1676" s="13" t="s">
        <v>14</v>
      </c>
      <c r="J1676" s="14" t="s">
        <v>14</v>
      </c>
      <c r="K1676" s="14" t="s">
        <v>14</v>
      </c>
      <c r="L1676" s="17" t="e">
        <f t="shared" si="26"/>
        <v>#VALUE!</v>
      </c>
      <c r="M1676" s="17" t="s">
        <v>14</v>
      </c>
      <c r="N1676" s="17"/>
    </row>
    <row r="1677" spans="1:14" x14ac:dyDescent="0.25">
      <c r="A1677" s="11" t="s">
        <v>14</v>
      </c>
      <c r="B1677" s="18" t="s">
        <v>14</v>
      </c>
      <c r="C1677" s="18" t="s">
        <v>14</v>
      </c>
      <c r="D1677" s="19" t="s">
        <v>14</v>
      </c>
      <c r="E1677" s="6" t="s">
        <v>14</v>
      </c>
      <c r="F1677" s="11" t="s">
        <v>14</v>
      </c>
      <c r="G1677" s="11" t="s">
        <v>14</v>
      </c>
      <c r="H1677" s="11" t="s">
        <v>14</v>
      </c>
      <c r="I1677" s="13" t="s">
        <v>14</v>
      </c>
      <c r="J1677" s="14" t="s">
        <v>14</v>
      </c>
      <c r="K1677" s="14" t="s">
        <v>14</v>
      </c>
      <c r="L1677" s="17" t="e">
        <f t="shared" si="26"/>
        <v>#VALUE!</v>
      </c>
      <c r="M1677" s="17" t="s">
        <v>14</v>
      </c>
      <c r="N1677" s="17"/>
    </row>
    <row r="1678" spans="1:14" x14ac:dyDescent="0.25">
      <c r="A1678" s="11" t="s">
        <v>14</v>
      </c>
      <c r="B1678" s="18" t="s">
        <v>14</v>
      </c>
      <c r="C1678" s="18" t="s">
        <v>14</v>
      </c>
      <c r="D1678" s="19" t="s">
        <v>14</v>
      </c>
      <c r="E1678" s="6" t="s">
        <v>14</v>
      </c>
      <c r="F1678" s="11" t="s">
        <v>14</v>
      </c>
      <c r="G1678" s="11" t="s">
        <v>14</v>
      </c>
      <c r="H1678" s="11" t="s">
        <v>14</v>
      </c>
      <c r="I1678" s="13" t="s">
        <v>14</v>
      </c>
      <c r="J1678" s="14" t="s">
        <v>14</v>
      </c>
      <c r="K1678" s="14" t="s">
        <v>14</v>
      </c>
      <c r="L1678" s="17" t="e">
        <f t="shared" si="26"/>
        <v>#VALUE!</v>
      </c>
      <c r="M1678" s="17" t="s">
        <v>14</v>
      </c>
      <c r="N1678" s="17"/>
    </row>
    <row r="1679" spans="1:14" x14ac:dyDescent="0.25">
      <c r="A1679" s="11" t="s">
        <v>14</v>
      </c>
      <c r="B1679" s="18" t="s">
        <v>14</v>
      </c>
      <c r="C1679" s="18" t="s">
        <v>14</v>
      </c>
      <c r="D1679" s="19" t="s">
        <v>14</v>
      </c>
      <c r="E1679" s="6" t="s">
        <v>14</v>
      </c>
      <c r="F1679" s="11" t="s">
        <v>14</v>
      </c>
      <c r="G1679" s="11" t="s">
        <v>14</v>
      </c>
      <c r="H1679" s="11" t="s">
        <v>14</v>
      </c>
      <c r="I1679" s="13" t="s">
        <v>14</v>
      </c>
      <c r="J1679" s="14" t="s">
        <v>14</v>
      </c>
      <c r="K1679" s="14" t="s">
        <v>14</v>
      </c>
      <c r="L1679" s="17" t="e">
        <f t="shared" si="26"/>
        <v>#VALUE!</v>
      </c>
      <c r="M1679" s="17" t="s">
        <v>14</v>
      </c>
      <c r="N1679" s="17"/>
    </row>
    <row r="1680" spans="1:14" x14ac:dyDescent="0.25">
      <c r="A1680" s="11" t="s">
        <v>14</v>
      </c>
      <c r="B1680" s="18" t="s">
        <v>14</v>
      </c>
      <c r="C1680" s="18" t="s">
        <v>14</v>
      </c>
      <c r="D1680" s="19" t="s">
        <v>14</v>
      </c>
      <c r="E1680" s="6" t="s">
        <v>14</v>
      </c>
      <c r="F1680" s="11" t="s">
        <v>14</v>
      </c>
      <c r="G1680" s="11" t="s">
        <v>14</v>
      </c>
      <c r="H1680" s="11" t="s">
        <v>14</v>
      </c>
      <c r="I1680" s="13" t="s">
        <v>14</v>
      </c>
      <c r="J1680" s="14" t="s">
        <v>14</v>
      </c>
      <c r="K1680" s="14" t="s">
        <v>14</v>
      </c>
      <c r="L1680" s="17" t="e">
        <f t="shared" si="26"/>
        <v>#VALUE!</v>
      </c>
      <c r="M1680" s="17" t="s">
        <v>14</v>
      </c>
      <c r="N1680" s="17"/>
    </row>
    <row r="1681" spans="1:14" x14ac:dyDescent="0.25">
      <c r="A1681" s="11" t="s">
        <v>14</v>
      </c>
      <c r="B1681" s="18" t="s">
        <v>14</v>
      </c>
      <c r="C1681" s="18" t="s">
        <v>14</v>
      </c>
      <c r="D1681" s="19" t="s">
        <v>14</v>
      </c>
      <c r="E1681" s="6" t="s">
        <v>14</v>
      </c>
      <c r="F1681" s="11" t="s">
        <v>14</v>
      </c>
      <c r="G1681" s="11" t="s">
        <v>14</v>
      </c>
      <c r="H1681" s="11" t="s">
        <v>14</v>
      </c>
      <c r="I1681" s="13" t="s">
        <v>14</v>
      </c>
      <c r="J1681" s="14" t="s">
        <v>14</v>
      </c>
      <c r="K1681" s="14" t="s">
        <v>14</v>
      </c>
      <c r="L1681" s="17" t="e">
        <f t="shared" si="26"/>
        <v>#VALUE!</v>
      </c>
      <c r="M1681" s="17" t="s">
        <v>14</v>
      </c>
      <c r="N1681" s="17"/>
    </row>
    <row r="1682" spans="1:14" x14ac:dyDescent="0.25">
      <c r="A1682" s="11" t="s">
        <v>14</v>
      </c>
      <c r="B1682" s="18" t="s">
        <v>14</v>
      </c>
      <c r="C1682" s="18" t="s">
        <v>14</v>
      </c>
      <c r="D1682" s="19" t="s">
        <v>14</v>
      </c>
      <c r="E1682" s="6" t="s">
        <v>14</v>
      </c>
      <c r="F1682" s="11" t="s">
        <v>14</v>
      </c>
      <c r="G1682" s="11" t="s">
        <v>14</v>
      </c>
      <c r="H1682" s="11" t="s">
        <v>14</v>
      </c>
      <c r="I1682" s="13" t="s">
        <v>14</v>
      </c>
      <c r="J1682" s="14" t="s">
        <v>14</v>
      </c>
      <c r="K1682" s="14" t="s">
        <v>14</v>
      </c>
      <c r="L1682" s="17" t="e">
        <f t="shared" si="26"/>
        <v>#VALUE!</v>
      </c>
      <c r="M1682" s="17" t="s">
        <v>14</v>
      </c>
      <c r="N1682" s="17"/>
    </row>
    <row r="1683" spans="1:14" x14ac:dyDescent="0.25">
      <c r="A1683" s="11" t="s">
        <v>14</v>
      </c>
      <c r="B1683" s="18" t="s">
        <v>14</v>
      </c>
      <c r="C1683" s="18" t="s">
        <v>14</v>
      </c>
      <c r="D1683" s="19" t="s">
        <v>14</v>
      </c>
      <c r="E1683" s="6" t="s">
        <v>14</v>
      </c>
      <c r="F1683" s="11" t="s">
        <v>14</v>
      </c>
      <c r="G1683" s="11" t="s">
        <v>14</v>
      </c>
      <c r="H1683" s="11" t="s">
        <v>14</v>
      </c>
      <c r="I1683" s="13" t="s">
        <v>14</v>
      </c>
      <c r="J1683" s="14" t="s">
        <v>14</v>
      </c>
      <c r="K1683" s="14" t="s">
        <v>14</v>
      </c>
      <c r="L1683" s="17" t="e">
        <f t="shared" si="26"/>
        <v>#VALUE!</v>
      </c>
      <c r="M1683" s="17" t="s">
        <v>14</v>
      </c>
      <c r="N1683" s="17"/>
    </row>
    <row r="1684" spans="1:14" x14ac:dyDescent="0.25">
      <c r="A1684" s="11" t="s">
        <v>14</v>
      </c>
      <c r="B1684" s="18" t="s">
        <v>14</v>
      </c>
      <c r="C1684" s="18" t="s">
        <v>14</v>
      </c>
      <c r="D1684" s="19" t="s">
        <v>14</v>
      </c>
      <c r="E1684" s="6" t="s">
        <v>14</v>
      </c>
      <c r="F1684" s="11" t="s">
        <v>14</v>
      </c>
      <c r="G1684" s="11" t="s">
        <v>14</v>
      </c>
      <c r="H1684" s="11" t="s">
        <v>14</v>
      </c>
      <c r="I1684" s="13" t="s">
        <v>14</v>
      </c>
      <c r="J1684" s="14" t="s">
        <v>14</v>
      </c>
      <c r="K1684" s="14" t="s">
        <v>14</v>
      </c>
      <c r="L1684" s="17" t="e">
        <f t="shared" si="26"/>
        <v>#VALUE!</v>
      </c>
      <c r="M1684" s="17" t="s">
        <v>14</v>
      </c>
      <c r="N1684" s="17"/>
    </row>
    <row r="1685" spans="1:14" x14ac:dyDescent="0.25">
      <c r="A1685" s="11" t="s">
        <v>14</v>
      </c>
      <c r="B1685" s="18" t="s">
        <v>14</v>
      </c>
      <c r="C1685" s="18" t="s">
        <v>14</v>
      </c>
      <c r="D1685" s="19" t="s">
        <v>14</v>
      </c>
      <c r="E1685" s="6" t="s">
        <v>14</v>
      </c>
      <c r="F1685" s="11" t="s">
        <v>14</v>
      </c>
      <c r="G1685" s="11" t="s">
        <v>14</v>
      </c>
      <c r="H1685" s="11" t="s">
        <v>14</v>
      </c>
      <c r="I1685" s="13" t="s">
        <v>14</v>
      </c>
      <c r="J1685" s="14" t="s">
        <v>14</v>
      </c>
      <c r="K1685" s="14" t="s">
        <v>14</v>
      </c>
      <c r="L1685" s="17" t="e">
        <f t="shared" si="26"/>
        <v>#VALUE!</v>
      </c>
      <c r="M1685" s="17" t="s">
        <v>14</v>
      </c>
      <c r="N1685" s="17"/>
    </row>
    <row r="1686" spans="1:14" x14ac:dyDescent="0.25">
      <c r="A1686" s="11" t="s">
        <v>14</v>
      </c>
      <c r="B1686" s="18" t="s">
        <v>14</v>
      </c>
      <c r="C1686" s="18" t="s">
        <v>14</v>
      </c>
      <c r="D1686" s="19" t="s">
        <v>14</v>
      </c>
      <c r="E1686" s="6" t="s">
        <v>14</v>
      </c>
      <c r="F1686" s="11" t="s">
        <v>14</v>
      </c>
      <c r="G1686" s="11" t="s">
        <v>14</v>
      </c>
      <c r="H1686" s="11" t="s">
        <v>14</v>
      </c>
      <c r="I1686" s="13" t="s">
        <v>14</v>
      </c>
      <c r="J1686" s="14" t="s">
        <v>14</v>
      </c>
      <c r="K1686" s="14" t="s">
        <v>14</v>
      </c>
      <c r="L1686" s="17" t="e">
        <f t="shared" si="26"/>
        <v>#VALUE!</v>
      </c>
      <c r="M1686" s="17" t="s">
        <v>14</v>
      </c>
      <c r="N1686" s="17"/>
    </row>
    <row r="1687" spans="1:14" x14ac:dyDescent="0.25">
      <c r="A1687" s="11" t="s">
        <v>14</v>
      </c>
      <c r="B1687" s="18" t="s">
        <v>14</v>
      </c>
      <c r="C1687" s="18" t="s">
        <v>14</v>
      </c>
      <c r="D1687" s="19" t="s">
        <v>14</v>
      </c>
      <c r="E1687" s="6" t="s">
        <v>14</v>
      </c>
      <c r="F1687" s="11" t="s">
        <v>14</v>
      </c>
      <c r="G1687" s="11" t="s">
        <v>14</v>
      </c>
      <c r="H1687" s="11" t="s">
        <v>14</v>
      </c>
      <c r="I1687" s="13" t="s">
        <v>14</v>
      </c>
      <c r="J1687" s="14" t="s">
        <v>14</v>
      </c>
      <c r="K1687" s="14" t="s">
        <v>14</v>
      </c>
      <c r="L1687" s="17" t="e">
        <f t="shared" si="26"/>
        <v>#VALUE!</v>
      </c>
      <c r="M1687" s="17" t="s">
        <v>14</v>
      </c>
      <c r="N1687" s="17"/>
    </row>
    <row r="1688" spans="1:14" x14ac:dyDescent="0.25">
      <c r="A1688" s="11" t="s">
        <v>14</v>
      </c>
      <c r="B1688" s="18" t="s">
        <v>14</v>
      </c>
      <c r="C1688" s="18" t="s">
        <v>14</v>
      </c>
      <c r="D1688" s="19" t="s">
        <v>14</v>
      </c>
      <c r="E1688" s="6" t="s">
        <v>14</v>
      </c>
      <c r="F1688" s="11" t="s">
        <v>14</v>
      </c>
      <c r="G1688" s="11" t="s">
        <v>14</v>
      </c>
      <c r="H1688" s="11" t="s">
        <v>14</v>
      </c>
      <c r="I1688" s="13" t="s">
        <v>14</v>
      </c>
      <c r="J1688" s="14" t="s">
        <v>14</v>
      </c>
      <c r="K1688" s="14" t="s">
        <v>14</v>
      </c>
      <c r="L1688" s="17" t="e">
        <f t="shared" si="26"/>
        <v>#VALUE!</v>
      </c>
      <c r="M1688" s="17" t="s">
        <v>14</v>
      </c>
      <c r="N1688" s="17"/>
    </row>
    <row r="1689" spans="1:14" x14ac:dyDescent="0.25">
      <c r="A1689" s="11" t="s">
        <v>14</v>
      </c>
      <c r="B1689" s="18" t="s">
        <v>14</v>
      </c>
      <c r="C1689" s="18" t="s">
        <v>14</v>
      </c>
      <c r="D1689" s="19" t="s">
        <v>14</v>
      </c>
      <c r="E1689" s="6" t="s">
        <v>14</v>
      </c>
      <c r="F1689" s="11" t="s">
        <v>14</v>
      </c>
      <c r="G1689" s="11" t="s">
        <v>14</v>
      </c>
      <c r="H1689" s="11" t="s">
        <v>14</v>
      </c>
      <c r="I1689" s="13" t="s">
        <v>14</v>
      </c>
      <c r="J1689" s="14" t="s">
        <v>14</v>
      </c>
      <c r="K1689" s="14" t="s">
        <v>14</v>
      </c>
      <c r="L1689" s="17" t="e">
        <f t="shared" si="26"/>
        <v>#VALUE!</v>
      </c>
      <c r="M1689" s="17" t="s">
        <v>14</v>
      </c>
      <c r="N1689" s="17"/>
    </row>
    <row r="1690" spans="1:14" x14ac:dyDescent="0.25">
      <c r="A1690" s="11" t="s">
        <v>14</v>
      </c>
      <c r="B1690" s="18" t="s">
        <v>14</v>
      </c>
      <c r="C1690" s="18" t="s">
        <v>14</v>
      </c>
      <c r="D1690" s="19" t="s">
        <v>14</v>
      </c>
      <c r="E1690" s="6" t="s">
        <v>14</v>
      </c>
      <c r="F1690" s="11" t="s">
        <v>14</v>
      </c>
      <c r="G1690" s="11" t="s">
        <v>14</v>
      </c>
      <c r="H1690" s="11" t="s">
        <v>14</v>
      </c>
      <c r="I1690" s="13" t="s">
        <v>14</v>
      </c>
      <c r="J1690" s="14" t="s">
        <v>14</v>
      </c>
      <c r="K1690" s="14" t="s">
        <v>14</v>
      </c>
      <c r="L1690" s="17" t="e">
        <f t="shared" si="26"/>
        <v>#VALUE!</v>
      </c>
      <c r="M1690" s="17" t="s">
        <v>14</v>
      </c>
      <c r="N1690" s="17"/>
    </row>
    <row r="1691" spans="1:14" x14ac:dyDescent="0.25">
      <c r="A1691" s="11" t="s">
        <v>14</v>
      </c>
      <c r="B1691" s="18" t="s">
        <v>14</v>
      </c>
      <c r="C1691" s="18" t="s">
        <v>14</v>
      </c>
      <c r="D1691" s="19" t="s">
        <v>14</v>
      </c>
      <c r="E1691" s="6" t="s">
        <v>14</v>
      </c>
      <c r="F1691" s="11" t="s">
        <v>14</v>
      </c>
      <c r="G1691" s="11" t="s">
        <v>14</v>
      </c>
      <c r="H1691" s="11" t="s">
        <v>14</v>
      </c>
      <c r="I1691" s="13" t="s">
        <v>14</v>
      </c>
      <c r="J1691" s="14" t="s">
        <v>14</v>
      </c>
      <c r="K1691" s="14" t="s">
        <v>14</v>
      </c>
      <c r="L1691" s="17" t="e">
        <f t="shared" si="26"/>
        <v>#VALUE!</v>
      </c>
      <c r="M1691" s="17" t="s">
        <v>14</v>
      </c>
      <c r="N1691" s="17"/>
    </row>
    <row r="1692" spans="1:14" x14ac:dyDescent="0.25">
      <c r="A1692" s="11" t="s">
        <v>14</v>
      </c>
      <c r="B1692" s="18" t="s">
        <v>14</v>
      </c>
      <c r="C1692" s="18" t="s">
        <v>14</v>
      </c>
      <c r="D1692" s="19" t="s">
        <v>14</v>
      </c>
      <c r="E1692" s="6" t="s">
        <v>14</v>
      </c>
      <c r="F1692" s="11" t="s">
        <v>14</v>
      </c>
      <c r="G1692" s="11" t="s">
        <v>14</v>
      </c>
      <c r="H1692" s="11" t="s">
        <v>14</v>
      </c>
      <c r="I1692" s="13" t="s">
        <v>14</v>
      </c>
      <c r="J1692" s="14" t="s">
        <v>14</v>
      </c>
      <c r="K1692" s="14" t="s">
        <v>14</v>
      </c>
      <c r="L1692" s="17" t="e">
        <f t="shared" si="26"/>
        <v>#VALUE!</v>
      </c>
      <c r="M1692" s="17" t="s">
        <v>14</v>
      </c>
      <c r="N1692" s="17"/>
    </row>
    <row r="1693" spans="1:14" x14ac:dyDescent="0.25">
      <c r="A1693" s="11" t="s">
        <v>14</v>
      </c>
      <c r="B1693" s="18" t="s">
        <v>14</v>
      </c>
      <c r="C1693" s="18" t="s">
        <v>14</v>
      </c>
      <c r="D1693" s="19" t="s">
        <v>14</v>
      </c>
      <c r="E1693" s="6" t="s">
        <v>14</v>
      </c>
      <c r="F1693" s="11" t="s">
        <v>14</v>
      </c>
      <c r="G1693" s="11" t="s">
        <v>14</v>
      </c>
      <c r="H1693" s="11" t="s">
        <v>14</v>
      </c>
      <c r="I1693" s="13" t="s">
        <v>14</v>
      </c>
      <c r="J1693" s="14" t="s">
        <v>14</v>
      </c>
      <c r="K1693" s="14" t="s">
        <v>14</v>
      </c>
      <c r="L1693" s="17" t="e">
        <f t="shared" si="26"/>
        <v>#VALUE!</v>
      </c>
      <c r="M1693" s="17" t="s">
        <v>14</v>
      </c>
      <c r="N1693" s="17"/>
    </row>
    <row r="1694" spans="1:14" x14ac:dyDescent="0.25">
      <c r="A1694" s="11" t="s">
        <v>14</v>
      </c>
      <c r="B1694" s="18" t="s">
        <v>14</v>
      </c>
      <c r="C1694" s="18" t="s">
        <v>14</v>
      </c>
      <c r="D1694" s="19" t="s">
        <v>14</v>
      </c>
      <c r="E1694" s="6" t="s">
        <v>14</v>
      </c>
      <c r="F1694" s="11" t="s">
        <v>14</v>
      </c>
      <c r="G1694" s="11" t="s">
        <v>14</v>
      </c>
      <c r="H1694" s="11" t="s">
        <v>14</v>
      </c>
      <c r="I1694" s="13" t="s">
        <v>14</v>
      </c>
      <c r="J1694" s="14" t="s">
        <v>14</v>
      </c>
      <c r="K1694" s="14" t="s">
        <v>14</v>
      </c>
      <c r="L1694" s="17" t="e">
        <f t="shared" si="26"/>
        <v>#VALUE!</v>
      </c>
      <c r="M1694" s="17" t="s">
        <v>14</v>
      </c>
      <c r="N1694" s="17"/>
    </row>
    <row r="1695" spans="1:14" x14ac:dyDescent="0.25">
      <c r="A1695" s="11" t="s">
        <v>14</v>
      </c>
      <c r="B1695" s="18" t="s">
        <v>14</v>
      </c>
      <c r="C1695" s="18" t="s">
        <v>14</v>
      </c>
      <c r="D1695" s="19" t="s">
        <v>14</v>
      </c>
      <c r="E1695" s="6" t="s">
        <v>14</v>
      </c>
      <c r="F1695" s="11" t="s">
        <v>14</v>
      </c>
      <c r="G1695" s="11" t="s">
        <v>14</v>
      </c>
      <c r="H1695" s="11" t="s">
        <v>14</v>
      </c>
      <c r="I1695" s="13" t="s">
        <v>14</v>
      </c>
      <c r="J1695" s="14" t="s">
        <v>14</v>
      </c>
      <c r="K1695" s="14" t="s">
        <v>14</v>
      </c>
      <c r="L1695" s="17" t="e">
        <f t="shared" si="26"/>
        <v>#VALUE!</v>
      </c>
      <c r="M1695" s="17" t="s">
        <v>14</v>
      </c>
      <c r="N1695" s="17"/>
    </row>
    <row r="1696" spans="1:14" x14ac:dyDescent="0.25">
      <c r="A1696" s="11" t="s">
        <v>14</v>
      </c>
      <c r="B1696" s="18" t="s">
        <v>14</v>
      </c>
      <c r="C1696" s="18" t="s">
        <v>14</v>
      </c>
      <c r="D1696" s="19" t="s">
        <v>14</v>
      </c>
      <c r="E1696" s="6" t="s">
        <v>14</v>
      </c>
      <c r="F1696" s="11" t="s">
        <v>14</v>
      </c>
      <c r="G1696" s="11" t="s">
        <v>14</v>
      </c>
      <c r="H1696" s="11" t="s">
        <v>14</v>
      </c>
      <c r="I1696" s="13" t="s">
        <v>14</v>
      </c>
      <c r="J1696" s="14" t="s">
        <v>14</v>
      </c>
      <c r="K1696" s="14" t="s">
        <v>14</v>
      </c>
      <c r="L1696" s="17" t="e">
        <f t="shared" si="26"/>
        <v>#VALUE!</v>
      </c>
      <c r="M1696" s="17" t="s">
        <v>14</v>
      </c>
      <c r="N1696" s="17"/>
    </row>
    <row r="1697" spans="1:14" x14ac:dyDescent="0.25">
      <c r="A1697" s="11" t="s">
        <v>14</v>
      </c>
      <c r="B1697" s="18" t="s">
        <v>14</v>
      </c>
      <c r="C1697" s="18" t="s">
        <v>14</v>
      </c>
      <c r="D1697" s="19" t="s">
        <v>14</v>
      </c>
      <c r="E1697" s="6" t="s">
        <v>14</v>
      </c>
      <c r="F1697" s="11" t="s">
        <v>14</v>
      </c>
      <c r="G1697" s="11" t="s">
        <v>14</v>
      </c>
      <c r="H1697" s="11" t="s">
        <v>14</v>
      </c>
      <c r="I1697" s="13" t="s">
        <v>14</v>
      </c>
      <c r="J1697" s="14" t="s">
        <v>14</v>
      </c>
      <c r="K1697" s="14" t="s">
        <v>14</v>
      </c>
      <c r="L1697" s="17" t="e">
        <f t="shared" si="26"/>
        <v>#VALUE!</v>
      </c>
      <c r="M1697" s="17" t="s">
        <v>14</v>
      </c>
      <c r="N1697" s="17"/>
    </row>
    <row r="1698" spans="1:14" x14ac:dyDescent="0.25">
      <c r="A1698" s="11" t="s">
        <v>14</v>
      </c>
      <c r="B1698" s="18" t="s">
        <v>14</v>
      </c>
      <c r="C1698" s="18" t="s">
        <v>14</v>
      </c>
      <c r="D1698" s="19" t="s">
        <v>14</v>
      </c>
      <c r="E1698" s="6" t="s">
        <v>14</v>
      </c>
      <c r="F1698" s="11" t="s">
        <v>14</v>
      </c>
      <c r="G1698" s="11" t="s">
        <v>14</v>
      </c>
      <c r="H1698" s="11" t="s">
        <v>14</v>
      </c>
      <c r="I1698" s="13" t="s">
        <v>14</v>
      </c>
      <c r="J1698" s="14" t="s">
        <v>14</v>
      </c>
      <c r="K1698" s="14" t="s">
        <v>14</v>
      </c>
      <c r="L1698" s="17" t="e">
        <f t="shared" si="26"/>
        <v>#VALUE!</v>
      </c>
      <c r="M1698" s="17" t="s">
        <v>14</v>
      </c>
      <c r="N1698" s="17"/>
    </row>
    <row r="1699" spans="1:14" x14ac:dyDescent="0.25">
      <c r="A1699" s="11" t="s">
        <v>14</v>
      </c>
      <c r="B1699" s="18" t="s">
        <v>14</v>
      </c>
      <c r="C1699" s="18" t="s">
        <v>14</v>
      </c>
      <c r="D1699" s="19" t="s">
        <v>14</v>
      </c>
      <c r="E1699" s="6" t="s">
        <v>14</v>
      </c>
      <c r="F1699" s="11" t="s">
        <v>14</v>
      </c>
      <c r="G1699" s="11" t="s">
        <v>14</v>
      </c>
      <c r="H1699" s="11" t="s">
        <v>14</v>
      </c>
      <c r="I1699" s="13" t="s">
        <v>14</v>
      </c>
      <c r="J1699" s="14" t="s">
        <v>14</v>
      </c>
      <c r="K1699" s="14" t="s">
        <v>14</v>
      </c>
      <c r="L1699" s="17" t="e">
        <f t="shared" si="26"/>
        <v>#VALUE!</v>
      </c>
      <c r="M1699" s="17" t="s">
        <v>14</v>
      </c>
      <c r="N1699" s="17"/>
    </row>
    <row r="1700" spans="1:14" x14ac:dyDescent="0.25">
      <c r="A1700" s="11" t="s">
        <v>14</v>
      </c>
      <c r="B1700" s="18" t="s">
        <v>14</v>
      </c>
      <c r="C1700" s="18" t="s">
        <v>14</v>
      </c>
      <c r="D1700" s="19" t="s">
        <v>14</v>
      </c>
      <c r="E1700" s="6" t="s">
        <v>14</v>
      </c>
      <c r="F1700" s="11" t="s">
        <v>14</v>
      </c>
      <c r="G1700" s="11" t="s">
        <v>14</v>
      </c>
      <c r="H1700" s="11" t="s">
        <v>14</v>
      </c>
      <c r="I1700" s="13" t="s">
        <v>14</v>
      </c>
      <c r="J1700" s="14" t="s">
        <v>14</v>
      </c>
      <c r="K1700" s="14" t="s">
        <v>14</v>
      </c>
      <c r="L1700" s="17" t="e">
        <f t="shared" si="26"/>
        <v>#VALUE!</v>
      </c>
      <c r="M1700" s="17" t="s">
        <v>14</v>
      </c>
      <c r="N1700" s="17"/>
    </row>
    <row r="1701" spans="1:14" x14ac:dyDescent="0.25">
      <c r="A1701" s="11" t="s">
        <v>14</v>
      </c>
      <c r="B1701" s="18" t="s">
        <v>14</v>
      </c>
      <c r="C1701" s="18" t="s">
        <v>14</v>
      </c>
      <c r="D1701" s="19" t="s">
        <v>14</v>
      </c>
      <c r="E1701" s="6" t="s">
        <v>14</v>
      </c>
      <c r="F1701" s="11" t="s">
        <v>14</v>
      </c>
      <c r="G1701" s="11" t="s">
        <v>14</v>
      </c>
      <c r="H1701" s="11" t="s">
        <v>14</v>
      </c>
      <c r="I1701" s="13" t="s">
        <v>14</v>
      </c>
      <c r="J1701" s="14" t="s">
        <v>14</v>
      </c>
      <c r="K1701" s="14" t="s">
        <v>14</v>
      </c>
      <c r="L1701" s="17" t="e">
        <f t="shared" si="26"/>
        <v>#VALUE!</v>
      </c>
      <c r="M1701" s="17" t="s">
        <v>14</v>
      </c>
      <c r="N1701" s="17"/>
    </row>
    <row r="1702" spans="1:14" x14ac:dyDescent="0.25">
      <c r="A1702" s="11" t="s">
        <v>14</v>
      </c>
      <c r="B1702" s="18" t="s">
        <v>14</v>
      </c>
      <c r="C1702" s="18" t="s">
        <v>14</v>
      </c>
      <c r="D1702" s="19" t="s">
        <v>14</v>
      </c>
      <c r="E1702" s="6" t="s">
        <v>14</v>
      </c>
      <c r="F1702" s="11" t="s">
        <v>14</v>
      </c>
      <c r="G1702" s="11" t="s">
        <v>14</v>
      </c>
      <c r="H1702" s="11" t="s">
        <v>14</v>
      </c>
      <c r="I1702" s="13" t="s">
        <v>14</v>
      </c>
      <c r="J1702" s="14" t="s">
        <v>14</v>
      </c>
      <c r="K1702" s="14" t="s">
        <v>14</v>
      </c>
      <c r="L1702" s="17" t="e">
        <f t="shared" si="26"/>
        <v>#VALUE!</v>
      </c>
      <c r="M1702" s="17" t="s">
        <v>14</v>
      </c>
      <c r="N1702" s="17"/>
    </row>
    <row r="1703" spans="1:14" x14ac:dyDescent="0.25">
      <c r="A1703" s="11" t="s">
        <v>14</v>
      </c>
      <c r="B1703" s="18" t="s">
        <v>14</v>
      </c>
      <c r="C1703" s="18" t="s">
        <v>14</v>
      </c>
      <c r="D1703" s="19" t="s">
        <v>14</v>
      </c>
      <c r="E1703" s="6" t="s">
        <v>14</v>
      </c>
      <c r="F1703" s="11" t="s">
        <v>14</v>
      </c>
      <c r="G1703" s="11" t="s">
        <v>14</v>
      </c>
      <c r="H1703" s="11" t="s">
        <v>14</v>
      </c>
      <c r="I1703" s="13" t="s">
        <v>14</v>
      </c>
      <c r="J1703" s="14" t="s">
        <v>14</v>
      </c>
      <c r="K1703" s="14" t="s">
        <v>14</v>
      </c>
      <c r="L1703" s="17" t="e">
        <f t="shared" si="26"/>
        <v>#VALUE!</v>
      </c>
      <c r="M1703" s="17" t="s">
        <v>14</v>
      </c>
      <c r="N1703" s="17"/>
    </row>
    <row r="1704" spans="1:14" x14ac:dyDescent="0.25">
      <c r="A1704" s="11" t="s">
        <v>14</v>
      </c>
      <c r="B1704" s="18" t="s">
        <v>14</v>
      </c>
      <c r="C1704" s="18" t="s">
        <v>14</v>
      </c>
      <c r="D1704" s="19" t="s">
        <v>14</v>
      </c>
      <c r="E1704" s="6" t="s">
        <v>14</v>
      </c>
      <c r="F1704" s="11" t="s">
        <v>14</v>
      </c>
      <c r="G1704" s="11" t="s">
        <v>14</v>
      </c>
      <c r="H1704" s="11" t="s">
        <v>14</v>
      </c>
      <c r="I1704" s="13" t="s">
        <v>14</v>
      </c>
      <c r="J1704" s="14" t="s">
        <v>14</v>
      </c>
      <c r="K1704" s="14" t="s">
        <v>14</v>
      </c>
      <c r="L1704" s="17" t="e">
        <f t="shared" si="26"/>
        <v>#VALUE!</v>
      </c>
      <c r="M1704" s="17" t="s">
        <v>14</v>
      </c>
      <c r="N1704" s="17"/>
    </row>
    <row r="1705" spans="1:14" x14ac:dyDescent="0.25">
      <c r="A1705" s="11" t="s">
        <v>14</v>
      </c>
      <c r="B1705" s="18" t="s">
        <v>14</v>
      </c>
      <c r="C1705" s="18" t="s">
        <v>14</v>
      </c>
      <c r="D1705" s="19" t="s">
        <v>14</v>
      </c>
      <c r="E1705" s="6" t="s">
        <v>14</v>
      </c>
      <c r="F1705" s="11" t="s">
        <v>14</v>
      </c>
      <c r="G1705" s="11" t="s">
        <v>14</v>
      </c>
      <c r="H1705" s="11" t="s">
        <v>14</v>
      </c>
      <c r="I1705" s="13" t="s">
        <v>14</v>
      </c>
      <c r="J1705" s="14" t="s">
        <v>14</v>
      </c>
      <c r="K1705" s="14" t="s">
        <v>14</v>
      </c>
      <c r="L1705" s="17" t="e">
        <f t="shared" si="26"/>
        <v>#VALUE!</v>
      </c>
      <c r="M1705" s="17" t="s">
        <v>14</v>
      </c>
      <c r="N1705" s="17"/>
    </row>
    <row r="1706" spans="1:14" x14ac:dyDescent="0.25">
      <c r="A1706" s="11" t="s">
        <v>14</v>
      </c>
      <c r="B1706" s="18" t="s">
        <v>14</v>
      </c>
      <c r="C1706" s="18" t="s">
        <v>14</v>
      </c>
      <c r="D1706" s="19" t="s">
        <v>14</v>
      </c>
      <c r="E1706" s="6" t="s">
        <v>14</v>
      </c>
      <c r="F1706" s="11" t="s">
        <v>14</v>
      </c>
      <c r="G1706" s="11" t="s">
        <v>14</v>
      </c>
      <c r="H1706" s="11" t="s">
        <v>14</v>
      </c>
      <c r="I1706" s="13" t="s">
        <v>14</v>
      </c>
      <c r="J1706" s="14" t="s">
        <v>14</v>
      </c>
      <c r="K1706" s="14" t="s">
        <v>14</v>
      </c>
      <c r="L1706" s="17" t="e">
        <f t="shared" si="26"/>
        <v>#VALUE!</v>
      </c>
      <c r="M1706" s="17" t="s">
        <v>14</v>
      </c>
      <c r="N1706" s="17"/>
    </row>
    <row r="1707" spans="1:14" x14ac:dyDescent="0.25">
      <c r="A1707" s="11" t="s">
        <v>14</v>
      </c>
      <c r="B1707" s="18" t="s">
        <v>14</v>
      </c>
      <c r="C1707" s="18" t="s">
        <v>14</v>
      </c>
      <c r="D1707" s="19" t="s">
        <v>14</v>
      </c>
      <c r="E1707" s="6" t="s">
        <v>14</v>
      </c>
      <c r="F1707" s="11" t="s">
        <v>14</v>
      </c>
      <c r="G1707" s="11" t="s">
        <v>14</v>
      </c>
      <c r="H1707" s="11" t="s">
        <v>14</v>
      </c>
      <c r="I1707" s="13" t="s">
        <v>14</v>
      </c>
      <c r="J1707" s="14" t="s">
        <v>14</v>
      </c>
      <c r="K1707" s="14" t="s">
        <v>14</v>
      </c>
      <c r="L1707" s="17" t="e">
        <f t="shared" si="26"/>
        <v>#VALUE!</v>
      </c>
      <c r="M1707" s="17" t="s">
        <v>14</v>
      </c>
      <c r="N1707" s="17"/>
    </row>
    <row r="1708" spans="1:14" x14ac:dyDescent="0.25">
      <c r="A1708" s="11" t="s">
        <v>14</v>
      </c>
      <c r="B1708" s="18" t="s">
        <v>14</v>
      </c>
      <c r="C1708" s="18" t="s">
        <v>14</v>
      </c>
      <c r="D1708" s="19" t="s">
        <v>14</v>
      </c>
      <c r="E1708" s="6" t="s">
        <v>14</v>
      </c>
      <c r="F1708" s="11" t="s">
        <v>14</v>
      </c>
      <c r="G1708" s="11" t="s">
        <v>14</v>
      </c>
      <c r="H1708" s="11" t="s">
        <v>14</v>
      </c>
      <c r="I1708" s="13" t="s">
        <v>14</v>
      </c>
      <c r="J1708" s="14" t="s">
        <v>14</v>
      </c>
      <c r="K1708" s="14" t="s">
        <v>14</v>
      </c>
      <c r="L1708" s="17" t="e">
        <f t="shared" si="26"/>
        <v>#VALUE!</v>
      </c>
      <c r="M1708" s="17" t="s">
        <v>14</v>
      </c>
      <c r="N1708" s="17"/>
    </row>
    <row r="1709" spans="1:14" x14ac:dyDescent="0.25">
      <c r="A1709" s="11" t="s">
        <v>14</v>
      </c>
      <c r="B1709" s="18" t="s">
        <v>14</v>
      </c>
      <c r="C1709" s="18" t="s">
        <v>14</v>
      </c>
      <c r="D1709" s="19" t="s">
        <v>14</v>
      </c>
      <c r="E1709" s="6" t="s">
        <v>14</v>
      </c>
      <c r="F1709" s="11" t="s">
        <v>14</v>
      </c>
      <c r="G1709" s="11" t="s">
        <v>14</v>
      </c>
      <c r="H1709" s="11" t="s">
        <v>14</v>
      </c>
      <c r="I1709" s="13" t="s">
        <v>14</v>
      </c>
      <c r="J1709" s="14" t="s">
        <v>14</v>
      </c>
      <c r="K1709" s="14" t="s">
        <v>14</v>
      </c>
      <c r="L1709" s="17" t="e">
        <f t="shared" si="26"/>
        <v>#VALUE!</v>
      </c>
      <c r="M1709" s="17" t="s">
        <v>14</v>
      </c>
      <c r="N1709" s="17"/>
    </row>
    <row r="1710" spans="1:14" x14ac:dyDescent="0.25">
      <c r="A1710" s="11" t="s">
        <v>14</v>
      </c>
      <c r="B1710" s="18" t="s">
        <v>14</v>
      </c>
      <c r="C1710" s="18" t="s">
        <v>14</v>
      </c>
      <c r="D1710" s="19" t="s">
        <v>14</v>
      </c>
      <c r="E1710" s="6" t="s">
        <v>14</v>
      </c>
      <c r="F1710" s="11" t="s">
        <v>14</v>
      </c>
      <c r="G1710" s="11" t="s">
        <v>14</v>
      </c>
      <c r="H1710" s="11" t="s">
        <v>14</v>
      </c>
      <c r="I1710" s="13" t="s">
        <v>14</v>
      </c>
      <c r="J1710" s="14" t="s">
        <v>14</v>
      </c>
      <c r="K1710" s="14" t="s">
        <v>14</v>
      </c>
      <c r="L1710" s="17" t="e">
        <f t="shared" si="26"/>
        <v>#VALUE!</v>
      </c>
      <c r="M1710" s="17" t="s">
        <v>14</v>
      </c>
      <c r="N1710" s="17"/>
    </row>
    <row r="1711" spans="1:14" x14ac:dyDescent="0.25">
      <c r="A1711" s="11" t="s">
        <v>14</v>
      </c>
      <c r="B1711" s="18" t="s">
        <v>14</v>
      </c>
      <c r="C1711" s="18" t="s">
        <v>14</v>
      </c>
      <c r="D1711" s="19" t="s">
        <v>14</v>
      </c>
      <c r="E1711" s="6" t="s">
        <v>14</v>
      </c>
      <c r="F1711" s="11" t="s">
        <v>14</v>
      </c>
      <c r="G1711" s="11" t="s">
        <v>14</v>
      </c>
      <c r="H1711" s="11" t="s">
        <v>14</v>
      </c>
      <c r="I1711" s="13" t="s">
        <v>14</v>
      </c>
      <c r="J1711" s="14" t="s">
        <v>14</v>
      </c>
      <c r="K1711" s="14" t="s">
        <v>14</v>
      </c>
      <c r="L1711" s="17" t="e">
        <f t="shared" si="26"/>
        <v>#VALUE!</v>
      </c>
      <c r="M1711" s="17" t="s">
        <v>14</v>
      </c>
      <c r="N1711" s="17"/>
    </row>
    <row r="1712" spans="1:14" x14ac:dyDescent="0.25">
      <c r="A1712" s="11" t="s">
        <v>14</v>
      </c>
      <c r="B1712" s="18" t="s">
        <v>14</v>
      </c>
      <c r="C1712" s="18" t="s">
        <v>14</v>
      </c>
      <c r="D1712" s="19" t="s">
        <v>14</v>
      </c>
      <c r="E1712" s="6" t="s">
        <v>14</v>
      </c>
      <c r="F1712" s="11" t="s">
        <v>14</v>
      </c>
      <c r="G1712" s="11" t="s">
        <v>14</v>
      </c>
      <c r="H1712" s="11" t="s">
        <v>14</v>
      </c>
      <c r="I1712" s="13" t="s">
        <v>14</v>
      </c>
      <c r="J1712" s="14" t="s">
        <v>14</v>
      </c>
      <c r="K1712" s="14" t="s">
        <v>14</v>
      </c>
      <c r="L1712" s="17" t="e">
        <f t="shared" si="26"/>
        <v>#VALUE!</v>
      </c>
      <c r="M1712" s="17" t="s">
        <v>14</v>
      </c>
      <c r="N1712" s="17"/>
    </row>
    <row r="1713" spans="1:14" x14ac:dyDescent="0.25">
      <c r="A1713" s="11" t="s">
        <v>14</v>
      </c>
      <c r="B1713" s="18" t="s">
        <v>14</v>
      </c>
      <c r="C1713" s="18" t="s">
        <v>14</v>
      </c>
      <c r="D1713" s="19" t="s">
        <v>14</v>
      </c>
      <c r="E1713" s="6" t="s">
        <v>14</v>
      </c>
      <c r="F1713" s="11" t="s">
        <v>14</v>
      </c>
      <c r="G1713" s="11" t="s">
        <v>14</v>
      </c>
      <c r="H1713" s="11" t="s">
        <v>14</v>
      </c>
      <c r="I1713" s="13" t="s">
        <v>14</v>
      </c>
      <c r="J1713" s="14" t="s">
        <v>14</v>
      </c>
      <c r="K1713" s="14" t="s">
        <v>14</v>
      </c>
      <c r="L1713" s="17" t="e">
        <f t="shared" si="26"/>
        <v>#VALUE!</v>
      </c>
      <c r="M1713" s="17" t="s">
        <v>14</v>
      </c>
      <c r="N1713" s="17"/>
    </row>
    <row r="1714" spans="1:14" x14ac:dyDescent="0.25">
      <c r="A1714" s="11" t="s">
        <v>14</v>
      </c>
      <c r="B1714" s="18" t="s">
        <v>14</v>
      </c>
      <c r="C1714" s="18" t="s">
        <v>14</v>
      </c>
      <c r="D1714" s="19" t="s">
        <v>14</v>
      </c>
      <c r="E1714" s="6" t="s">
        <v>14</v>
      </c>
      <c r="F1714" s="11" t="s">
        <v>14</v>
      </c>
      <c r="G1714" s="11" t="s">
        <v>14</v>
      </c>
      <c r="H1714" s="11" t="s">
        <v>14</v>
      </c>
      <c r="I1714" s="13" t="s">
        <v>14</v>
      </c>
      <c r="J1714" s="14" t="s">
        <v>14</v>
      </c>
      <c r="K1714" s="14" t="s">
        <v>14</v>
      </c>
      <c r="L1714" s="17" t="e">
        <f t="shared" si="26"/>
        <v>#VALUE!</v>
      </c>
      <c r="M1714" s="17" t="s">
        <v>14</v>
      </c>
      <c r="N1714" s="17"/>
    </row>
    <row r="1715" spans="1:14" x14ac:dyDescent="0.25">
      <c r="A1715" s="11" t="s">
        <v>14</v>
      </c>
      <c r="B1715" s="18" t="s">
        <v>14</v>
      </c>
      <c r="C1715" s="18" t="s">
        <v>14</v>
      </c>
      <c r="D1715" s="19" t="s">
        <v>14</v>
      </c>
      <c r="E1715" s="6" t="s">
        <v>14</v>
      </c>
      <c r="F1715" s="11" t="s">
        <v>14</v>
      </c>
      <c r="G1715" s="11" t="s">
        <v>14</v>
      </c>
      <c r="H1715" s="11" t="s">
        <v>14</v>
      </c>
      <c r="I1715" s="13" t="s">
        <v>14</v>
      </c>
      <c r="J1715" s="14" t="s">
        <v>14</v>
      </c>
      <c r="K1715" s="14" t="s">
        <v>14</v>
      </c>
      <c r="L1715" s="17" t="e">
        <f t="shared" si="26"/>
        <v>#VALUE!</v>
      </c>
      <c r="M1715" s="17" t="s">
        <v>14</v>
      </c>
      <c r="N1715" s="17"/>
    </row>
    <row r="1716" spans="1:14" x14ac:dyDescent="0.25">
      <c r="A1716" s="11" t="s">
        <v>14</v>
      </c>
      <c r="B1716" s="18" t="s">
        <v>14</v>
      </c>
      <c r="C1716" s="18" t="s">
        <v>14</v>
      </c>
      <c r="D1716" s="19" t="s">
        <v>14</v>
      </c>
      <c r="E1716" s="6" t="s">
        <v>14</v>
      </c>
      <c r="F1716" s="11" t="s">
        <v>14</v>
      </c>
      <c r="G1716" s="11" t="s">
        <v>14</v>
      </c>
      <c r="H1716" s="11" t="s">
        <v>14</v>
      </c>
      <c r="I1716" s="13" t="s">
        <v>14</v>
      </c>
      <c r="J1716" s="14" t="s">
        <v>14</v>
      </c>
      <c r="K1716" s="14" t="s">
        <v>14</v>
      </c>
      <c r="L1716" s="17" t="e">
        <f t="shared" si="26"/>
        <v>#VALUE!</v>
      </c>
      <c r="M1716" s="17" t="s">
        <v>14</v>
      </c>
      <c r="N1716" s="17"/>
    </row>
    <row r="1717" spans="1:14" x14ac:dyDescent="0.25">
      <c r="A1717" s="11" t="s">
        <v>14</v>
      </c>
      <c r="B1717" s="18" t="s">
        <v>14</v>
      </c>
      <c r="C1717" s="18" t="s">
        <v>14</v>
      </c>
      <c r="D1717" s="19" t="s">
        <v>14</v>
      </c>
      <c r="E1717" s="6" t="s">
        <v>14</v>
      </c>
      <c r="F1717" s="11" t="s">
        <v>14</v>
      </c>
      <c r="G1717" s="11" t="s">
        <v>14</v>
      </c>
      <c r="H1717" s="11" t="s">
        <v>14</v>
      </c>
      <c r="I1717" s="13" t="s">
        <v>14</v>
      </c>
      <c r="J1717" s="14" t="s">
        <v>14</v>
      </c>
      <c r="K1717" s="14" t="s">
        <v>14</v>
      </c>
      <c r="L1717" s="17" t="e">
        <f t="shared" si="26"/>
        <v>#VALUE!</v>
      </c>
      <c r="M1717" s="17" t="s">
        <v>14</v>
      </c>
      <c r="N1717" s="17"/>
    </row>
    <row r="1718" spans="1:14" x14ac:dyDescent="0.25">
      <c r="A1718" s="11" t="s">
        <v>14</v>
      </c>
      <c r="B1718" s="18" t="s">
        <v>14</v>
      </c>
      <c r="C1718" s="18" t="s">
        <v>14</v>
      </c>
      <c r="D1718" s="19" t="s">
        <v>14</v>
      </c>
      <c r="E1718" s="6" t="s">
        <v>14</v>
      </c>
      <c r="F1718" s="11" t="s">
        <v>14</v>
      </c>
      <c r="G1718" s="11" t="s">
        <v>14</v>
      </c>
      <c r="H1718" s="11" t="s">
        <v>14</v>
      </c>
      <c r="I1718" s="13" t="s">
        <v>14</v>
      </c>
      <c r="J1718" s="14" t="s">
        <v>14</v>
      </c>
      <c r="K1718" s="14" t="s">
        <v>14</v>
      </c>
      <c r="L1718" s="17" t="e">
        <f t="shared" si="26"/>
        <v>#VALUE!</v>
      </c>
      <c r="M1718" s="17" t="s">
        <v>14</v>
      </c>
      <c r="N1718" s="17"/>
    </row>
    <row r="1719" spans="1:14" x14ac:dyDescent="0.25">
      <c r="A1719" s="11" t="s">
        <v>14</v>
      </c>
      <c r="B1719" s="18" t="s">
        <v>14</v>
      </c>
      <c r="C1719" s="18" t="s">
        <v>14</v>
      </c>
      <c r="D1719" s="19" t="s">
        <v>14</v>
      </c>
      <c r="E1719" s="6" t="s">
        <v>14</v>
      </c>
      <c r="F1719" s="11" t="s">
        <v>14</v>
      </c>
      <c r="G1719" s="11" t="s">
        <v>14</v>
      </c>
      <c r="H1719" s="11" t="s">
        <v>14</v>
      </c>
      <c r="I1719" s="13" t="s">
        <v>14</v>
      </c>
      <c r="J1719" s="14" t="s">
        <v>14</v>
      </c>
      <c r="K1719" s="14" t="s">
        <v>14</v>
      </c>
      <c r="L1719" s="17" t="e">
        <f t="shared" si="26"/>
        <v>#VALUE!</v>
      </c>
      <c r="M1719" s="17" t="s">
        <v>14</v>
      </c>
      <c r="N1719" s="17"/>
    </row>
    <row r="1720" spans="1:14" x14ac:dyDescent="0.25">
      <c r="A1720" s="11" t="s">
        <v>14</v>
      </c>
      <c r="B1720" s="18" t="s">
        <v>14</v>
      </c>
      <c r="C1720" s="18" t="s">
        <v>14</v>
      </c>
      <c r="D1720" s="19" t="s">
        <v>14</v>
      </c>
      <c r="E1720" s="6" t="s">
        <v>14</v>
      </c>
      <c r="F1720" s="11" t="s">
        <v>14</v>
      </c>
      <c r="G1720" s="11" t="s">
        <v>14</v>
      </c>
      <c r="H1720" s="11" t="s">
        <v>14</v>
      </c>
      <c r="I1720" s="13" t="s">
        <v>14</v>
      </c>
      <c r="J1720" s="14" t="s">
        <v>14</v>
      </c>
      <c r="K1720" s="14" t="s">
        <v>14</v>
      </c>
      <c r="L1720" s="17" t="e">
        <f t="shared" si="26"/>
        <v>#VALUE!</v>
      </c>
      <c r="M1720" s="17" t="s">
        <v>14</v>
      </c>
      <c r="N1720" s="17"/>
    </row>
    <row r="1721" spans="1:14" x14ac:dyDescent="0.25">
      <c r="A1721" s="11" t="s">
        <v>14</v>
      </c>
      <c r="B1721" s="18" t="s">
        <v>14</v>
      </c>
      <c r="C1721" s="18" t="s">
        <v>14</v>
      </c>
      <c r="D1721" s="19" t="s">
        <v>14</v>
      </c>
      <c r="E1721" s="6" t="s">
        <v>14</v>
      </c>
      <c r="F1721" s="11" t="s">
        <v>14</v>
      </c>
      <c r="G1721" s="11" t="s">
        <v>14</v>
      </c>
      <c r="H1721" s="11" t="s">
        <v>14</v>
      </c>
      <c r="I1721" s="13" t="s">
        <v>14</v>
      </c>
      <c r="J1721" s="14" t="s">
        <v>14</v>
      </c>
      <c r="K1721" s="14" t="s">
        <v>14</v>
      </c>
      <c r="L1721" s="17" t="e">
        <f t="shared" si="26"/>
        <v>#VALUE!</v>
      </c>
      <c r="M1721" s="17" t="s">
        <v>14</v>
      </c>
      <c r="N1721" s="17"/>
    </row>
    <row r="1722" spans="1:14" x14ac:dyDescent="0.25">
      <c r="A1722" s="11" t="s">
        <v>14</v>
      </c>
      <c r="B1722" s="18" t="s">
        <v>14</v>
      </c>
      <c r="C1722" s="18" t="s">
        <v>14</v>
      </c>
      <c r="D1722" s="19" t="s">
        <v>14</v>
      </c>
      <c r="E1722" s="6" t="s">
        <v>14</v>
      </c>
      <c r="F1722" s="11" t="s">
        <v>14</v>
      </c>
      <c r="G1722" s="11" t="s">
        <v>14</v>
      </c>
      <c r="H1722" s="11" t="s">
        <v>14</v>
      </c>
      <c r="I1722" s="13" t="s">
        <v>14</v>
      </c>
      <c r="J1722" s="14" t="s">
        <v>14</v>
      </c>
      <c r="K1722" s="14" t="s">
        <v>14</v>
      </c>
      <c r="L1722" s="17" t="e">
        <f t="shared" si="26"/>
        <v>#VALUE!</v>
      </c>
      <c r="M1722" s="17" t="s">
        <v>14</v>
      </c>
      <c r="N1722" s="17"/>
    </row>
    <row r="1723" spans="1:14" x14ac:dyDescent="0.25">
      <c r="A1723" s="11" t="s">
        <v>14</v>
      </c>
      <c r="B1723" s="18" t="s">
        <v>14</v>
      </c>
      <c r="C1723" s="18" t="s">
        <v>14</v>
      </c>
      <c r="D1723" s="19" t="s">
        <v>14</v>
      </c>
      <c r="E1723" s="6" t="s">
        <v>14</v>
      </c>
      <c r="F1723" s="11" t="s">
        <v>14</v>
      </c>
      <c r="G1723" s="11" t="s">
        <v>14</v>
      </c>
      <c r="H1723" s="11" t="s">
        <v>14</v>
      </c>
      <c r="I1723" s="13" t="s">
        <v>14</v>
      </c>
      <c r="J1723" s="14" t="s">
        <v>14</v>
      </c>
      <c r="K1723" s="14" t="s">
        <v>14</v>
      </c>
      <c r="L1723" s="17" t="e">
        <f t="shared" si="26"/>
        <v>#VALUE!</v>
      </c>
      <c r="M1723" s="17" t="s">
        <v>14</v>
      </c>
      <c r="N1723" s="17"/>
    </row>
    <row r="1724" spans="1:14" x14ac:dyDescent="0.25">
      <c r="A1724" s="11" t="s">
        <v>14</v>
      </c>
      <c r="B1724" s="18" t="s">
        <v>14</v>
      </c>
      <c r="C1724" s="18" t="s">
        <v>14</v>
      </c>
      <c r="D1724" s="19" t="s">
        <v>14</v>
      </c>
      <c r="E1724" s="6" t="s">
        <v>14</v>
      </c>
      <c r="F1724" s="11" t="s">
        <v>14</v>
      </c>
      <c r="G1724" s="11" t="s">
        <v>14</v>
      </c>
      <c r="H1724" s="11" t="s">
        <v>14</v>
      </c>
      <c r="I1724" s="13" t="s">
        <v>14</v>
      </c>
      <c r="J1724" s="14" t="s">
        <v>14</v>
      </c>
      <c r="K1724" s="14" t="s">
        <v>14</v>
      </c>
      <c r="L1724" s="17" t="e">
        <f t="shared" si="26"/>
        <v>#VALUE!</v>
      </c>
      <c r="M1724" s="17" t="s">
        <v>14</v>
      </c>
      <c r="N1724" s="17"/>
    </row>
    <row r="1725" spans="1:14" x14ac:dyDescent="0.25">
      <c r="A1725" s="11" t="s">
        <v>14</v>
      </c>
      <c r="B1725" s="18" t="s">
        <v>14</v>
      </c>
      <c r="C1725" s="18" t="s">
        <v>14</v>
      </c>
      <c r="D1725" s="19" t="s">
        <v>14</v>
      </c>
      <c r="E1725" s="6" t="s">
        <v>14</v>
      </c>
      <c r="F1725" s="11" t="s">
        <v>14</v>
      </c>
      <c r="G1725" s="11" t="s">
        <v>14</v>
      </c>
      <c r="H1725" s="11" t="s">
        <v>14</v>
      </c>
      <c r="I1725" s="13" t="s">
        <v>14</v>
      </c>
      <c r="J1725" s="14" t="s">
        <v>14</v>
      </c>
      <c r="K1725" s="14" t="s">
        <v>14</v>
      </c>
      <c r="L1725" s="17" t="e">
        <f t="shared" si="26"/>
        <v>#VALUE!</v>
      </c>
      <c r="M1725" s="17" t="s">
        <v>14</v>
      </c>
      <c r="N1725" s="17"/>
    </row>
    <row r="1726" spans="1:14" x14ac:dyDescent="0.25">
      <c r="A1726" s="11" t="s">
        <v>14</v>
      </c>
      <c r="B1726" s="18" t="s">
        <v>14</v>
      </c>
      <c r="C1726" s="18" t="s">
        <v>14</v>
      </c>
      <c r="D1726" s="19" t="s">
        <v>14</v>
      </c>
      <c r="E1726" s="6" t="s">
        <v>14</v>
      </c>
      <c r="F1726" s="11" t="s">
        <v>14</v>
      </c>
      <c r="G1726" s="11" t="s">
        <v>14</v>
      </c>
      <c r="H1726" s="11" t="s">
        <v>14</v>
      </c>
      <c r="I1726" s="13" t="s">
        <v>14</v>
      </c>
      <c r="J1726" s="14" t="s">
        <v>14</v>
      </c>
      <c r="K1726" s="14" t="s">
        <v>14</v>
      </c>
      <c r="L1726" s="17" t="e">
        <f t="shared" si="26"/>
        <v>#VALUE!</v>
      </c>
      <c r="M1726" s="17" t="s">
        <v>14</v>
      </c>
      <c r="N1726" s="17"/>
    </row>
    <row r="1727" spans="1:14" x14ac:dyDescent="0.25">
      <c r="A1727" s="11" t="s">
        <v>14</v>
      </c>
      <c r="B1727" s="18" t="s">
        <v>14</v>
      </c>
      <c r="C1727" s="18" t="s">
        <v>14</v>
      </c>
      <c r="D1727" s="19" t="s">
        <v>14</v>
      </c>
      <c r="E1727" s="6" t="s">
        <v>14</v>
      </c>
      <c r="F1727" s="11" t="s">
        <v>14</v>
      </c>
      <c r="G1727" s="11" t="s">
        <v>14</v>
      </c>
      <c r="H1727" s="11" t="s">
        <v>14</v>
      </c>
      <c r="I1727" s="13" t="s">
        <v>14</v>
      </c>
      <c r="J1727" s="14" t="s">
        <v>14</v>
      </c>
      <c r="K1727" s="14" t="s">
        <v>14</v>
      </c>
      <c r="L1727" s="17" t="e">
        <f t="shared" si="26"/>
        <v>#VALUE!</v>
      </c>
      <c r="M1727" s="17" t="s">
        <v>14</v>
      </c>
      <c r="N1727" s="17"/>
    </row>
    <row r="1728" spans="1:14" x14ac:dyDescent="0.25">
      <c r="A1728" s="11" t="s">
        <v>14</v>
      </c>
      <c r="B1728" s="18" t="s">
        <v>14</v>
      </c>
      <c r="C1728" s="18" t="s">
        <v>14</v>
      </c>
      <c r="D1728" s="19" t="s">
        <v>14</v>
      </c>
      <c r="E1728" s="6" t="s">
        <v>14</v>
      </c>
      <c r="F1728" s="11" t="s">
        <v>14</v>
      </c>
      <c r="G1728" s="11" t="s">
        <v>14</v>
      </c>
      <c r="H1728" s="11" t="s">
        <v>14</v>
      </c>
      <c r="I1728" s="13" t="s">
        <v>14</v>
      </c>
      <c r="J1728" s="14" t="s">
        <v>14</v>
      </c>
      <c r="K1728" s="14" t="s">
        <v>14</v>
      </c>
      <c r="L1728" s="17" t="e">
        <f t="shared" si="26"/>
        <v>#VALUE!</v>
      </c>
      <c r="M1728" s="17" t="s">
        <v>14</v>
      </c>
      <c r="N1728" s="17"/>
    </row>
    <row r="1729" spans="1:14" x14ac:dyDescent="0.25">
      <c r="A1729" s="11" t="s">
        <v>14</v>
      </c>
      <c r="B1729" s="18" t="s">
        <v>14</v>
      </c>
      <c r="C1729" s="18" t="s">
        <v>14</v>
      </c>
      <c r="D1729" s="19" t="s">
        <v>14</v>
      </c>
      <c r="E1729" s="6" t="s">
        <v>14</v>
      </c>
      <c r="F1729" s="11" t="s">
        <v>14</v>
      </c>
      <c r="G1729" s="11" t="s">
        <v>14</v>
      </c>
      <c r="H1729" s="11" t="s">
        <v>14</v>
      </c>
      <c r="I1729" s="13" t="s">
        <v>14</v>
      </c>
      <c r="J1729" s="14" t="s">
        <v>14</v>
      </c>
      <c r="K1729" s="14" t="s">
        <v>14</v>
      </c>
      <c r="L1729" s="17" t="e">
        <f t="shared" si="26"/>
        <v>#VALUE!</v>
      </c>
      <c r="M1729" s="17" t="s">
        <v>14</v>
      </c>
      <c r="N1729" s="17"/>
    </row>
    <row r="1730" spans="1:14" x14ac:dyDescent="0.25">
      <c r="A1730" s="11" t="s">
        <v>14</v>
      </c>
      <c r="B1730" s="18" t="s">
        <v>14</v>
      </c>
      <c r="C1730" s="18" t="s">
        <v>14</v>
      </c>
      <c r="D1730" s="19" t="s">
        <v>14</v>
      </c>
      <c r="E1730" s="6" t="s">
        <v>14</v>
      </c>
      <c r="F1730" s="11" t="s">
        <v>14</v>
      </c>
      <c r="G1730" s="11" t="s">
        <v>14</v>
      </c>
      <c r="H1730" s="11" t="s">
        <v>14</v>
      </c>
      <c r="I1730" s="13" t="s">
        <v>14</v>
      </c>
      <c r="J1730" s="14" t="s">
        <v>14</v>
      </c>
      <c r="K1730" s="14" t="s">
        <v>14</v>
      </c>
      <c r="L1730" s="17" t="e">
        <f t="shared" si="26"/>
        <v>#VALUE!</v>
      </c>
      <c r="M1730" s="17" t="s">
        <v>14</v>
      </c>
      <c r="N1730" s="17"/>
    </row>
    <row r="1731" spans="1:14" x14ac:dyDescent="0.25">
      <c r="A1731" s="11" t="s">
        <v>14</v>
      </c>
      <c r="B1731" s="18" t="s">
        <v>14</v>
      </c>
      <c r="C1731" s="18" t="s">
        <v>14</v>
      </c>
      <c r="D1731" s="19" t="s">
        <v>14</v>
      </c>
      <c r="E1731" s="6" t="s">
        <v>14</v>
      </c>
      <c r="F1731" s="11" t="s">
        <v>14</v>
      </c>
      <c r="G1731" s="11" t="s">
        <v>14</v>
      </c>
      <c r="H1731" s="11" t="s">
        <v>14</v>
      </c>
      <c r="I1731" s="13" t="s">
        <v>14</v>
      </c>
      <c r="J1731" s="14" t="s">
        <v>14</v>
      </c>
      <c r="K1731" s="14" t="s">
        <v>14</v>
      </c>
      <c r="L1731" s="17" t="e">
        <f t="shared" si="26"/>
        <v>#VALUE!</v>
      </c>
      <c r="M1731" s="17" t="s">
        <v>14</v>
      </c>
      <c r="N1731" s="17"/>
    </row>
    <row r="1732" spans="1:14" x14ac:dyDescent="0.25">
      <c r="A1732" s="11" t="s">
        <v>14</v>
      </c>
      <c r="B1732" s="18" t="s">
        <v>14</v>
      </c>
      <c r="C1732" s="18" t="s">
        <v>14</v>
      </c>
      <c r="D1732" s="19" t="s">
        <v>14</v>
      </c>
      <c r="E1732" s="6" t="s">
        <v>14</v>
      </c>
      <c r="F1732" s="11" t="s">
        <v>14</v>
      </c>
      <c r="G1732" s="11" t="s">
        <v>14</v>
      </c>
      <c r="H1732" s="11" t="s">
        <v>14</v>
      </c>
      <c r="I1732" s="13" t="s">
        <v>14</v>
      </c>
      <c r="J1732" s="14" t="s">
        <v>14</v>
      </c>
      <c r="K1732" s="14" t="s">
        <v>14</v>
      </c>
      <c r="L1732" s="17" t="e">
        <f t="shared" si="26"/>
        <v>#VALUE!</v>
      </c>
      <c r="M1732" s="17" t="s">
        <v>14</v>
      </c>
      <c r="N1732" s="17"/>
    </row>
    <row r="1733" spans="1:14" x14ac:dyDescent="0.25">
      <c r="A1733" s="11" t="s">
        <v>14</v>
      </c>
      <c r="B1733" s="18" t="s">
        <v>14</v>
      </c>
      <c r="C1733" s="18" t="s">
        <v>14</v>
      </c>
      <c r="D1733" s="19" t="s">
        <v>14</v>
      </c>
      <c r="E1733" s="6" t="s">
        <v>14</v>
      </c>
      <c r="F1733" s="11" t="s">
        <v>14</v>
      </c>
      <c r="G1733" s="11" t="s">
        <v>14</v>
      </c>
      <c r="H1733" s="11" t="s">
        <v>14</v>
      </c>
      <c r="I1733" s="13" t="s">
        <v>14</v>
      </c>
      <c r="J1733" s="14" t="s">
        <v>14</v>
      </c>
      <c r="K1733" s="14" t="s">
        <v>14</v>
      </c>
      <c r="L1733" s="17" t="e">
        <f t="shared" si="26"/>
        <v>#VALUE!</v>
      </c>
      <c r="M1733" s="17" t="s">
        <v>14</v>
      </c>
      <c r="N1733" s="17"/>
    </row>
    <row r="1734" spans="1:14" x14ac:dyDescent="0.25">
      <c r="A1734" s="11" t="s">
        <v>14</v>
      </c>
      <c r="B1734" s="18" t="s">
        <v>14</v>
      </c>
      <c r="C1734" s="18" t="s">
        <v>14</v>
      </c>
      <c r="D1734" s="19" t="s">
        <v>14</v>
      </c>
      <c r="E1734" s="6" t="s">
        <v>14</v>
      </c>
      <c r="F1734" s="11" t="s">
        <v>14</v>
      </c>
      <c r="G1734" s="11" t="s">
        <v>14</v>
      </c>
      <c r="H1734" s="11" t="s">
        <v>14</v>
      </c>
      <c r="I1734" s="13" t="s">
        <v>14</v>
      </c>
      <c r="J1734" s="14" t="s">
        <v>14</v>
      </c>
      <c r="K1734" s="14" t="s">
        <v>14</v>
      </c>
      <c r="L1734" s="17" t="e">
        <f t="shared" ref="L1734:L1782" si="27">G1734*(I1734-(I1734*J1734)-((I1734-(I1734*J1734))*K1734))</f>
        <v>#VALUE!</v>
      </c>
      <c r="M1734" s="17" t="s">
        <v>14</v>
      </c>
      <c r="N1734" s="17"/>
    </row>
    <row r="1735" spans="1:14" x14ac:dyDescent="0.25">
      <c r="A1735" s="11" t="s">
        <v>14</v>
      </c>
      <c r="B1735" s="18" t="s">
        <v>14</v>
      </c>
      <c r="C1735" s="18" t="s">
        <v>14</v>
      </c>
      <c r="D1735" s="19" t="s">
        <v>14</v>
      </c>
      <c r="E1735" s="6" t="s">
        <v>14</v>
      </c>
      <c r="F1735" s="11" t="s">
        <v>14</v>
      </c>
      <c r="G1735" s="11" t="s">
        <v>14</v>
      </c>
      <c r="H1735" s="11" t="s">
        <v>14</v>
      </c>
      <c r="I1735" s="13" t="s">
        <v>14</v>
      </c>
      <c r="J1735" s="14" t="s">
        <v>14</v>
      </c>
      <c r="K1735" s="14" t="s">
        <v>14</v>
      </c>
      <c r="L1735" s="17" t="e">
        <f t="shared" si="27"/>
        <v>#VALUE!</v>
      </c>
      <c r="M1735" s="17" t="s">
        <v>14</v>
      </c>
      <c r="N1735" s="17"/>
    </row>
    <row r="1736" spans="1:14" x14ac:dyDescent="0.25">
      <c r="A1736" s="11" t="s">
        <v>14</v>
      </c>
      <c r="B1736" s="18" t="s">
        <v>14</v>
      </c>
      <c r="C1736" s="18" t="s">
        <v>14</v>
      </c>
      <c r="D1736" s="19" t="s">
        <v>14</v>
      </c>
      <c r="E1736" s="6" t="s">
        <v>14</v>
      </c>
      <c r="F1736" s="11" t="s">
        <v>14</v>
      </c>
      <c r="G1736" s="11" t="s">
        <v>14</v>
      </c>
      <c r="H1736" s="11" t="s">
        <v>14</v>
      </c>
      <c r="I1736" s="13" t="s">
        <v>14</v>
      </c>
      <c r="J1736" s="14" t="s">
        <v>14</v>
      </c>
      <c r="K1736" s="14" t="s">
        <v>14</v>
      </c>
      <c r="L1736" s="17" t="e">
        <f t="shared" si="27"/>
        <v>#VALUE!</v>
      </c>
      <c r="M1736" s="17" t="s">
        <v>14</v>
      </c>
      <c r="N1736" s="17"/>
    </row>
    <row r="1737" spans="1:14" x14ac:dyDescent="0.25">
      <c r="A1737" s="11" t="s">
        <v>14</v>
      </c>
      <c r="B1737" s="18" t="s">
        <v>14</v>
      </c>
      <c r="C1737" s="18" t="s">
        <v>14</v>
      </c>
      <c r="D1737" s="19" t="s">
        <v>14</v>
      </c>
      <c r="E1737" s="6" t="s">
        <v>14</v>
      </c>
      <c r="F1737" s="11" t="s">
        <v>14</v>
      </c>
      <c r="G1737" s="11" t="s">
        <v>14</v>
      </c>
      <c r="H1737" s="11" t="s">
        <v>14</v>
      </c>
      <c r="I1737" s="13" t="s">
        <v>14</v>
      </c>
      <c r="J1737" s="14" t="s">
        <v>14</v>
      </c>
      <c r="K1737" s="14" t="s">
        <v>14</v>
      </c>
      <c r="L1737" s="17" t="e">
        <f t="shared" si="27"/>
        <v>#VALUE!</v>
      </c>
      <c r="M1737" s="17" t="s">
        <v>14</v>
      </c>
      <c r="N1737" s="17"/>
    </row>
    <row r="1738" spans="1:14" x14ac:dyDescent="0.25">
      <c r="A1738" s="11" t="s">
        <v>14</v>
      </c>
      <c r="B1738" s="18" t="s">
        <v>14</v>
      </c>
      <c r="C1738" s="18" t="s">
        <v>14</v>
      </c>
      <c r="D1738" s="19" t="s">
        <v>14</v>
      </c>
      <c r="E1738" s="6" t="s">
        <v>14</v>
      </c>
      <c r="F1738" s="11" t="s">
        <v>14</v>
      </c>
      <c r="G1738" s="11" t="s">
        <v>14</v>
      </c>
      <c r="H1738" s="11" t="s">
        <v>14</v>
      </c>
      <c r="I1738" s="13" t="s">
        <v>14</v>
      </c>
      <c r="J1738" s="14" t="s">
        <v>14</v>
      </c>
      <c r="K1738" s="14" t="s">
        <v>14</v>
      </c>
      <c r="L1738" s="17" t="e">
        <f t="shared" si="27"/>
        <v>#VALUE!</v>
      </c>
      <c r="M1738" s="17" t="s">
        <v>14</v>
      </c>
      <c r="N1738" s="17"/>
    </row>
    <row r="1739" spans="1:14" x14ac:dyDescent="0.25">
      <c r="A1739" s="11" t="s">
        <v>14</v>
      </c>
      <c r="B1739" s="18" t="s">
        <v>14</v>
      </c>
      <c r="C1739" s="18" t="s">
        <v>14</v>
      </c>
      <c r="D1739" s="19" t="s">
        <v>14</v>
      </c>
      <c r="E1739" s="6" t="s">
        <v>14</v>
      </c>
      <c r="F1739" s="11" t="s">
        <v>14</v>
      </c>
      <c r="G1739" s="11" t="s">
        <v>14</v>
      </c>
      <c r="H1739" s="11" t="s">
        <v>14</v>
      </c>
      <c r="I1739" s="13" t="s">
        <v>14</v>
      </c>
      <c r="J1739" s="14" t="s">
        <v>14</v>
      </c>
      <c r="K1739" s="14" t="s">
        <v>14</v>
      </c>
      <c r="L1739" s="17" t="e">
        <f t="shared" si="27"/>
        <v>#VALUE!</v>
      </c>
      <c r="M1739" s="17" t="s">
        <v>14</v>
      </c>
      <c r="N1739" s="17"/>
    </row>
    <row r="1740" spans="1:14" x14ac:dyDescent="0.25">
      <c r="A1740" s="11" t="s">
        <v>14</v>
      </c>
      <c r="B1740" s="18" t="s">
        <v>14</v>
      </c>
      <c r="C1740" s="18" t="s">
        <v>14</v>
      </c>
      <c r="D1740" s="19" t="s">
        <v>14</v>
      </c>
      <c r="E1740" s="6" t="s">
        <v>14</v>
      </c>
      <c r="F1740" s="11" t="s">
        <v>14</v>
      </c>
      <c r="G1740" s="11" t="s">
        <v>14</v>
      </c>
      <c r="H1740" s="11" t="s">
        <v>14</v>
      </c>
      <c r="I1740" s="13" t="s">
        <v>14</v>
      </c>
      <c r="J1740" s="14" t="s">
        <v>14</v>
      </c>
      <c r="K1740" s="14" t="s">
        <v>14</v>
      </c>
      <c r="L1740" s="17" t="e">
        <f t="shared" si="27"/>
        <v>#VALUE!</v>
      </c>
      <c r="M1740" s="17" t="s">
        <v>14</v>
      </c>
      <c r="N1740" s="17"/>
    </row>
    <row r="1741" spans="1:14" x14ac:dyDescent="0.25">
      <c r="A1741" s="11" t="s">
        <v>14</v>
      </c>
      <c r="B1741" s="18" t="s">
        <v>14</v>
      </c>
      <c r="C1741" s="18" t="s">
        <v>14</v>
      </c>
      <c r="D1741" s="19" t="s">
        <v>14</v>
      </c>
      <c r="E1741" s="6" t="s">
        <v>14</v>
      </c>
      <c r="F1741" s="11" t="s">
        <v>14</v>
      </c>
      <c r="G1741" s="11" t="s">
        <v>14</v>
      </c>
      <c r="H1741" s="11" t="s">
        <v>14</v>
      </c>
      <c r="I1741" s="13" t="s">
        <v>14</v>
      </c>
      <c r="J1741" s="14" t="s">
        <v>14</v>
      </c>
      <c r="K1741" s="14" t="s">
        <v>14</v>
      </c>
      <c r="L1741" s="17" t="e">
        <f t="shared" si="27"/>
        <v>#VALUE!</v>
      </c>
      <c r="M1741" s="17" t="s">
        <v>14</v>
      </c>
      <c r="N1741" s="17"/>
    </row>
    <row r="1742" spans="1:14" x14ac:dyDescent="0.25">
      <c r="A1742" s="11" t="s">
        <v>14</v>
      </c>
      <c r="B1742" s="18" t="s">
        <v>14</v>
      </c>
      <c r="C1742" s="18" t="s">
        <v>14</v>
      </c>
      <c r="D1742" s="19" t="s">
        <v>14</v>
      </c>
      <c r="E1742" s="6" t="s">
        <v>14</v>
      </c>
      <c r="F1742" s="11" t="s">
        <v>14</v>
      </c>
      <c r="G1742" s="11" t="s">
        <v>14</v>
      </c>
      <c r="H1742" s="11" t="s">
        <v>14</v>
      </c>
      <c r="I1742" s="13" t="s">
        <v>14</v>
      </c>
      <c r="J1742" s="14" t="s">
        <v>14</v>
      </c>
      <c r="K1742" s="14" t="s">
        <v>14</v>
      </c>
      <c r="L1742" s="17" t="e">
        <f t="shared" si="27"/>
        <v>#VALUE!</v>
      </c>
      <c r="M1742" s="17" t="s">
        <v>14</v>
      </c>
      <c r="N1742" s="17"/>
    </row>
    <row r="1743" spans="1:14" x14ac:dyDescent="0.25">
      <c r="A1743" s="11" t="s">
        <v>14</v>
      </c>
      <c r="B1743" s="18" t="s">
        <v>14</v>
      </c>
      <c r="C1743" s="18" t="s">
        <v>14</v>
      </c>
      <c r="D1743" s="19" t="s">
        <v>14</v>
      </c>
      <c r="E1743" s="6" t="s">
        <v>14</v>
      </c>
      <c r="F1743" s="11" t="s">
        <v>14</v>
      </c>
      <c r="G1743" s="11" t="s">
        <v>14</v>
      </c>
      <c r="H1743" s="11" t="s">
        <v>14</v>
      </c>
      <c r="I1743" s="13" t="s">
        <v>14</v>
      </c>
      <c r="J1743" s="14" t="s">
        <v>14</v>
      </c>
      <c r="K1743" s="14" t="s">
        <v>14</v>
      </c>
      <c r="L1743" s="17" t="e">
        <f t="shared" si="27"/>
        <v>#VALUE!</v>
      </c>
      <c r="M1743" s="17" t="s">
        <v>14</v>
      </c>
      <c r="N1743" s="17"/>
    </row>
    <row r="1744" spans="1:14" x14ac:dyDescent="0.25">
      <c r="A1744" s="11" t="s">
        <v>14</v>
      </c>
      <c r="B1744" s="18" t="s">
        <v>14</v>
      </c>
      <c r="C1744" s="18" t="s">
        <v>14</v>
      </c>
      <c r="D1744" s="19" t="s">
        <v>14</v>
      </c>
      <c r="E1744" s="6" t="s">
        <v>14</v>
      </c>
      <c r="F1744" s="11" t="s">
        <v>14</v>
      </c>
      <c r="G1744" s="11" t="s">
        <v>14</v>
      </c>
      <c r="H1744" s="11" t="s">
        <v>14</v>
      </c>
      <c r="I1744" s="13" t="s">
        <v>14</v>
      </c>
      <c r="J1744" s="14" t="s">
        <v>14</v>
      </c>
      <c r="K1744" s="14" t="s">
        <v>14</v>
      </c>
      <c r="L1744" s="17" t="e">
        <f t="shared" si="27"/>
        <v>#VALUE!</v>
      </c>
      <c r="M1744" s="17" t="s">
        <v>14</v>
      </c>
      <c r="N1744" s="17"/>
    </row>
    <row r="1745" spans="1:14" x14ac:dyDescent="0.25">
      <c r="A1745" s="11" t="s">
        <v>14</v>
      </c>
      <c r="B1745" s="18" t="s">
        <v>14</v>
      </c>
      <c r="C1745" s="18" t="s">
        <v>14</v>
      </c>
      <c r="D1745" s="19" t="s">
        <v>14</v>
      </c>
      <c r="E1745" s="6" t="s">
        <v>14</v>
      </c>
      <c r="F1745" s="11" t="s">
        <v>14</v>
      </c>
      <c r="G1745" s="11" t="s">
        <v>14</v>
      </c>
      <c r="H1745" s="11" t="s">
        <v>14</v>
      </c>
      <c r="I1745" s="13" t="s">
        <v>14</v>
      </c>
      <c r="J1745" s="14" t="s">
        <v>14</v>
      </c>
      <c r="K1745" s="14" t="s">
        <v>14</v>
      </c>
      <c r="L1745" s="17" t="e">
        <f t="shared" si="27"/>
        <v>#VALUE!</v>
      </c>
      <c r="M1745" s="17" t="s">
        <v>14</v>
      </c>
      <c r="N1745" s="17"/>
    </row>
    <row r="1746" spans="1:14" x14ac:dyDescent="0.25">
      <c r="A1746" s="11" t="s">
        <v>14</v>
      </c>
      <c r="B1746" s="18" t="s">
        <v>14</v>
      </c>
      <c r="C1746" s="18" t="s">
        <v>14</v>
      </c>
      <c r="D1746" s="19" t="s">
        <v>14</v>
      </c>
      <c r="E1746" s="6" t="s">
        <v>14</v>
      </c>
      <c r="F1746" s="11" t="s">
        <v>14</v>
      </c>
      <c r="G1746" s="11" t="s">
        <v>14</v>
      </c>
      <c r="H1746" s="11" t="s">
        <v>14</v>
      </c>
      <c r="I1746" s="13" t="s">
        <v>14</v>
      </c>
      <c r="J1746" s="14" t="s">
        <v>14</v>
      </c>
      <c r="K1746" s="14" t="s">
        <v>14</v>
      </c>
      <c r="L1746" s="17" t="e">
        <f t="shared" si="27"/>
        <v>#VALUE!</v>
      </c>
      <c r="M1746" s="17" t="s">
        <v>14</v>
      </c>
      <c r="N1746" s="17"/>
    </row>
    <row r="1747" spans="1:14" x14ac:dyDescent="0.25">
      <c r="A1747" s="11" t="s">
        <v>14</v>
      </c>
      <c r="B1747" s="18" t="s">
        <v>14</v>
      </c>
      <c r="C1747" s="18" t="s">
        <v>14</v>
      </c>
      <c r="D1747" s="19" t="s">
        <v>14</v>
      </c>
      <c r="E1747" s="6" t="s">
        <v>14</v>
      </c>
      <c r="F1747" s="11" t="s">
        <v>14</v>
      </c>
      <c r="G1747" s="11" t="s">
        <v>14</v>
      </c>
      <c r="H1747" s="11" t="s">
        <v>14</v>
      </c>
      <c r="I1747" s="13" t="s">
        <v>14</v>
      </c>
      <c r="J1747" s="14" t="s">
        <v>14</v>
      </c>
      <c r="K1747" s="14" t="s">
        <v>14</v>
      </c>
      <c r="L1747" s="17" t="e">
        <f t="shared" si="27"/>
        <v>#VALUE!</v>
      </c>
      <c r="M1747" s="17" t="s">
        <v>14</v>
      </c>
      <c r="N1747" s="17"/>
    </row>
    <row r="1748" spans="1:14" x14ac:dyDescent="0.25">
      <c r="A1748" s="11" t="s">
        <v>14</v>
      </c>
      <c r="B1748" s="18" t="s">
        <v>14</v>
      </c>
      <c r="C1748" s="18" t="s">
        <v>14</v>
      </c>
      <c r="D1748" s="19" t="s">
        <v>14</v>
      </c>
      <c r="E1748" s="6" t="s">
        <v>14</v>
      </c>
      <c r="F1748" s="11" t="s">
        <v>14</v>
      </c>
      <c r="G1748" s="11" t="s">
        <v>14</v>
      </c>
      <c r="H1748" s="11" t="s">
        <v>14</v>
      </c>
      <c r="I1748" s="13" t="s">
        <v>14</v>
      </c>
      <c r="J1748" s="14" t="s">
        <v>14</v>
      </c>
      <c r="K1748" s="14" t="s">
        <v>14</v>
      </c>
      <c r="L1748" s="17" t="e">
        <f t="shared" si="27"/>
        <v>#VALUE!</v>
      </c>
      <c r="M1748" s="17" t="s">
        <v>14</v>
      </c>
      <c r="N1748" s="17"/>
    </row>
    <row r="1749" spans="1:14" x14ac:dyDescent="0.25">
      <c r="A1749" s="11" t="s">
        <v>14</v>
      </c>
      <c r="B1749" s="18" t="s">
        <v>14</v>
      </c>
      <c r="C1749" s="18" t="s">
        <v>14</v>
      </c>
      <c r="D1749" s="19" t="s">
        <v>14</v>
      </c>
      <c r="E1749" s="6" t="s">
        <v>14</v>
      </c>
      <c r="F1749" s="11" t="s">
        <v>14</v>
      </c>
      <c r="G1749" s="11" t="s">
        <v>14</v>
      </c>
      <c r="H1749" s="11" t="s">
        <v>14</v>
      </c>
      <c r="I1749" s="13" t="s">
        <v>14</v>
      </c>
      <c r="J1749" s="14" t="s">
        <v>14</v>
      </c>
      <c r="K1749" s="14" t="s">
        <v>14</v>
      </c>
      <c r="L1749" s="17" t="e">
        <f t="shared" si="27"/>
        <v>#VALUE!</v>
      </c>
      <c r="M1749" s="17" t="s">
        <v>14</v>
      </c>
      <c r="N1749" s="17"/>
    </row>
    <row r="1750" spans="1:14" x14ac:dyDescent="0.25">
      <c r="A1750" s="11" t="s">
        <v>14</v>
      </c>
      <c r="B1750" s="18" t="s">
        <v>14</v>
      </c>
      <c r="C1750" s="18" t="s">
        <v>14</v>
      </c>
      <c r="D1750" s="19" t="s">
        <v>14</v>
      </c>
      <c r="E1750" s="6" t="s">
        <v>14</v>
      </c>
      <c r="F1750" s="11" t="s">
        <v>14</v>
      </c>
      <c r="G1750" s="11" t="s">
        <v>14</v>
      </c>
      <c r="H1750" s="11" t="s">
        <v>14</v>
      </c>
      <c r="I1750" s="13" t="s">
        <v>14</v>
      </c>
      <c r="J1750" s="14" t="s">
        <v>14</v>
      </c>
      <c r="K1750" s="14" t="s">
        <v>14</v>
      </c>
      <c r="L1750" s="17" t="e">
        <f t="shared" si="27"/>
        <v>#VALUE!</v>
      </c>
      <c r="M1750" s="17" t="s">
        <v>14</v>
      </c>
      <c r="N1750" s="17"/>
    </row>
    <row r="1751" spans="1:14" x14ac:dyDescent="0.25">
      <c r="A1751" s="11" t="s">
        <v>14</v>
      </c>
      <c r="B1751" s="18" t="s">
        <v>14</v>
      </c>
      <c r="C1751" s="18" t="s">
        <v>14</v>
      </c>
      <c r="D1751" s="19" t="s">
        <v>14</v>
      </c>
      <c r="E1751" s="6" t="s">
        <v>14</v>
      </c>
      <c r="F1751" s="11" t="s">
        <v>14</v>
      </c>
      <c r="G1751" s="11" t="s">
        <v>14</v>
      </c>
      <c r="H1751" s="11" t="s">
        <v>14</v>
      </c>
      <c r="I1751" s="13" t="s">
        <v>14</v>
      </c>
      <c r="J1751" s="14" t="s">
        <v>14</v>
      </c>
      <c r="K1751" s="14" t="s">
        <v>14</v>
      </c>
      <c r="L1751" s="17" t="e">
        <f t="shared" si="27"/>
        <v>#VALUE!</v>
      </c>
      <c r="M1751" s="17" t="s">
        <v>14</v>
      </c>
      <c r="N1751" s="17"/>
    </row>
    <row r="1752" spans="1:14" x14ac:dyDescent="0.25">
      <c r="A1752" s="11" t="s">
        <v>14</v>
      </c>
      <c r="B1752" s="18" t="s">
        <v>14</v>
      </c>
      <c r="C1752" s="18" t="s">
        <v>14</v>
      </c>
      <c r="D1752" s="19" t="s">
        <v>14</v>
      </c>
      <c r="E1752" s="6" t="s">
        <v>14</v>
      </c>
      <c r="F1752" s="11" t="s">
        <v>14</v>
      </c>
      <c r="G1752" s="11" t="s">
        <v>14</v>
      </c>
      <c r="H1752" s="11" t="s">
        <v>14</v>
      </c>
      <c r="I1752" s="13" t="s">
        <v>14</v>
      </c>
      <c r="J1752" s="14" t="s">
        <v>14</v>
      </c>
      <c r="K1752" s="14" t="s">
        <v>14</v>
      </c>
      <c r="L1752" s="17" t="e">
        <f t="shared" si="27"/>
        <v>#VALUE!</v>
      </c>
      <c r="M1752" s="17" t="s">
        <v>14</v>
      </c>
      <c r="N1752" s="17"/>
    </row>
    <row r="1753" spans="1:14" x14ac:dyDescent="0.25">
      <c r="A1753" s="11" t="s">
        <v>14</v>
      </c>
      <c r="B1753" s="18" t="s">
        <v>14</v>
      </c>
      <c r="C1753" s="18" t="s">
        <v>14</v>
      </c>
      <c r="D1753" s="19" t="s">
        <v>14</v>
      </c>
      <c r="E1753" s="6" t="s">
        <v>14</v>
      </c>
      <c r="F1753" s="11" t="s">
        <v>14</v>
      </c>
      <c r="G1753" s="11" t="s">
        <v>14</v>
      </c>
      <c r="H1753" s="11" t="s">
        <v>14</v>
      </c>
      <c r="I1753" s="13" t="s">
        <v>14</v>
      </c>
      <c r="J1753" s="14" t="s">
        <v>14</v>
      </c>
      <c r="K1753" s="14" t="s">
        <v>14</v>
      </c>
      <c r="L1753" s="17" t="e">
        <f t="shared" si="27"/>
        <v>#VALUE!</v>
      </c>
      <c r="M1753" s="17" t="s">
        <v>14</v>
      </c>
      <c r="N1753" s="17"/>
    </row>
    <row r="1754" spans="1:14" x14ac:dyDescent="0.25">
      <c r="A1754" s="11" t="s">
        <v>14</v>
      </c>
      <c r="B1754" s="18" t="s">
        <v>14</v>
      </c>
      <c r="C1754" s="18" t="s">
        <v>14</v>
      </c>
      <c r="D1754" s="19" t="s">
        <v>14</v>
      </c>
      <c r="E1754" s="6" t="s">
        <v>14</v>
      </c>
      <c r="F1754" s="11" t="s">
        <v>14</v>
      </c>
      <c r="G1754" s="11" t="s">
        <v>14</v>
      </c>
      <c r="H1754" s="11" t="s">
        <v>14</v>
      </c>
      <c r="I1754" s="13" t="s">
        <v>14</v>
      </c>
      <c r="J1754" s="14" t="s">
        <v>14</v>
      </c>
      <c r="K1754" s="14" t="s">
        <v>14</v>
      </c>
      <c r="L1754" s="17" t="e">
        <f t="shared" si="27"/>
        <v>#VALUE!</v>
      </c>
      <c r="M1754" s="17" t="s">
        <v>14</v>
      </c>
      <c r="N1754" s="17"/>
    </row>
    <row r="1755" spans="1:14" x14ac:dyDescent="0.25">
      <c r="A1755" s="11" t="s">
        <v>14</v>
      </c>
      <c r="B1755" s="18" t="s">
        <v>14</v>
      </c>
      <c r="C1755" s="18" t="s">
        <v>14</v>
      </c>
      <c r="D1755" s="19" t="s">
        <v>14</v>
      </c>
      <c r="E1755" s="6" t="s">
        <v>14</v>
      </c>
      <c r="F1755" s="11" t="s">
        <v>14</v>
      </c>
      <c r="G1755" s="11" t="s">
        <v>14</v>
      </c>
      <c r="H1755" s="11" t="s">
        <v>14</v>
      </c>
      <c r="I1755" s="13" t="s">
        <v>14</v>
      </c>
      <c r="J1755" s="14" t="s">
        <v>14</v>
      </c>
      <c r="K1755" s="14" t="s">
        <v>14</v>
      </c>
      <c r="L1755" s="17" t="e">
        <f t="shared" si="27"/>
        <v>#VALUE!</v>
      </c>
      <c r="M1755" s="17" t="s">
        <v>14</v>
      </c>
      <c r="N1755" s="17"/>
    </row>
    <row r="1756" spans="1:14" x14ac:dyDescent="0.25">
      <c r="A1756" s="11" t="s">
        <v>14</v>
      </c>
      <c r="B1756" s="18" t="s">
        <v>14</v>
      </c>
      <c r="C1756" s="18" t="s">
        <v>14</v>
      </c>
      <c r="D1756" s="19" t="s">
        <v>14</v>
      </c>
      <c r="E1756" s="6" t="s">
        <v>14</v>
      </c>
      <c r="F1756" s="11" t="s">
        <v>14</v>
      </c>
      <c r="G1756" s="11" t="s">
        <v>14</v>
      </c>
      <c r="H1756" s="11" t="s">
        <v>14</v>
      </c>
      <c r="I1756" s="13" t="s">
        <v>14</v>
      </c>
      <c r="J1756" s="14" t="s">
        <v>14</v>
      </c>
      <c r="K1756" s="14" t="s">
        <v>14</v>
      </c>
      <c r="L1756" s="17" t="e">
        <f t="shared" si="27"/>
        <v>#VALUE!</v>
      </c>
      <c r="M1756" s="17" t="s">
        <v>14</v>
      </c>
      <c r="N1756" s="17"/>
    </row>
    <row r="1757" spans="1:14" x14ac:dyDescent="0.25">
      <c r="A1757" s="11" t="s">
        <v>14</v>
      </c>
      <c r="B1757" s="18" t="s">
        <v>14</v>
      </c>
      <c r="C1757" s="18" t="s">
        <v>14</v>
      </c>
      <c r="D1757" s="19" t="s">
        <v>14</v>
      </c>
      <c r="E1757" s="6" t="s">
        <v>14</v>
      </c>
      <c r="F1757" s="11" t="s">
        <v>14</v>
      </c>
      <c r="G1757" s="11" t="s">
        <v>14</v>
      </c>
      <c r="H1757" s="11" t="s">
        <v>14</v>
      </c>
      <c r="I1757" s="13" t="s">
        <v>14</v>
      </c>
      <c r="J1757" s="14" t="s">
        <v>14</v>
      </c>
      <c r="K1757" s="14" t="s">
        <v>14</v>
      </c>
      <c r="L1757" s="17" t="e">
        <f t="shared" si="27"/>
        <v>#VALUE!</v>
      </c>
      <c r="M1757" s="17" t="s">
        <v>14</v>
      </c>
      <c r="N1757" s="17"/>
    </row>
    <row r="1758" spans="1:14" x14ac:dyDescent="0.25">
      <c r="A1758" s="11" t="s">
        <v>14</v>
      </c>
      <c r="B1758" s="18" t="s">
        <v>14</v>
      </c>
      <c r="C1758" s="18" t="s">
        <v>14</v>
      </c>
      <c r="D1758" s="19" t="s">
        <v>14</v>
      </c>
      <c r="E1758" s="6" t="s">
        <v>14</v>
      </c>
      <c r="F1758" s="11" t="s">
        <v>14</v>
      </c>
      <c r="G1758" s="11" t="s">
        <v>14</v>
      </c>
      <c r="H1758" s="11" t="s">
        <v>14</v>
      </c>
      <c r="I1758" s="13" t="s">
        <v>14</v>
      </c>
      <c r="J1758" s="14" t="s">
        <v>14</v>
      </c>
      <c r="K1758" s="14" t="s">
        <v>14</v>
      </c>
      <c r="L1758" s="17" t="e">
        <f t="shared" si="27"/>
        <v>#VALUE!</v>
      </c>
      <c r="M1758" s="17" t="s">
        <v>14</v>
      </c>
      <c r="N1758" s="17"/>
    </row>
    <row r="1759" spans="1:14" x14ac:dyDescent="0.25">
      <c r="A1759" s="11" t="s">
        <v>14</v>
      </c>
      <c r="B1759" s="18" t="s">
        <v>14</v>
      </c>
      <c r="C1759" s="18" t="s">
        <v>14</v>
      </c>
      <c r="D1759" s="19" t="s">
        <v>14</v>
      </c>
      <c r="E1759" s="6" t="s">
        <v>14</v>
      </c>
      <c r="F1759" s="11" t="s">
        <v>14</v>
      </c>
      <c r="G1759" s="11" t="s">
        <v>14</v>
      </c>
      <c r="H1759" s="11" t="s">
        <v>14</v>
      </c>
      <c r="I1759" s="13" t="s">
        <v>14</v>
      </c>
      <c r="J1759" s="14" t="s">
        <v>14</v>
      </c>
      <c r="K1759" s="14" t="s">
        <v>14</v>
      </c>
      <c r="L1759" s="17" t="e">
        <f t="shared" si="27"/>
        <v>#VALUE!</v>
      </c>
      <c r="M1759" s="17" t="s">
        <v>14</v>
      </c>
      <c r="N1759" s="17"/>
    </row>
    <row r="1760" spans="1:14" x14ac:dyDescent="0.25">
      <c r="A1760" s="11" t="s">
        <v>14</v>
      </c>
      <c r="B1760" s="18" t="s">
        <v>14</v>
      </c>
      <c r="C1760" s="18" t="s">
        <v>14</v>
      </c>
      <c r="D1760" s="19" t="s">
        <v>14</v>
      </c>
      <c r="E1760" s="6" t="s">
        <v>14</v>
      </c>
      <c r="F1760" s="11" t="s">
        <v>14</v>
      </c>
      <c r="G1760" s="11" t="s">
        <v>14</v>
      </c>
      <c r="H1760" s="11" t="s">
        <v>14</v>
      </c>
      <c r="I1760" s="13" t="s">
        <v>14</v>
      </c>
      <c r="J1760" s="14" t="s">
        <v>14</v>
      </c>
      <c r="K1760" s="14" t="s">
        <v>14</v>
      </c>
      <c r="L1760" s="17" t="e">
        <f t="shared" si="27"/>
        <v>#VALUE!</v>
      </c>
      <c r="M1760" s="17" t="s">
        <v>14</v>
      </c>
      <c r="N1760" s="17"/>
    </row>
    <row r="1761" spans="1:14" x14ac:dyDescent="0.25">
      <c r="A1761" s="11" t="s">
        <v>14</v>
      </c>
      <c r="B1761" s="18" t="s">
        <v>14</v>
      </c>
      <c r="C1761" s="18" t="s">
        <v>14</v>
      </c>
      <c r="D1761" s="19" t="s">
        <v>14</v>
      </c>
      <c r="E1761" s="6" t="s">
        <v>14</v>
      </c>
      <c r="F1761" s="11" t="s">
        <v>14</v>
      </c>
      <c r="G1761" s="11" t="s">
        <v>14</v>
      </c>
      <c r="H1761" s="11" t="s">
        <v>14</v>
      </c>
      <c r="I1761" s="13" t="s">
        <v>14</v>
      </c>
      <c r="J1761" s="14" t="s">
        <v>14</v>
      </c>
      <c r="K1761" s="14" t="s">
        <v>14</v>
      </c>
      <c r="L1761" s="17" t="e">
        <f t="shared" si="27"/>
        <v>#VALUE!</v>
      </c>
      <c r="M1761" s="17" t="s">
        <v>14</v>
      </c>
      <c r="N1761" s="17"/>
    </row>
    <row r="1762" spans="1:14" x14ac:dyDescent="0.25">
      <c r="A1762" s="11" t="s">
        <v>14</v>
      </c>
      <c r="B1762" s="18" t="s">
        <v>14</v>
      </c>
      <c r="C1762" s="18" t="s">
        <v>14</v>
      </c>
      <c r="D1762" s="19" t="s">
        <v>14</v>
      </c>
      <c r="E1762" s="6" t="s">
        <v>14</v>
      </c>
      <c r="F1762" s="11" t="s">
        <v>14</v>
      </c>
      <c r="G1762" s="11" t="s">
        <v>14</v>
      </c>
      <c r="H1762" s="11" t="s">
        <v>14</v>
      </c>
      <c r="I1762" s="13" t="s">
        <v>14</v>
      </c>
      <c r="J1762" s="14" t="s">
        <v>14</v>
      </c>
      <c r="K1762" s="14" t="s">
        <v>14</v>
      </c>
      <c r="L1762" s="17" t="e">
        <f t="shared" si="27"/>
        <v>#VALUE!</v>
      </c>
      <c r="M1762" s="17" t="s">
        <v>14</v>
      </c>
      <c r="N1762" s="17"/>
    </row>
    <row r="1763" spans="1:14" x14ac:dyDescent="0.25">
      <c r="A1763" s="11" t="s">
        <v>14</v>
      </c>
      <c r="B1763" s="18" t="s">
        <v>14</v>
      </c>
      <c r="C1763" s="18" t="s">
        <v>14</v>
      </c>
      <c r="D1763" s="19" t="s">
        <v>14</v>
      </c>
      <c r="E1763" s="6" t="s">
        <v>14</v>
      </c>
      <c r="F1763" s="11" t="s">
        <v>14</v>
      </c>
      <c r="G1763" s="11" t="s">
        <v>14</v>
      </c>
      <c r="H1763" s="11" t="s">
        <v>14</v>
      </c>
      <c r="I1763" s="13" t="s">
        <v>14</v>
      </c>
      <c r="J1763" s="14" t="s">
        <v>14</v>
      </c>
      <c r="K1763" s="14" t="s">
        <v>14</v>
      </c>
      <c r="L1763" s="17" t="e">
        <f t="shared" si="27"/>
        <v>#VALUE!</v>
      </c>
      <c r="M1763" s="17" t="s">
        <v>14</v>
      </c>
      <c r="N1763" s="17"/>
    </row>
    <row r="1764" spans="1:14" x14ac:dyDescent="0.25">
      <c r="A1764" s="11" t="s">
        <v>14</v>
      </c>
      <c r="B1764" s="18" t="s">
        <v>14</v>
      </c>
      <c r="C1764" s="18" t="s">
        <v>14</v>
      </c>
      <c r="D1764" s="19" t="s">
        <v>14</v>
      </c>
      <c r="E1764" s="6" t="s">
        <v>14</v>
      </c>
      <c r="F1764" s="11" t="s">
        <v>14</v>
      </c>
      <c r="G1764" s="11" t="s">
        <v>14</v>
      </c>
      <c r="H1764" s="11" t="s">
        <v>14</v>
      </c>
      <c r="I1764" s="13" t="s">
        <v>14</v>
      </c>
      <c r="J1764" s="14" t="s">
        <v>14</v>
      </c>
      <c r="K1764" s="14" t="s">
        <v>14</v>
      </c>
      <c r="L1764" s="17" t="e">
        <f t="shared" si="27"/>
        <v>#VALUE!</v>
      </c>
      <c r="M1764" s="17" t="s">
        <v>14</v>
      </c>
      <c r="N1764" s="17"/>
    </row>
    <row r="1765" spans="1:14" x14ac:dyDescent="0.25">
      <c r="A1765" s="11" t="s">
        <v>14</v>
      </c>
      <c r="B1765" s="18" t="s">
        <v>14</v>
      </c>
      <c r="C1765" s="18" t="s">
        <v>14</v>
      </c>
      <c r="D1765" s="19" t="s">
        <v>14</v>
      </c>
      <c r="E1765" s="6" t="s">
        <v>14</v>
      </c>
      <c r="F1765" s="11" t="s">
        <v>14</v>
      </c>
      <c r="G1765" s="11" t="s">
        <v>14</v>
      </c>
      <c r="H1765" s="11" t="s">
        <v>14</v>
      </c>
      <c r="I1765" s="13" t="s">
        <v>14</v>
      </c>
      <c r="J1765" s="14" t="s">
        <v>14</v>
      </c>
      <c r="K1765" s="14" t="s">
        <v>14</v>
      </c>
      <c r="L1765" s="17" t="e">
        <f t="shared" si="27"/>
        <v>#VALUE!</v>
      </c>
      <c r="M1765" s="17" t="s">
        <v>14</v>
      </c>
      <c r="N1765" s="17"/>
    </row>
    <row r="1766" spans="1:14" x14ac:dyDescent="0.25">
      <c r="A1766" s="11" t="s">
        <v>14</v>
      </c>
      <c r="B1766" s="18" t="s">
        <v>14</v>
      </c>
      <c r="C1766" s="18" t="s">
        <v>14</v>
      </c>
      <c r="D1766" s="19" t="s">
        <v>14</v>
      </c>
      <c r="E1766" s="6" t="s">
        <v>14</v>
      </c>
      <c r="F1766" s="11" t="s">
        <v>14</v>
      </c>
      <c r="G1766" s="11" t="s">
        <v>14</v>
      </c>
      <c r="H1766" s="11" t="s">
        <v>14</v>
      </c>
      <c r="I1766" s="13" t="s">
        <v>14</v>
      </c>
      <c r="J1766" s="14" t="s">
        <v>14</v>
      </c>
      <c r="K1766" s="14" t="s">
        <v>14</v>
      </c>
      <c r="L1766" s="17" t="e">
        <f t="shared" si="27"/>
        <v>#VALUE!</v>
      </c>
      <c r="M1766" s="17" t="s">
        <v>14</v>
      </c>
      <c r="N1766" s="17"/>
    </row>
    <row r="1767" spans="1:14" x14ac:dyDescent="0.25">
      <c r="A1767" s="11" t="s">
        <v>14</v>
      </c>
      <c r="B1767" s="18" t="s">
        <v>14</v>
      </c>
      <c r="C1767" s="18" t="s">
        <v>14</v>
      </c>
      <c r="D1767" s="19" t="s">
        <v>14</v>
      </c>
      <c r="E1767" s="6" t="s">
        <v>14</v>
      </c>
      <c r="F1767" s="11" t="s">
        <v>14</v>
      </c>
      <c r="G1767" s="11" t="s">
        <v>14</v>
      </c>
      <c r="H1767" s="11" t="s">
        <v>14</v>
      </c>
      <c r="I1767" s="13" t="s">
        <v>14</v>
      </c>
      <c r="J1767" s="14" t="s">
        <v>14</v>
      </c>
      <c r="K1767" s="14" t="s">
        <v>14</v>
      </c>
      <c r="L1767" s="17" t="e">
        <f t="shared" si="27"/>
        <v>#VALUE!</v>
      </c>
      <c r="M1767" s="17" t="s">
        <v>14</v>
      </c>
      <c r="N1767" s="17"/>
    </row>
    <row r="1768" spans="1:14" x14ac:dyDescent="0.25">
      <c r="A1768" s="11" t="s">
        <v>14</v>
      </c>
      <c r="B1768" s="18" t="s">
        <v>14</v>
      </c>
      <c r="C1768" s="18" t="s">
        <v>14</v>
      </c>
      <c r="D1768" s="19" t="s">
        <v>14</v>
      </c>
      <c r="E1768" s="6" t="s">
        <v>14</v>
      </c>
      <c r="F1768" s="11" t="s">
        <v>14</v>
      </c>
      <c r="G1768" s="11" t="s">
        <v>14</v>
      </c>
      <c r="H1768" s="11" t="s">
        <v>14</v>
      </c>
      <c r="I1768" s="13" t="s">
        <v>14</v>
      </c>
      <c r="J1768" s="14" t="s">
        <v>14</v>
      </c>
      <c r="K1768" s="14" t="s">
        <v>14</v>
      </c>
      <c r="L1768" s="17" t="e">
        <f t="shared" si="27"/>
        <v>#VALUE!</v>
      </c>
      <c r="M1768" s="17" t="s">
        <v>14</v>
      </c>
      <c r="N1768" s="17"/>
    </row>
    <row r="1769" spans="1:14" x14ac:dyDescent="0.25">
      <c r="A1769" s="11" t="s">
        <v>14</v>
      </c>
      <c r="B1769" s="18" t="s">
        <v>14</v>
      </c>
      <c r="C1769" s="18" t="s">
        <v>14</v>
      </c>
      <c r="D1769" s="19" t="s">
        <v>14</v>
      </c>
      <c r="E1769" s="6" t="s">
        <v>14</v>
      </c>
      <c r="F1769" s="11" t="s">
        <v>14</v>
      </c>
      <c r="G1769" s="11" t="s">
        <v>14</v>
      </c>
      <c r="H1769" s="11" t="s">
        <v>14</v>
      </c>
      <c r="I1769" s="13" t="s">
        <v>14</v>
      </c>
      <c r="J1769" s="14" t="s">
        <v>14</v>
      </c>
      <c r="K1769" s="14" t="s">
        <v>14</v>
      </c>
      <c r="L1769" s="17" t="e">
        <f t="shared" si="27"/>
        <v>#VALUE!</v>
      </c>
      <c r="M1769" s="17" t="s">
        <v>14</v>
      </c>
      <c r="N1769" s="17"/>
    </row>
    <row r="1770" spans="1:14" x14ac:dyDescent="0.25">
      <c r="A1770" s="11" t="s">
        <v>14</v>
      </c>
      <c r="B1770" s="18" t="s">
        <v>14</v>
      </c>
      <c r="C1770" s="18" t="s">
        <v>14</v>
      </c>
      <c r="D1770" s="19" t="s">
        <v>14</v>
      </c>
      <c r="E1770" s="6" t="s">
        <v>14</v>
      </c>
      <c r="F1770" s="11" t="s">
        <v>14</v>
      </c>
      <c r="G1770" s="11" t="s">
        <v>14</v>
      </c>
      <c r="H1770" s="11" t="s">
        <v>14</v>
      </c>
      <c r="I1770" s="13" t="s">
        <v>14</v>
      </c>
      <c r="J1770" s="14" t="s">
        <v>14</v>
      </c>
      <c r="K1770" s="14" t="s">
        <v>14</v>
      </c>
      <c r="L1770" s="17" t="e">
        <f t="shared" si="27"/>
        <v>#VALUE!</v>
      </c>
      <c r="M1770" s="17" t="s">
        <v>14</v>
      </c>
      <c r="N1770" s="17"/>
    </row>
    <row r="1771" spans="1:14" x14ac:dyDescent="0.25">
      <c r="A1771" s="11" t="s">
        <v>14</v>
      </c>
      <c r="B1771" s="18" t="s">
        <v>14</v>
      </c>
      <c r="C1771" s="18" t="s">
        <v>14</v>
      </c>
      <c r="D1771" s="19" t="s">
        <v>14</v>
      </c>
      <c r="E1771" s="6" t="s">
        <v>14</v>
      </c>
      <c r="F1771" s="11" t="s">
        <v>14</v>
      </c>
      <c r="G1771" s="11" t="s">
        <v>14</v>
      </c>
      <c r="H1771" s="11" t="s">
        <v>14</v>
      </c>
      <c r="I1771" s="13" t="s">
        <v>14</v>
      </c>
      <c r="J1771" s="14" t="s">
        <v>14</v>
      </c>
      <c r="K1771" s="14" t="s">
        <v>14</v>
      </c>
      <c r="L1771" s="17" t="e">
        <f t="shared" si="27"/>
        <v>#VALUE!</v>
      </c>
      <c r="M1771" s="17" t="s">
        <v>14</v>
      </c>
      <c r="N1771" s="17"/>
    </row>
    <row r="1772" spans="1:14" x14ac:dyDescent="0.25">
      <c r="A1772" s="11" t="s">
        <v>14</v>
      </c>
      <c r="B1772" s="18" t="s">
        <v>14</v>
      </c>
      <c r="C1772" s="18" t="s">
        <v>14</v>
      </c>
      <c r="D1772" s="19" t="s">
        <v>14</v>
      </c>
      <c r="E1772" s="6" t="s">
        <v>14</v>
      </c>
      <c r="F1772" s="11" t="s">
        <v>14</v>
      </c>
      <c r="G1772" s="11" t="s">
        <v>14</v>
      </c>
      <c r="H1772" s="11" t="s">
        <v>14</v>
      </c>
      <c r="I1772" s="13" t="s">
        <v>14</v>
      </c>
      <c r="J1772" s="14" t="s">
        <v>14</v>
      </c>
      <c r="K1772" s="14" t="s">
        <v>14</v>
      </c>
      <c r="L1772" s="17" t="e">
        <f t="shared" si="27"/>
        <v>#VALUE!</v>
      </c>
      <c r="M1772" s="17" t="s">
        <v>14</v>
      </c>
      <c r="N1772" s="17"/>
    </row>
    <row r="1773" spans="1:14" x14ac:dyDescent="0.25">
      <c r="A1773" s="11" t="s">
        <v>14</v>
      </c>
      <c r="B1773" s="18" t="s">
        <v>14</v>
      </c>
      <c r="C1773" s="18" t="s">
        <v>14</v>
      </c>
      <c r="D1773" s="19" t="s">
        <v>14</v>
      </c>
      <c r="E1773" s="6" t="s">
        <v>14</v>
      </c>
      <c r="F1773" s="11" t="s">
        <v>14</v>
      </c>
      <c r="G1773" s="11" t="s">
        <v>14</v>
      </c>
      <c r="H1773" s="11" t="s">
        <v>14</v>
      </c>
      <c r="I1773" s="13" t="s">
        <v>14</v>
      </c>
      <c r="J1773" s="14" t="s">
        <v>14</v>
      </c>
      <c r="K1773" s="14" t="s">
        <v>14</v>
      </c>
      <c r="L1773" s="17" t="e">
        <f t="shared" si="27"/>
        <v>#VALUE!</v>
      </c>
      <c r="M1773" s="17" t="s">
        <v>14</v>
      </c>
      <c r="N1773" s="17"/>
    </row>
    <row r="1774" spans="1:14" x14ac:dyDescent="0.25">
      <c r="A1774" s="11" t="s">
        <v>14</v>
      </c>
      <c r="B1774" s="18" t="s">
        <v>14</v>
      </c>
      <c r="C1774" s="18" t="s">
        <v>14</v>
      </c>
      <c r="D1774" s="19" t="s">
        <v>14</v>
      </c>
      <c r="E1774" s="6" t="s">
        <v>14</v>
      </c>
      <c r="F1774" s="11" t="s">
        <v>14</v>
      </c>
      <c r="G1774" s="11" t="s">
        <v>14</v>
      </c>
      <c r="H1774" s="11" t="s">
        <v>14</v>
      </c>
      <c r="I1774" s="13" t="s">
        <v>14</v>
      </c>
      <c r="J1774" s="14" t="s">
        <v>14</v>
      </c>
      <c r="K1774" s="14" t="s">
        <v>14</v>
      </c>
      <c r="L1774" s="17" t="e">
        <f t="shared" si="27"/>
        <v>#VALUE!</v>
      </c>
      <c r="M1774" s="17" t="s">
        <v>14</v>
      </c>
      <c r="N1774" s="17"/>
    </row>
    <row r="1775" spans="1:14" x14ac:dyDescent="0.25">
      <c r="A1775" s="11" t="s">
        <v>14</v>
      </c>
      <c r="B1775" s="18" t="s">
        <v>14</v>
      </c>
      <c r="C1775" s="18" t="s">
        <v>14</v>
      </c>
      <c r="D1775" s="19" t="s">
        <v>14</v>
      </c>
      <c r="E1775" s="6" t="s">
        <v>14</v>
      </c>
      <c r="F1775" s="11" t="s">
        <v>14</v>
      </c>
      <c r="G1775" s="11" t="s">
        <v>14</v>
      </c>
      <c r="H1775" s="11" t="s">
        <v>14</v>
      </c>
      <c r="I1775" s="13" t="s">
        <v>14</v>
      </c>
      <c r="J1775" s="14" t="s">
        <v>14</v>
      </c>
      <c r="K1775" s="14" t="s">
        <v>14</v>
      </c>
      <c r="L1775" s="17" t="e">
        <f t="shared" si="27"/>
        <v>#VALUE!</v>
      </c>
      <c r="M1775" s="17" t="s">
        <v>14</v>
      </c>
      <c r="N1775" s="17"/>
    </row>
    <row r="1776" spans="1:14" x14ac:dyDescent="0.25">
      <c r="A1776" s="11" t="s">
        <v>14</v>
      </c>
      <c r="B1776" s="18" t="s">
        <v>14</v>
      </c>
      <c r="C1776" s="18" t="s">
        <v>14</v>
      </c>
      <c r="D1776" s="19" t="s">
        <v>14</v>
      </c>
      <c r="E1776" s="6" t="s">
        <v>14</v>
      </c>
      <c r="F1776" s="11" t="s">
        <v>14</v>
      </c>
      <c r="G1776" s="11" t="s">
        <v>14</v>
      </c>
      <c r="H1776" s="11" t="s">
        <v>14</v>
      </c>
      <c r="I1776" s="13" t="s">
        <v>14</v>
      </c>
      <c r="J1776" s="14" t="s">
        <v>14</v>
      </c>
      <c r="K1776" s="14" t="s">
        <v>14</v>
      </c>
      <c r="L1776" s="17" t="e">
        <f t="shared" si="27"/>
        <v>#VALUE!</v>
      </c>
      <c r="M1776" s="17" t="s">
        <v>14</v>
      </c>
      <c r="N1776" s="17"/>
    </row>
    <row r="1777" spans="1:14" x14ac:dyDescent="0.25">
      <c r="A1777" s="11" t="s">
        <v>14</v>
      </c>
      <c r="B1777" s="18" t="s">
        <v>14</v>
      </c>
      <c r="C1777" s="18" t="s">
        <v>14</v>
      </c>
      <c r="D1777" s="19" t="s">
        <v>14</v>
      </c>
      <c r="E1777" s="6" t="s">
        <v>14</v>
      </c>
      <c r="F1777" s="11" t="s">
        <v>14</v>
      </c>
      <c r="G1777" s="11" t="s">
        <v>14</v>
      </c>
      <c r="H1777" s="11" t="s">
        <v>14</v>
      </c>
      <c r="I1777" s="13" t="s">
        <v>14</v>
      </c>
      <c r="J1777" s="14" t="s">
        <v>14</v>
      </c>
      <c r="K1777" s="14" t="s">
        <v>14</v>
      </c>
      <c r="L1777" s="17" t="e">
        <f t="shared" si="27"/>
        <v>#VALUE!</v>
      </c>
      <c r="M1777" s="17" t="s">
        <v>14</v>
      </c>
      <c r="N1777" s="17"/>
    </row>
    <row r="1778" spans="1:14" x14ac:dyDescent="0.25">
      <c r="A1778" s="11" t="s">
        <v>14</v>
      </c>
      <c r="B1778" s="18" t="s">
        <v>14</v>
      </c>
      <c r="C1778" s="18" t="s">
        <v>14</v>
      </c>
      <c r="D1778" s="19" t="s">
        <v>14</v>
      </c>
      <c r="E1778" s="6" t="s">
        <v>14</v>
      </c>
      <c r="F1778" s="11" t="s">
        <v>14</v>
      </c>
      <c r="G1778" s="11" t="s">
        <v>14</v>
      </c>
      <c r="H1778" s="11" t="s">
        <v>14</v>
      </c>
      <c r="I1778" s="13" t="s">
        <v>14</v>
      </c>
      <c r="J1778" s="14" t="s">
        <v>14</v>
      </c>
      <c r="K1778" s="14" t="s">
        <v>14</v>
      </c>
      <c r="L1778" s="17" t="e">
        <f t="shared" si="27"/>
        <v>#VALUE!</v>
      </c>
      <c r="M1778" s="17" t="s">
        <v>14</v>
      </c>
      <c r="N1778" s="17"/>
    </row>
    <row r="1779" spans="1:14" x14ac:dyDescent="0.25">
      <c r="A1779" s="11" t="s">
        <v>14</v>
      </c>
      <c r="B1779" s="18" t="s">
        <v>14</v>
      </c>
      <c r="C1779" s="18" t="s">
        <v>14</v>
      </c>
      <c r="D1779" s="19" t="s">
        <v>14</v>
      </c>
      <c r="E1779" s="6" t="s">
        <v>14</v>
      </c>
      <c r="F1779" s="11" t="s">
        <v>14</v>
      </c>
      <c r="G1779" s="11" t="s">
        <v>14</v>
      </c>
      <c r="H1779" s="11" t="s">
        <v>14</v>
      </c>
      <c r="I1779" s="13" t="s">
        <v>14</v>
      </c>
      <c r="J1779" s="14" t="s">
        <v>14</v>
      </c>
      <c r="K1779" s="14" t="s">
        <v>14</v>
      </c>
      <c r="L1779" s="17" t="e">
        <f t="shared" si="27"/>
        <v>#VALUE!</v>
      </c>
      <c r="M1779" s="17" t="s">
        <v>14</v>
      </c>
      <c r="N1779" s="17"/>
    </row>
    <row r="1780" spans="1:14" x14ac:dyDescent="0.25">
      <c r="A1780" s="11" t="s">
        <v>14</v>
      </c>
      <c r="B1780" s="18" t="s">
        <v>14</v>
      </c>
      <c r="C1780" s="18" t="s">
        <v>14</v>
      </c>
      <c r="D1780" s="19" t="s">
        <v>14</v>
      </c>
      <c r="E1780" s="6" t="s">
        <v>14</v>
      </c>
      <c r="F1780" s="11" t="s">
        <v>14</v>
      </c>
      <c r="G1780" s="11" t="s">
        <v>14</v>
      </c>
      <c r="H1780" s="11" t="s">
        <v>14</v>
      </c>
      <c r="I1780" s="13" t="s">
        <v>14</v>
      </c>
      <c r="J1780" s="14" t="s">
        <v>14</v>
      </c>
      <c r="K1780" s="14" t="s">
        <v>14</v>
      </c>
      <c r="L1780" s="17" t="e">
        <f t="shared" si="27"/>
        <v>#VALUE!</v>
      </c>
      <c r="M1780" s="17" t="s">
        <v>14</v>
      </c>
      <c r="N1780" s="17"/>
    </row>
    <row r="1781" spans="1:14" x14ac:dyDescent="0.25">
      <c r="A1781" s="11" t="s">
        <v>14</v>
      </c>
      <c r="B1781" s="18" t="s">
        <v>14</v>
      </c>
      <c r="C1781" s="18" t="s">
        <v>14</v>
      </c>
      <c r="D1781" s="19" t="s">
        <v>14</v>
      </c>
      <c r="E1781" s="6" t="s">
        <v>14</v>
      </c>
      <c r="F1781" s="11" t="s">
        <v>14</v>
      </c>
      <c r="G1781" s="11" t="s">
        <v>14</v>
      </c>
      <c r="H1781" s="11" t="s">
        <v>14</v>
      </c>
      <c r="I1781" s="13" t="s">
        <v>14</v>
      </c>
      <c r="J1781" s="14" t="s">
        <v>14</v>
      </c>
      <c r="K1781" s="14" t="s">
        <v>14</v>
      </c>
      <c r="L1781" s="17" t="e">
        <f t="shared" si="27"/>
        <v>#VALUE!</v>
      </c>
      <c r="M1781" s="17" t="s">
        <v>14</v>
      </c>
      <c r="N1781" s="17"/>
    </row>
    <row r="1782" spans="1:14" x14ac:dyDescent="0.25">
      <c r="A1782" s="11" t="s">
        <v>14</v>
      </c>
      <c r="B1782" s="18" t="s">
        <v>14</v>
      </c>
      <c r="C1782" s="18" t="s">
        <v>14</v>
      </c>
      <c r="D1782" s="19" t="s">
        <v>14</v>
      </c>
      <c r="E1782" s="6" t="s">
        <v>14</v>
      </c>
      <c r="F1782" s="11" t="s">
        <v>14</v>
      </c>
      <c r="G1782" s="11" t="s">
        <v>14</v>
      </c>
      <c r="H1782" s="11" t="s">
        <v>14</v>
      </c>
      <c r="I1782" s="13" t="s">
        <v>14</v>
      </c>
      <c r="J1782" s="14" t="s">
        <v>14</v>
      </c>
      <c r="K1782" s="14" t="s">
        <v>14</v>
      </c>
      <c r="L1782" s="17" t="e">
        <f t="shared" si="27"/>
        <v>#VALUE!</v>
      </c>
      <c r="M1782" s="17" t="s">
        <v>14</v>
      </c>
      <c r="N1782" s="17"/>
    </row>
    <row r="1783" spans="1:14" x14ac:dyDescent="0.25">
      <c r="A1783" s="44" t="s">
        <v>14</v>
      </c>
      <c r="B1783" s="27" t="s">
        <v>14</v>
      </c>
      <c r="C1783" s="27" t="s">
        <v>14</v>
      </c>
      <c r="D1783" s="44" t="s">
        <v>14</v>
      </c>
      <c r="E1783" s="22" t="s">
        <v>14</v>
      </c>
      <c r="F1783" s="44" t="s">
        <v>14</v>
      </c>
      <c r="G1783" s="44" t="s">
        <v>14</v>
      </c>
      <c r="H1783" s="44" t="s">
        <v>14</v>
      </c>
      <c r="I1783" s="22" t="s">
        <v>14</v>
      </c>
      <c r="J1783" s="22" t="s">
        <v>14</v>
      </c>
      <c r="K1783" s="22" t="s">
        <v>14</v>
      </c>
      <c r="M1783" s="45" t="s">
        <v>14</v>
      </c>
    </row>
    <row r="1784" spans="1:14" x14ac:dyDescent="0.25">
      <c r="A1784" s="44" t="s">
        <v>14</v>
      </c>
      <c r="B1784" s="27" t="s">
        <v>14</v>
      </c>
      <c r="C1784" s="27" t="s">
        <v>14</v>
      </c>
      <c r="D1784" s="44" t="s">
        <v>14</v>
      </c>
      <c r="E1784" s="22" t="s">
        <v>14</v>
      </c>
      <c r="F1784" s="44" t="s">
        <v>14</v>
      </c>
      <c r="G1784" s="44" t="s">
        <v>14</v>
      </c>
      <c r="H1784" s="44" t="s">
        <v>14</v>
      </c>
      <c r="I1784" s="22" t="s">
        <v>14</v>
      </c>
      <c r="J1784" s="22" t="s">
        <v>14</v>
      </c>
      <c r="K1784" s="22" t="s">
        <v>14</v>
      </c>
      <c r="M1784" s="45" t="s">
        <v>14</v>
      </c>
    </row>
    <row r="1785" spans="1:14" x14ac:dyDescent="0.25">
      <c r="A1785" s="44" t="s">
        <v>14</v>
      </c>
      <c r="B1785" s="27" t="s">
        <v>14</v>
      </c>
      <c r="C1785" s="27" t="s">
        <v>14</v>
      </c>
      <c r="D1785" s="44" t="s">
        <v>14</v>
      </c>
      <c r="E1785" s="22" t="s">
        <v>14</v>
      </c>
      <c r="F1785" s="44" t="s">
        <v>14</v>
      </c>
      <c r="G1785" s="44" t="s">
        <v>14</v>
      </c>
      <c r="H1785" s="44" t="s">
        <v>14</v>
      </c>
      <c r="I1785" s="22" t="s">
        <v>14</v>
      </c>
      <c r="J1785" s="22" t="s">
        <v>14</v>
      </c>
      <c r="K1785" s="22" t="s">
        <v>14</v>
      </c>
      <c r="M1785" s="45" t="s">
        <v>14</v>
      </c>
    </row>
    <row r="1786" spans="1:14" x14ac:dyDescent="0.25">
      <c r="A1786" s="44" t="s">
        <v>14</v>
      </c>
      <c r="B1786" s="27" t="s">
        <v>14</v>
      </c>
      <c r="C1786" s="27" t="s">
        <v>14</v>
      </c>
      <c r="D1786" s="44" t="s">
        <v>14</v>
      </c>
      <c r="E1786" s="22" t="s">
        <v>14</v>
      </c>
      <c r="F1786" s="44" t="s">
        <v>14</v>
      </c>
      <c r="G1786" s="44" t="s">
        <v>14</v>
      </c>
      <c r="H1786" s="44" t="s">
        <v>14</v>
      </c>
      <c r="I1786" s="22" t="s">
        <v>14</v>
      </c>
      <c r="J1786" s="22" t="s">
        <v>14</v>
      </c>
      <c r="K1786" s="22" t="s">
        <v>14</v>
      </c>
      <c r="M1786" s="45" t="s">
        <v>14</v>
      </c>
    </row>
    <row r="1787" spans="1:14" x14ac:dyDescent="0.25">
      <c r="A1787" s="44" t="s">
        <v>14</v>
      </c>
      <c r="B1787" s="27" t="s">
        <v>14</v>
      </c>
      <c r="C1787" s="27" t="s">
        <v>14</v>
      </c>
      <c r="D1787" s="44" t="s">
        <v>14</v>
      </c>
      <c r="E1787" s="22" t="s">
        <v>14</v>
      </c>
      <c r="F1787" s="44" t="s">
        <v>14</v>
      </c>
      <c r="G1787" s="44" t="s">
        <v>14</v>
      </c>
      <c r="H1787" s="44" t="s">
        <v>14</v>
      </c>
      <c r="I1787" s="22" t="s">
        <v>14</v>
      </c>
      <c r="J1787" s="22" t="s">
        <v>14</v>
      </c>
      <c r="K1787" s="22" t="s">
        <v>14</v>
      </c>
      <c r="M1787" s="45" t="s">
        <v>14</v>
      </c>
    </row>
    <row r="1788" spans="1:14" x14ac:dyDescent="0.25">
      <c r="A1788" s="44" t="s">
        <v>14</v>
      </c>
      <c r="B1788" s="27" t="s">
        <v>14</v>
      </c>
      <c r="C1788" s="27" t="s">
        <v>14</v>
      </c>
      <c r="D1788" s="44" t="s">
        <v>14</v>
      </c>
      <c r="E1788" s="22" t="s">
        <v>14</v>
      </c>
      <c r="F1788" s="44" t="s">
        <v>14</v>
      </c>
      <c r="G1788" s="44" t="s">
        <v>14</v>
      </c>
      <c r="H1788" s="44" t="s">
        <v>14</v>
      </c>
      <c r="I1788" s="22" t="s">
        <v>14</v>
      </c>
      <c r="J1788" s="22" t="s">
        <v>14</v>
      </c>
      <c r="K1788" s="22" t="s">
        <v>14</v>
      </c>
      <c r="M1788" s="45" t="s">
        <v>14</v>
      </c>
    </row>
    <row r="1789" spans="1:14" x14ac:dyDescent="0.25">
      <c r="A1789" s="44" t="s">
        <v>14</v>
      </c>
      <c r="B1789" s="27" t="s">
        <v>14</v>
      </c>
      <c r="C1789" s="27" t="s">
        <v>14</v>
      </c>
      <c r="D1789" s="44" t="s">
        <v>14</v>
      </c>
      <c r="E1789" s="22" t="s">
        <v>14</v>
      </c>
      <c r="F1789" s="44" t="s">
        <v>14</v>
      </c>
      <c r="G1789" s="44" t="s">
        <v>14</v>
      </c>
      <c r="H1789" s="44" t="s">
        <v>14</v>
      </c>
      <c r="I1789" s="22" t="s">
        <v>14</v>
      </c>
      <c r="J1789" s="22" t="s">
        <v>14</v>
      </c>
      <c r="K1789" s="22" t="s">
        <v>14</v>
      </c>
      <c r="M1789" s="45" t="s">
        <v>14</v>
      </c>
    </row>
    <row r="1790" spans="1:14" x14ac:dyDescent="0.25">
      <c r="A1790" s="44" t="s">
        <v>14</v>
      </c>
      <c r="B1790" s="27" t="s">
        <v>14</v>
      </c>
      <c r="C1790" s="27" t="s">
        <v>14</v>
      </c>
      <c r="D1790" s="44" t="s">
        <v>14</v>
      </c>
      <c r="E1790" s="22" t="s">
        <v>14</v>
      </c>
      <c r="F1790" s="44" t="s">
        <v>14</v>
      </c>
      <c r="G1790" s="44" t="s">
        <v>14</v>
      </c>
      <c r="H1790" s="44" t="s">
        <v>14</v>
      </c>
      <c r="I1790" s="22" t="s">
        <v>14</v>
      </c>
      <c r="J1790" s="22" t="s">
        <v>14</v>
      </c>
      <c r="K1790" s="22" t="s">
        <v>14</v>
      </c>
      <c r="M1790" s="45" t="s">
        <v>14</v>
      </c>
    </row>
    <row r="1791" spans="1:14" x14ac:dyDescent="0.25">
      <c r="A1791" s="44" t="s">
        <v>14</v>
      </c>
      <c r="B1791" s="27" t="s">
        <v>14</v>
      </c>
      <c r="C1791" s="27" t="s">
        <v>14</v>
      </c>
      <c r="D1791" s="44" t="s">
        <v>14</v>
      </c>
      <c r="E1791" s="22" t="s">
        <v>14</v>
      </c>
      <c r="F1791" s="44" t="s">
        <v>14</v>
      </c>
      <c r="G1791" s="44" t="s">
        <v>14</v>
      </c>
      <c r="H1791" s="44" t="s">
        <v>14</v>
      </c>
      <c r="I1791" s="22" t="s">
        <v>14</v>
      </c>
      <c r="J1791" s="22" t="s">
        <v>14</v>
      </c>
      <c r="K1791" s="22" t="s">
        <v>14</v>
      </c>
      <c r="M1791" s="45" t="s">
        <v>14</v>
      </c>
    </row>
    <row r="1792" spans="1:14" x14ac:dyDescent="0.25">
      <c r="A1792" s="44" t="s">
        <v>14</v>
      </c>
      <c r="B1792" s="27" t="s">
        <v>14</v>
      </c>
      <c r="C1792" s="27" t="s">
        <v>14</v>
      </c>
      <c r="D1792" s="44" t="s">
        <v>14</v>
      </c>
      <c r="E1792" s="22" t="s">
        <v>14</v>
      </c>
      <c r="F1792" s="44" t="s">
        <v>14</v>
      </c>
      <c r="G1792" s="44" t="s">
        <v>14</v>
      </c>
      <c r="H1792" s="44" t="s">
        <v>14</v>
      </c>
      <c r="I1792" s="22" t="s">
        <v>14</v>
      </c>
      <c r="J1792" s="22" t="s">
        <v>14</v>
      </c>
      <c r="K1792" s="22" t="s">
        <v>14</v>
      </c>
      <c r="M1792" s="45" t="s">
        <v>14</v>
      </c>
    </row>
    <row r="1793" spans="1:13" x14ac:dyDescent="0.25">
      <c r="A1793" s="44" t="s">
        <v>14</v>
      </c>
      <c r="B1793" s="27" t="s">
        <v>14</v>
      </c>
      <c r="C1793" s="27" t="s">
        <v>14</v>
      </c>
      <c r="D1793" s="44" t="s">
        <v>14</v>
      </c>
      <c r="E1793" s="22" t="s">
        <v>14</v>
      </c>
      <c r="F1793" s="44" t="s">
        <v>14</v>
      </c>
      <c r="G1793" s="44" t="s">
        <v>14</v>
      </c>
      <c r="H1793" s="44" t="s">
        <v>14</v>
      </c>
      <c r="I1793" s="22" t="s">
        <v>14</v>
      </c>
      <c r="J1793" s="22" t="s">
        <v>14</v>
      </c>
      <c r="K1793" s="22" t="s">
        <v>14</v>
      </c>
      <c r="M1793" s="45" t="s">
        <v>14</v>
      </c>
    </row>
    <row r="1794" spans="1:13" x14ac:dyDescent="0.25">
      <c r="A1794" s="44" t="s">
        <v>14</v>
      </c>
      <c r="B1794" s="27" t="s">
        <v>14</v>
      </c>
      <c r="C1794" s="27" t="s">
        <v>14</v>
      </c>
      <c r="D1794" s="44" t="s">
        <v>14</v>
      </c>
      <c r="E1794" s="22" t="s">
        <v>14</v>
      </c>
      <c r="F1794" s="44" t="s">
        <v>14</v>
      </c>
      <c r="G1794" s="44" t="s">
        <v>14</v>
      </c>
      <c r="H1794" s="44" t="s">
        <v>14</v>
      </c>
      <c r="I1794" s="22" t="s">
        <v>14</v>
      </c>
      <c r="J1794" s="22" t="s">
        <v>14</v>
      </c>
      <c r="K1794" s="22" t="s">
        <v>14</v>
      </c>
      <c r="M1794" s="45" t="s">
        <v>14</v>
      </c>
    </row>
    <row r="1795" spans="1:13" x14ac:dyDescent="0.25">
      <c r="A1795" s="44" t="s">
        <v>14</v>
      </c>
      <c r="B1795" s="27" t="s">
        <v>14</v>
      </c>
      <c r="C1795" s="27" t="s">
        <v>14</v>
      </c>
      <c r="D1795" s="44" t="s">
        <v>14</v>
      </c>
      <c r="E1795" s="22" t="s">
        <v>14</v>
      </c>
      <c r="F1795" s="44" t="s">
        <v>14</v>
      </c>
      <c r="G1795" s="44" t="s">
        <v>14</v>
      </c>
      <c r="H1795" s="44" t="s">
        <v>14</v>
      </c>
      <c r="I1795" s="22" t="s">
        <v>14</v>
      </c>
      <c r="J1795" s="22" t="s">
        <v>14</v>
      </c>
      <c r="K1795" s="22" t="s">
        <v>14</v>
      </c>
      <c r="M1795" s="45" t="s">
        <v>14</v>
      </c>
    </row>
    <row r="1796" spans="1:13" x14ac:dyDescent="0.25">
      <c r="A1796" s="44" t="s">
        <v>14</v>
      </c>
      <c r="B1796" s="27" t="s">
        <v>14</v>
      </c>
      <c r="C1796" s="27" t="s">
        <v>14</v>
      </c>
      <c r="D1796" s="44" t="s">
        <v>14</v>
      </c>
      <c r="E1796" s="22" t="s">
        <v>14</v>
      </c>
      <c r="F1796" s="44" t="s">
        <v>14</v>
      </c>
      <c r="G1796" s="44" t="s">
        <v>14</v>
      </c>
      <c r="H1796" s="44" t="s">
        <v>14</v>
      </c>
      <c r="I1796" s="22" t="s">
        <v>14</v>
      </c>
      <c r="J1796" s="22" t="s">
        <v>14</v>
      </c>
      <c r="K1796" s="22" t="s">
        <v>14</v>
      </c>
      <c r="M1796" s="45" t="s">
        <v>14</v>
      </c>
    </row>
    <row r="1797" spans="1:13" x14ac:dyDescent="0.25">
      <c r="A1797" s="44" t="s">
        <v>14</v>
      </c>
      <c r="B1797" s="27" t="s">
        <v>14</v>
      </c>
      <c r="C1797" s="27" t="s">
        <v>14</v>
      </c>
      <c r="D1797" s="44" t="s">
        <v>14</v>
      </c>
      <c r="E1797" s="22" t="s">
        <v>14</v>
      </c>
      <c r="F1797" s="44" t="s">
        <v>14</v>
      </c>
      <c r="G1797" s="44" t="s">
        <v>14</v>
      </c>
      <c r="H1797" s="44" t="s">
        <v>14</v>
      </c>
      <c r="I1797" s="22" t="s">
        <v>14</v>
      </c>
      <c r="J1797" s="22" t="s">
        <v>14</v>
      </c>
      <c r="K1797" s="22" t="s">
        <v>14</v>
      </c>
      <c r="M1797" s="45" t="s">
        <v>14</v>
      </c>
    </row>
    <row r="1798" spans="1:13" x14ac:dyDescent="0.25">
      <c r="A1798" s="44" t="s">
        <v>14</v>
      </c>
      <c r="B1798" s="27" t="s">
        <v>14</v>
      </c>
      <c r="C1798" s="27" t="s">
        <v>14</v>
      </c>
      <c r="D1798" s="44" t="s">
        <v>14</v>
      </c>
      <c r="E1798" s="22" t="s">
        <v>14</v>
      </c>
      <c r="F1798" s="44" t="s">
        <v>14</v>
      </c>
      <c r="G1798" s="44" t="s">
        <v>14</v>
      </c>
      <c r="H1798" s="44" t="s">
        <v>14</v>
      </c>
      <c r="I1798" s="22" t="s">
        <v>14</v>
      </c>
      <c r="J1798" s="22" t="s">
        <v>14</v>
      </c>
      <c r="K1798" s="22" t="s">
        <v>14</v>
      </c>
      <c r="M1798" s="45" t="s">
        <v>14</v>
      </c>
    </row>
    <row r="1799" spans="1:13" x14ac:dyDescent="0.25">
      <c r="A1799" s="44" t="s">
        <v>14</v>
      </c>
      <c r="B1799" s="27" t="s">
        <v>14</v>
      </c>
      <c r="C1799" s="27" t="s">
        <v>14</v>
      </c>
      <c r="D1799" s="44" t="s">
        <v>14</v>
      </c>
      <c r="E1799" s="22" t="s">
        <v>14</v>
      </c>
      <c r="F1799" s="44" t="s">
        <v>14</v>
      </c>
      <c r="G1799" s="44" t="s">
        <v>14</v>
      </c>
      <c r="H1799" s="44" t="s">
        <v>14</v>
      </c>
      <c r="I1799" s="22" t="s">
        <v>14</v>
      </c>
      <c r="J1799" s="22" t="s">
        <v>14</v>
      </c>
      <c r="K1799" s="22" t="s">
        <v>14</v>
      </c>
      <c r="M1799" s="45" t="s">
        <v>14</v>
      </c>
    </row>
    <row r="1800" spans="1:13" x14ac:dyDescent="0.25">
      <c r="A1800" s="44" t="s">
        <v>14</v>
      </c>
      <c r="B1800" s="27" t="s">
        <v>14</v>
      </c>
      <c r="C1800" s="27" t="s">
        <v>14</v>
      </c>
      <c r="D1800" s="44" t="s">
        <v>14</v>
      </c>
      <c r="E1800" s="22" t="s">
        <v>14</v>
      </c>
      <c r="F1800" s="44" t="s">
        <v>14</v>
      </c>
      <c r="G1800" s="44" t="s">
        <v>14</v>
      </c>
      <c r="H1800" s="44" t="s">
        <v>14</v>
      </c>
      <c r="I1800" s="22" t="s">
        <v>14</v>
      </c>
      <c r="J1800" s="22" t="s">
        <v>14</v>
      </c>
      <c r="K1800" s="22" t="s">
        <v>14</v>
      </c>
      <c r="M1800" s="45" t="s">
        <v>14</v>
      </c>
    </row>
    <row r="1801" spans="1:13" x14ac:dyDescent="0.25">
      <c r="A1801" s="44" t="s">
        <v>14</v>
      </c>
      <c r="B1801" s="27" t="s">
        <v>14</v>
      </c>
      <c r="C1801" s="27" t="s">
        <v>14</v>
      </c>
      <c r="D1801" s="44" t="s">
        <v>14</v>
      </c>
      <c r="E1801" s="22" t="s">
        <v>14</v>
      </c>
      <c r="F1801" s="44" t="s">
        <v>14</v>
      </c>
      <c r="G1801" s="44" t="s">
        <v>14</v>
      </c>
      <c r="H1801" s="44" t="s">
        <v>14</v>
      </c>
      <c r="I1801" s="22" t="s">
        <v>14</v>
      </c>
      <c r="J1801" s="22" t="s">
        <v>14</v>
      </c>
      <c r="K1801" s="22" t="s">
        <v>14</v>
      </c>
      <c r="M1801" s="45" t="s">
        <v>14</v>
      </c>
    </row>
    <row r="1802" spans="1:13" x14ac:dyDescent="0.25">
      <c r="A1802" s="44" t="s">
        <v>14</v>
      </c>
      <c r="B1802" s="27" t="s">
        <v>14</v>
      </c>
      <c r="C1802" s="27" t="s">
        <v>14</v>
      </c>
      <c r="D1802" s="44" t="s">
        <v>14</v>
      </c>
      <c r="E1802" s="22" t="s">
        <v>14</v>
      </c>
      <c r="F1802" s="44" t="s">
        <v>14</v>
      </c>
      <c r="G1802" s="44" t="s">
        <v>14</v>
      </c>
      <c r="H1802" s="44" t="s">
        <v>14</v>
      </c>
      <c r="I1802" s="22" t="s">
        <v>14</v>
      </c>
      <c r="J1802" s="22" t="s">
        <v>14</v>
      </c>
      <c r="K1802" s="22" t="s">
        <v>14</v>
      </c>
      <c r="M1802" s="45" t="s">
        <v>14</v>
      </c>
    </row>
    <row r="1803" spans="1:13" x14ac:dyDescent="0.25">
      <c r="A1803" s="44" t="s">
        <v>14</v>
      </c>
      <c r="B1803" s="27" t="s">
        <v>14</v>
      </c>
      <c r="C1803" s="27" t="s">
        <v>14</v>
      </c>
      <c r="D1803" s="44" t="s">
        <v>14</v>
      </c>
      <c r="E1803" s="22" t="s">
        <v>14</v>
      </c>
      <c r="F1803" s="44" t="s">
        <v>14</v>
      </c>
      <c r="G1803" s="44" t="s">
        <v>14</v>
      </c>
      <c r="H1803" s="44" t="s">
        <v>14</v>
      </c>
      <c r="I1803" s="22" t="s">
        <v>14</v>
      </c>
      <c r="J1803" s="22" t="s">
        <v>14</v>
      </c>
      <c r="K1803" s="22" t="s">
        <v>14</v>
      </c>
      <c r="M1803" s="45" t="s">
        <v>14</v>
      </c>
    </row>
    <row r="1804" spans="1:13" x14ac:dyDescent="0.25">
      <c r="A1804" s="44" t="s">
        <v>14</v>
      </c>
      <c r="B1804" s="27" t="s">
        <v>14</v>
      </c>
      <c r="C1804" s="27" t="s">
        <v>14</v>
      </c>
      <c r="D1804" s="44" t="s">
        <v>14</v>
      </c>
      <c r="E1804" s="22" t="s">
        <v>14</v>
      </c>
      <c r="F1804" s="44" t="s">
        <v>14</v>
      </c>
      <c r="G1804" s="44" t="s">
        <v>14</v>
      </c>
      <c r="H1804" s="44" t="s">
        <v>14</v>
      </c>
      <c r="I1804" s="22" t="s">
        <v>14</v>
      </c>
      <c r="J1804" s="22" t="s">
        <v>14</v>
      </c>
      <c r="K1804" s="22" t="s">
        <v>14</v>
      </c>
      <c r="M1804" s="45" t="s">
        <v>14</v>
      </c>
    </row>
    <row r="1805" spans="1:13" x14ac:dyDescent="0.25">
      <c r="A1805" s="44" t="s">
        <v>14</v>
      </c>
      <c r="B1805" s="27" t="s">
        <v>14</v>
      </c>
      <c r="C1805" s="27" t="s">
        <v>14</v>
      </c>
      <c r="D1805" s="44" t="s">
        <v>14</v>
      </c>
      <c r="E1805" s="22" t="s">
        <v>14</v>
      </c>
      <c r="F1805" s="44" t="s">
        <v>14</v>
      </c>
      <c r="G1805" s="44" t="s">
        <v>14</v>
      </c>
      <c r="H1805" s="44" t="s">
        <v>14</v>
      </c>
      <c r="I1805" s="22" t="s">
        <v>14</v>
      </c>
      <c r="J1805" s="22" t="s">
        <v>14</v>
      </c>
      <c r="K1805" s="22" t="s">
        <v>14</v>
      </c>
      <c r="M1805" s="45" t="s">
        <v>14</v>
      </c>
    </row>
    <row r="1806" spans="1:13" x14ac:dyDescent="0.25">
      <c r="A1806" s="44" t="s">
        <v>14</v>
      </c>
      <c r="B1806" s="27" t="s">
        <v>14</v>
      </c>
      <c r="C1806" s="27" t="s">
        <v>14</v>
      </c>
      <c r="D1806" s="44" t="s">
        <v>14</v>
      </c>
      <c r="E1806" s="22" t="s">
        <v>14</v>
      </c>
      <c r="F1806" s="44" t="s">
        <v>14</v>
      </c>
      <c r="G1806" s="44" t="s">
        <v>14</v>
      </c>
      <c r="H1806" s="44" t="s">
        <v>14</v>
      </c>
      <c r="I1806" s="22" t="s">
        <v>14</v>
      </c>
      <c r="J1806" s="22" t="s">
        <v>14</v>
      </c>
      <c r="K1806" s="22" t="s">
        <v>14</v>
      </c>
      <c r="M1806" s="45" t="s">
        <v>14</v>
      </c>
    </row>
    <row r="1807" spans="1:13" x14ac:dyDescent="0.25">
      <c r="A1807" s="44" t="s">
        <v>14</v>
      </c>
      <c r="B1807" s="27" t="s">
        <v>14</v>
      </c>
      <c r="C1807" s="27" t="s">
        <v>14</v>
      </c>
      <c r="D1807" s="44" t="s">
        <v>14</v>
      </c>
      <c r="E1807" s="22" t="s">
        <v>14</v>
      </c>
      <c r="F1807" s="44" t="s">
        <v>14</v>
      </c>
      <c r="G1807" s="44" t="s">
        <v>14</v>
      </c>
      <c r="H1807" s="44" t="s">
        <v>14</v>
      </c>
      <c r="I1807" s="22" t="s">
        <v>14</v>
      </c>
      <c r="J1807" s="22" t="s">
        <v>14</v>
      </c>
      <c r="K1807" s="22" t="s">
        <v>14</v>
      </c>
      <c r="M1807" s="45" t="s">
        <v>14</v>
      </c>
    </row>
    <row r="1808" spans="1:13" x14ac:dyDescent="0.25">
      <c r="A1808" s="44" t="s">
        <v>14</v>
      </c>
      <c r="B1808" s="27" t="s">
        <v>14</v>
      </c>
      <c r="C1808" s="27" t="s">
        <v>14</v>
      </c>
      <c r="D1808" s="44" t="s">
        <v>14</v>
      </c>
      <c r="E1808" s="22" t="s">
        <v>14</v>
      </c>
      <c r="F1808" s="44" t="s">
        <v>14</v>
      </c>
      <c r="G1808" s="44" t="s">
        <v>14</v>
      </c>
      <c r="H1808" s="44" t="s">
        <v>14</v>
      </c>
      <c r="I1808" s="22" t="s">
        <v>14</v>
      </c>
      <c r="J1808" s="22" t="s">
        <v>14</v>
      </c>
      <c r="K1808" s="22" t="s">
        <v>14</v>
      </c>
      <c r="M1808" s="45" t="s">
        <v>14</v>
      </c>
    </row>
    <row r="1809" spans="1:13" x14ac:dyDescent="0.25">
      <c r="A1809" s="44" t="s">
        <v>14</v>
      </c>
      <c r="B1809" s="27" t="s">
        <v>14</v>
      </c>
      <c r="C1809" s="27" t="s">
        <v>14</v>
      </c>
      <c r="D1809" s="44" t="s">
        <v>14</v>
      </c>
      <c r="E1809" s="22" t="s">
        <v>14</v>
      </c>
      <c r="F1809" s="44" t="s">
        <v>14</v>
      </c>
      <c r="G1809" s="44" t="s">
        <v>14</v>
      </c>
      <c r="H1809" s="44" t="s">
        <v>14</v>
      </c>
      <c r="I1809" s="22" t="s">
        <v>14</v>
      </c>
      <c r="J1809" s="22" t="s">
        <v>14</v>
      </c>
      <c r="K1809" s="22" t="s">
        <v>14</v>
      </c>
      <c r="M1809" s="45" t="s">
        <v>14</v>
      </c>
    </row>
    <row r="1810" spans="1:13" x14ac:dyDescent="0.25">
      <c r="A1810" s="44" t="s">
        <v>14</v>
      </c>
      <c r="B1810" s="27" t="s">
        <v>14</v>
      </c>
      <c r="C1810" s="27" t="s">
        <v>14</v>
      </c>
      <c r="D1810" s="44" t="s">
        <v>14</v>
      </c>
      <c r="E1810" s="22" t="s">
        <v>14</v>
      </c>
      <c r="F1810" s="44" t="s">
        <v>14</v>
      </c>
      <c r="G1810" s="44" t="s">
        <v>14</v>
      </c>
      <c r="H1810" s="44" t="s">
        <v>14</v>
      </c>
      <c r="I1810" s="22" t="s">
        <v>14</v>
      </c>
      <c r="J1810" s="22" t="s">
        <v>14</v>
      </c>
      <c r="K1810" s="22" t="s">
        <v>14</v>
      </c>
      <c r="M1810" s="45" t="s">
        <v>14</v>
      </c>
    </row>
    <row r="1811" spans="1:13" x14ac:dyDescent="0.25">
      <c r="A1811" s="44" t="s">
        <v>14</v>
      </c>
      <c r="B1811" s="27" t="s">
        <v>14</v>
      </c>
      <c r="C1811" s="27" t="s">
        <v>14</v>
      </c>
      <c r="D1811" s="44" t="s">
        <v>14</v>
      </c>
      <c r="E1811" s="22" t="s">
        <v>14</v>
      </c>
      <c r="F1811" s="44" t="s">
        <v>14</v>
      </c>
      <c r="G1811" s="44" t="s">
        <v>14</v>
      </c>
      <c r="H1811" s="44" t="s">
        <v>14</v>
      </c>
      <c r="I1811" s="22" t="s">
        <v>14</v>
      </c>
      <c r="J1811" s="22" t="s">
        <v>14</v>
      </c>
      <c r="K1811" s="22" t="s">
        <v>14</v>
      </c>
      <c r="M1811" s="45" t="s">
        <v>14</v>
      </c>
    </row>
    <row r="1812" spans="1:13" x14ac:dyDescent="0.25">
      <c r="A1812" s="44" t="s">
        <v>14</v>
      </c>
      <c r="B1812" s="27" t="s">
        <v>14</v>
      </c>
      <c r="C1812" s="27" t="s">
        <v>14</v>
      </c>
      <c r="D1812" s="44" t="s">
        <v>14</v>
      </c>
      <c r="E1812" s="22" t="s">
        <v>14</v>
      </c>
      <c r="F1812" s="44" t="s">
        <v>14</v>
      </c>
      <c r="G1812" s="44" t="s">
        <v>14</v>
      </c>
      <c r="H1812" s="44" t="s">
        <v>14</v>
      </c>
      <c r="I1812" s="22" t="s">
        <v>14</v>
      </c>
      <c r="J1812" s="22" t="s">
        <v>14</v>
      </c>
      <c r="K1812" s="22" t="s">
        <v>14</v>
      </c>
      <c r="M1812" s="45" t="s">
        <v>14</v>
      </c>
    </row>
    <row r="1813" spans="1:13" x14ac:dyDescent="0.25">
      <c r="A1813" s="44" t="s">
        <v>14</v>
      </c>
      <c r="B1813" s="27" t="s">
        <v>14</v>
      </c>
      <c r="C1813" s="27" t="s">
        <v>14</v>
      </c>
      <c r="D1813" s="44" t="s">
        <v>14</v>
      </c>
      <c r="E1813" s="22" t="s">
        <v>14</v>
      </c>
      <c r="F1813" s="44" t="s">
        <v>14</v>
      </c>
      <c r="G1813" s="44" t="s">
        <v>14</v>
      </c>
      <c r="H1813" s="44" t="s">
        <v>14</v>
      </c>
      <c r="I1813" s="22" t="s">
        <v>14</v>
      </c>
      <c r="J1813" s="22" t="s">
        <v>14</v>
      </c>
      <c r="K1813" s="22" t="s">
        <v>14</v>
      </c>
      <c r="M1813" s="45" t="s">
        <v>14</v>
      </c>
    </row>
    <row r="1814" spans="1:13" x14ac:dyDescent="0.25">
      <c r="A1814" s="44" t="s">
        <v>14</v>
      </c>
      <c r="B1814" s="27" t="s">
        <v>14</v>
      </c>
      <c r="C1814" s="27" t="s">
        <v>14</v>
      </c>
      <c r="D1814" s="44" t="s">
        <v>14</v>
      </c>
      <c r="E1814" s="22" t="s">
        <v>14</v>
      </c>
      <c r="F1814" s="44" t="s">
        <v>14</v>
      </c>
      <c r="G1814" s="44" t="s">
        <v>14</v>
      </c>
      <c r="H1814" s="44" t="s">
        <v>14</v>
      </c>
      <c r="I1814" s="22" t="s">
        <v>14</v>
      </c>
      <c r="J1814" s="22" t="s">
        <v>14</v>
      </c>
      <c r="K1814" s="22" t="s">
        <v>14</v>
      </c>
      <c r="M1814" s="45" t="s">
        <v>14</v>
      </c>
    </row>
    <row r="1815" spans="1:13" x14ac:dyDescent="0.25">
      <c r="A1815" s="44" t="s">
        <v>14</v>
      </c>
      <c r="B1815" s="27" t="s">
        <v>14</v>
      </c>
      <c r="C1815" s="27" t="s">
        <v>14</v>
      </c>
      <c r="D1815" s="44" t="s">
        <v>14</v>
      </c>
      <c r="E1815" s="22" t="s">
        <v>14</v>
      </c>
      <c r="F1815" s="44" t="s">
        <v>14</v>
      </c>
      <c r="G1815" s="44" t="s">
        <v>14</v>
      </c>
      <c r="H1815" s="44" t="s">
        <v>14</v>
      </c>
      <c r="I1815" s="22" t="s">
        <v>14</v>
      </c>
      <c r="J1815" s="22" t="s">
        <v>14</v>
      </c>
      <c r="K1815" s="22" t="s">
        <v>14</v>
      </c>
      <c r="M1815" s="45" t="s">
        <v>14</v>
      </c>
    </row>
    <row r="1816" spans="1:13" x14ac:dyDescent="0.25">
      <c r="A1816" s="44" t="s">
        <v>14</v>
      </c>
      <c r="B1816" s="27" t="s">
        <v>14</v>
      </c>
      <c r="C1816" s="27" t="s">
        <v>14</v>
      </c>
      <c r="D1816" s="44" t="s">
        <v>14</v>
      </c>
      <c r="E1816" s="22" t="s">
        <v>14</v>
      </c>
      <c r="F1816" s="44" t="s">
        <v>14</v>
      </c>
      <c r="G1816" s="44" t="s">
        <v>14</v>
      </c>
      <c r="H1816" s="44" t="s">
        <v>14</v>
      </c>
      <c r="I1816" s="22" t="s">
        <v>14</v>
      </c>
      <c r="J1816" s="22" t="s">
        <v>14</v>
      </c>
      <c r="K1816" s="22" t="s">
        <v>14</v>
      </c>
      <c r="M1816" s="45" t="s">
        <v>14</v>
      </c>
    </row>
    <row r="1817" spans="1:13" x14ac:dyDescent="0.25">
      <c r="A1817" s="44" t="s">
        <v>14</v>
      </c>
      <c r="B1817" s="27" t="s">
        <v>14</v>
      </c>
      <c r="C1817" s="27" t="s">
        <v>14</v>
      </c>
      <c r="D1817" s="44" t="s">
        <v>14</v>
      </c>
      <c r="E1817" s="22" t="s">
        <v>14</v>
      </c>
      <c r="F1817" s="44" t="s">
        <v>14</v>
      </c>
      <c r="G1817" s="44" t="s">
        <v>14</v>
      </c>
      <c r="H1817" s="44" t="s">
        <v>14</v>
      </c>
      <c r="I1817" s="22" t="s">
        <v>14</v>
      </c>
      <c r="J1817" s="22" t="s">
        <v>14</v>
      </c>
      <c r="K1817" s="22" t="s">
        <v>14</v>
      </c>
      <c r="M1817" s="45" t="s">
        <v>14</v>
      </c>
    </row>
    <row r="1818" spans="1:13" x14ac:dyDescent="0.25">
      <c r="A1818" s="44" t="s">
        <v>14</v>
      </c>
      <c r="B1818" s="27" t="s">
        <v>14</v>
      </c>
      <c r="C1818" s="27" t="s">
        <v>14</v>
      </c>
      <c r="D1818" s="44" t="s">
        <v>14</v>
      </c>
      <c r="E1818" s="22" t="s">
        <v>14</v>
      </c>
      <c r="F1818" s="44" t="s">
        <v>14</v>
      </c>
      <c r="G1818" s="44" t="s">
        <v>14</v>
      </c>
      <c r="H1818" s="44" t="s">
        <v>14</v>
      </c>
      <c r="I1818" s="22" t="s">
        <v>14</v>
      </c>
      <c r="J1818" s="22" t="s">
        <v>14</v>
      </c>
      <c r="K1818" s="22" t="s">
        <v>14</v>
      </c>
      <c r="M1818" s="45" t="s">
        <v>14</v>
      </c>
    </row>
    <row r="1819" spans="1:13" x14ac:dyDescent="0.25">
      <c r="A1819" s="44" t="s">
        <v>14</v>
      </c>
      <c r="B1819" s="27" t="s">
        <v>14</v>
      </c>
      <c r="C1819" s="27" t="s">
        <v>14</v>
      </c>
      <c r="D1819" s="44" t="s">
        <v>14</v>
      </c>
      <c r="E1819" s="22" t="s">
        <v>14</v>
      </c>
      <c r="F1819" s="44" t="s">
        <v>14</v>
      </c>
      <c r="G1819" s="44" t="s">
        <v>14</v>
      </c>
      <c r="H1819" s="44" t="s">
        <v>14</v>
      </c>
      <c r="I1819" s="22" t="s">
        <v>14</v>
      </c>
      <c r="J1819" s="22" t="s">
        <v>14</v>
      </c>
      <c r="K1819" s="22" t="s">
        <v>14</v>
      </c>
      <c r="M1819" s="45" t="s">
        <v>14</v>
      </c>
    </row>
    <row r="1820" spans="1:13" x14ac:dyDescent="0.25">
      <c r="A1820" s="44" t="s">
        <v>14</v>
      </c>
      <c r="B1820" s="27" t="s">
        <v>14</v>
      </c>
      <c r="C1820" s="27" t="s">
        <v>14</v>
      </c>
      <c r="D1820" s="44" t="s">
        <v>14</v>
      </c>
      <c r="E1820" s="22" t="s">
        <v>14</v>
      </c>
      <c r="F1820" s="44" t="s">
        <v>14</v>
      </c>
      <c r="G1820" s="44" t="s">
        <v>14</v>
      </c>
      <c r="H1820" s="44" t="s">
        <v>14</v>
      </c>
      <c r="I1820" s="22" t="s">
        <v>14</v>
      </c>
      <c r="J1820" s="22" t="s">
        <v>14</v>
      </c>
      <c r="K1820" s="22" t="s">
        <v>14</v>
      </c>
      <c r="M1820" s="45" t="s">
        <v>14</v>
      </c>
    </row>
    <row r="1821" spans="1:13" x14ac:dyDescent="0.25">
      <c r="A1821" s="44" t="s">
        <v>14</v>
      </c>
      <c r="B1821" s="27" t="s">
        <v>14</v>
      </c>
      <c r="C1821" s="27" t="s">
        <v>14</v>
      </c>
      <c r="D1821" s="44" t="s">
        <v>14</v>
      </c>
      <c r="E1821" s="22" t="s">
        <v>14</v>
      </c>
      <c r="F1821" s="44" t="s">
        <v>14</v>
      </c>
      <c r="G1821" s="44" t="s">
        <v>14</v>
      </c>
      <c r="H1821" s="44" t="s">
        <v>14</v>
      </c>
      <c r="I1821" s="22" t="s">
        <v>14</v>
      </c>
      <c r="J1821" s="22" t="s">
        <v>14</v>
      </c>
      <c r="K1821" s="22" t="s">
        <v>14</v>
      </c>
      <c r="M1821" s="45" t="s">
        <v>14</v>
      </c>
    </row>
    <row r="1822" spans="1:13" x14ac:dyDescent="0.25">
      <c r="A1822" s="44" t="s">
        <v>14</v>
      </c>
      <c r="B1822" s="27" t="s">
        <v>14</v>
      </c>
      <c r="C1822" s="27" t="s">
        <v>14</v>
      </c>
      <c r="D1822" s="44" t="s">
        <v>14</v>
      </c>
      <c r="E1822" s="22" t="s">
        <v>14</v>
      </c>
      <c r="F1822" s="44" t="s">
        <v>14</v>
      </c>
      <c r="G1822" s="44" t="s">
        <v>14</v>
      </c>
      <c r="H1822" s="44" t="s">
        <v>14</v>
      </c>
      <c r="I1822" s="22" t="s">
        <v>14</v>
      </c>
      <c r="J1822" s="22" t="s">
        <v>14</v>
      </c>
      <c r="K1822" s="22" t="s">
        <v>14</v>
      </c>
      <c r="M1822" s="45" t="s">
        <v>14</v>
      </c>
    </row>
    <row r="1823" spans="1:13" x14ac:dyDescent="0.25">
      <c r="A1823" s="44" t="s">
        <v>14</v>
      </c>
      <c r="B1823" s="27" t="s">
        <v>14</v>
      </c>
      <c r="C1823" s="27" t="s">
        <v>14</v>
      </c>
      <c r="D1823" s="44" t="s">
        <v>14</v>
      </c>
      <c r="E1823" s="22" t="s">
        <v>14</v>
      </c>
      <c r="F1823" s="44" t="s">
        <v>14</v>
      </c>
      <c r="G1823" s="44" t="s">
        <v>14</v>
      </c>
      <c r="H1823" s="44" t="s">
        <v>14</v>
      </c>
      <c r="I1823" s="22" t="s">
        <v>14</v>
      </c>
      <c r="J1823" s="22" t="s">
        <v>14</v>
      </c>
      <c r="K1823" s="22" t="s">
        <v>14</v>
      </c>
      <c r="M1823" s="45" t="s">
        <v>14</v>
      </c>
    </row>
    <row r="1824" spans="1:13" x14ac:dyDescent="0.25">
      <c r="A1824" s="44" t="s">
        <v>14</v>
      </c>
      <c r="B1824" s="27" t="s">
        <v>14</v>
      </c>
      <c r="C1824" s="27" t="s">
        <v>14</v>
      </c>
      <c r="D1824" s="44" t="s">
        <v>14</v>
      </c>
      <c r="E1824" s="22" t="s">
        <v>14</v>
      </c>
      <c r="F1824" s="44" t="s">
        <v>14</v>
      </c>
      <c r="G1824" s="44" t="s">
        <v>14</v>
      </c>
      <c r="H1824" s="44" t="s">
        <v>14</v>
      </c>
      <c r="I1824" s="22" t="s">
        <v>14</v>
      </c>
      <c r="J1824" s="22" t="s">
        <v>14</v>
      </c>
      <c r="K1824" s="22" t="s">
        <v>14</v>
      </c>
      <c r="M1824" s="45" t="s">
        <v>14</v>
      </c>
    </row>
    <row r="1825" spans="1:13" x14ac:dyDescent="0.25">
      <c r="A1825" s="44" t="s">
        <v>14</v>
      </c>
      <c r="B1825" s="27" t="s">
        <v>14</v>
      </c>
      <c r="C1825" s="27" t="s">
        <v>14</v>
      </c>
      <c r="D1825" s="44" t="s">
        <v>14</v>
      </c>
      <c r="E1825" s="22" t="s">
        <v>14</v>
      </c>
      <c r="F1825" s="44" t="s">
        <v>14</v>
      </c>
      <c r="G1825" s="44" t="s">
        <v>14</v>
      </c>
      <c r="H1825" s="44" t="s">
        <v>14</v>
      </c>
      <c r="I1825" s="22" t="s">
        <v>14</v>
      </c>
      <c r="J1825" s="22" t="s">
        <v>14</v>
      </c>
      <c r="K1825" s="22" t="s">
        <v>14</v>
      </c>
      <c r="M1825" s="45" t="s">
        <v>14</v>
      </c>
    </row>
    <row r="1826" spans="1:13" x14ac:dyDescent="0.25">
      <c r="A1826" s="44" t="s">
        <v>14</v>
      </c>
      <c r="B1826" s="27" t="s">
        <v>14</v>
      </c>
      <c r="C1826" s="27" t="s">
        <v>14</v>
      </c>
      <c r="D1826" s="44" t="s">
        <v>14</v>
      </c>
      <c r="E1826" s="22" t="s">
        <v>14</v>
      </c>
      <c r="F1826" s="44" t="s">
        <v>14</v>
      </c>
      <c r="G1826" s="44" t="s">
        <v>14</v>
      </c>
      <c r="H1826" s="44" t="s">
        <v>14</v>
      </c>
      <c r="I1826" s="22" t="s">
        <v>14</v>
      </c>
      <c r="J1826" s="22" t="s">
        <v>14</v>
      </c>
      <c r="K1826" s="22" t="s">
        <v>14</v>
      </c>
      <c r="M1826" s="45" t="s">
        <v>14</v>
      </c>
    </row>
    <row r="1827" spans="1:13" x14ac:dyDescent="0.25">
      <c r="A1827" s="44" t="s">
        <v>14</v>
      </c>
      <c r="B1827" s="27" t="s">
        <v>14</v>
      </c>
      <c r="C1827" s="27" t="s">
        <v>14</v>
      </c>
      <c r="D1827" s="44" t="s">
        <v>14</v>
      </c>
      <c r="E1827" s="22" t="s">
        <v>14</v>
      </c>
      <c r="F1827" s="44" t="s">
        <v>14</v>
      </c>
      <c r="G1827" s="44" t="s">
        <v>14</v>
      </c>
      <c r="H1827" s="44" t="s">
        <v>14</v>
      </c>
      <c r="I1827" s="22" t="s">
        <v>14</v>
      </c>
      <c r="J1827" s="22" t="s">
        <v>14</v>
      </c>
      <c r="K1827" s="22" t="s">
        <v>14</v>
      </c>
      <c r="M1827" s="45" t="s">
        <v>14</v>
      </c>
    </row>
    <row r="1828" spans="1:13" x14ac:dyDescent="0.25">
      <c r="A1828" s="44" t="s">
        <v>14</v>
      </c>
      <c r="B1828" s="27" t="s">
        <v>14</v>
      </c>
      <c r="C1828" s="27" t="s">
        <v>14</v>
      </c>
      <c r="D1828" s="44" t="s">
        <v>14</v>
      </c>
      <c r="E1828" s="22" t="s">
        <v>14</v>
      </c>
      <c r="F1828" s="44" t="s">
        <v>14</v>
      </c>
      <c r="G1828" s="44" t="s">
        <v>14</v>
      </c>
      <c r="H1828" s="44" t="s">
        <v>14</v>
      </c>
      <c r="I1828" s="22" t="s">
        <v>14</v>
      </c>
      <c r="J1828" s="22" t="s">
        <v>14</v>
      </c>
      <c r="K1828" s="22" t="s">
        <v>14</v>
      </c>
      <c r="M1828" s="45" t="s">
        <v>14</v>
      </c>
    </row>
    <row r="1829" spans="1:13" x14ac:dyDescent="0.25">
      <c r="A1829" s="44" t="s">
        <v>14</v>
      </c>
      <c r="B1829" s="27" t="s">
        <v>14</v>
      </c>
      <c r="C1829" s="27" t="s">
        <v>14</v>
      </c>
      <c r="D1829" s="44" t="s">
        <v>14</v>
      </c>
      <c r="E1829" s="22" t="s">
        <v>14</v>
      </c>
      <c r="F1829" s="44" t="s">
        <v>14</v>
      </c>
      <c r="G1829" s="44" t="s">
        <v>14</v>
      </c>
      <c r="H1829" s="44" t="s">
        <v>14</v>
      </c>
      <c r="I1829" s="22" t="s">
        <v>14</v>
      </c>
      <c r="J1829" s="22" t="s">
        <v>14</v>
      </c>
      <c r="K1829" s="22" t="s">
        <v>14</v>
      </c>
      <c r="M1829" s="45" t="s">
        <v>14</v>
      </c>
    </row>
    <row r="1830" spans="1:13" x14ac:dyDescent="0.25">
      <c r="A1830" s="44" t="s">
        <v>14</v>
      </c>
      <c r="B1830" s="27" t="s">
        <v>14</v>
      </c>
      <c r="C1830" s="27" t="s">
        <v>14</v>
      </c>
      <c r="D1830" s="44" t="s">
        <v>14</v>
      </c>
      <c r="E1830" s="22" t="s">
        <v>14</v>
      </c>
      <c r="F1830" s="44" t="s">
        <v>14</v>
      </c>
      <c r="G1830" s="44" t="s">
        <v>14</v>
      </c>
      <c r="H1830" s="44" t="s">
        <v>14</v>
      </c>
      <c r="I1830" s="22" t="s">
        <v>14</v>
      </c>
      <c r="J1830" s="22" t="s">
        <v>14</v>
      </c>
      <c r="K1830" s="22" t="s">
        <v>14</v>
      </c>
      <c r="M1830" s="45" t="s">
        <v>14</v>
      </c>
    </row>
    <row r="1831" spans="1:13" x14ac:dyDescent="0.25">
      <c r="A1831" s="44" t="s">
        <v>14</v>
      </c>
      <c r="B1831" s="27" t="s">
        <v>14</v>
      </c>
      <c r="C1831" s="27" t="s">
        <v>14</v>
      </c>
      <c r="D1831" s="44" t="s">
        <v>14</v>
      </c>
      <c r="E1831" s="22" t="s">
        <v>14</v>
      </c>
      <c r="F1831" s="44" t="s">
        <v>14</v>
      </c>
      <c r="G1831" s="44" t="s">
        <v>14</v>
      </c>
      <c r="H1831" s="44" t="s">
        <v>14</v>
      </c>
      <c r="I1831" s="22" t="s">
        <v>14</v>
      </c>
      <c r="J1831" s="22" t="s">
        <v>14</v>
      </c>
      <c r="K1831" s="22" t="s">
        <v>14</v>
      </c>
      <c r="M1831" s="45" t="s">
        <v>14</v>
      </c>
    </row>
    <row r="1832" spans="1:13" x14ac:dyDescent="0.25">
      <c r="A1832" s="44" t="s">
        <v>14</v>
      </c>
      <c r="B1832" s="27" t="s">
        <v>14</v>
      </c>
      <c r="C1832" s="27" t="s">
        <v>14</v>
      </c>
      <c r="D1832" s="44" t="s">
        <v>14</v>
      </c>
      <c r="E1832" s="22" t="s">
        <v>14</v>
      </c>
      <c r="F1832" s="44" t="s">
        <v>14</v>
      </c>
      <c r="G1832" s="44" t="s">
        <v>14</v>
      </c>
      <c r="H1832" s="44" t="s">
        <v>14</v>
      </c>
      <c r="I1832" s="22" t="s">
        <v>14</v>
      </c>
      <c r="J1832" s="22" t="s">
        <v>14</v>
      </c>
      <c r="K1832" s="22" t="s">
        <v>14</v>
      </c>
      <c r="M1832" s="45" t="s">
        <v>14</v>
      </c>
    </row>
    <row r="1833" spans="1:13" x14ac:dyDescent="0.25">
      <c r="A1833" s="44" t="s">
        <v>14</v>
      </c>
      <c r="B1833" s="27" t="s">
        <v>14</v>
      </c>
      <c r="C1833" s="27" t="s">
        <v>14</v>
      </c>
      <c r="D1833" s="44" t="s">
        <v>14</v>
      </c>
      <c r="E1833" s="22" t="s">
        <v>14</v>
      </c>
      <c r="F1833" s="44" t="s">
        <v>14</v>
      </c>
      <c r="G1833" s="44" t="s">
        <v>14</v>
      </c>
      <c r="H1833" s="44" t="s">
        <v>14</v>
      </c>
      <c r="I1833" s="22" t="s">
        <v>14</v>
      </c>
      <c r="J1833" s="22" t="s">
        <v>14</v>
      </c>
      <c r="K1833" s="22" t="s">
        <v>14</v>
      </c>
      <c r="M1833" s="45" t="s">
        <v>14</v>
      </c>
    </row>
    <row r="1834" spans="1:13" x14ac:dyDescent="0.25">
      <c r="A1834" s="44" t="s">
        <v>14</v>
      </c>
      <c r="B1834" s="27" t="s">
        <v>14</v>
      </c>
      <c r="C1834" s="27" t="s">
        <v>14</v>
      </c>
      <c r="D1834" s="44" t="s">
        <v>14</v>
      </c>
      <c r="E1834" s="22" t="s">
        <v>14</v>
      </c>
      <c r="F1834" s="44" t="s">
        <v>14</v>
      </c>
      <c r="G1834" s="44" t="s">
        <v>14</v>
      </c>
      <c r="H1834" s="44" t="s">
        <v>14</v>
      </c>
      <c r="I1834" s="22" t="s">
        <v>14</v>
      </c>
      <c r="J1834" s="22" t="s">
        <v>14</v>
      </c>
      <c r="K1834" s="22" t="s">
        <v>14</v>
      </c>
      <c r="M1834" s="45" t="s">
        <v>14</v>
      </c>
    </row>
    <row r="1835" spans="1:13" x14ac:dyDescent="0.25">
      <c r="A1835" s="44" t="s">
        <v>14</v>
      </c>
      <c r="B1835" s="27" t="s">
        <v>14</v>
      </c>
      <c r="C1835" s="27" t="s">
        <v>14</v>
      </c>
      <c r="D1835" s="44" t="s">
        <v>14</v>
      </c>
      <c r="E1835" s="22" t="s">
        <v>14</v>
      </c>
      <c r="F1835" s="44" t="s">
        <v>14</v>
      </c>
      <c r="G1835" s="44" t="s">
        <v>14</v>
      </c>
      <c r="H1835" s="44" t="s">
        <v>14</v>
      </c>
      <c r="I1835" s="22" t="s">
        <v>14</v>
      </c>
      <c r="J1835" s="22" t="s">
        <v>14</v>
      </c>
      <c r="K1835" s="22" t="s">
        <v>14</v>
      </c>
      <c r="M1835" s="45" t="s">
        <v>14</v>
      </c>
    </row>
    <row r="1836" spans="1:13" x14ac:dyDescent="0.25">
      <c r="A1836" s="44" t="s">
        <v>14</v>
      </c>
      <c r="B1836" s="27" t="s">
        <v>14</v>
      </c>
      <c r="C1836" s="27" t="s">
        <v>14</v>
      </c>
      <c r="D1836" s="44" t="s">
        <v>14</v>
      </c>
      <c r="E1836" s="22" t="s">
        <v>14</v>
      </c>
      <c r="F1836" s="44" t="s">
        <v>14</v>
      </c>
      <c r="G1836" s="44" t="s">
        <v>14</v>
      </c>
      <c r="H1836" s="44" t="s">
        <v>14</v>
      </c>
      <c r="I1836" s="22" t="s">
        <v>14</v>
      </c>
      <c r="J1836" s="22" t="s">
        <v>14</v>
      </c>
      <c r="K1836" s="22" t="s">
        <v>14</v>
      </c>
      <c r="M1836" s="45" t="s">
        <v>14</v>
      </c>
    </row>
    <row r="1837" spans="1:13" x14ac:dyDescent="0.25">
      <c r="A1837" s="44" t="s">
        <v>14</v>
      </c>
      <c r="B1837" s="27" t="s">
        <v>14</v>
      </c>
      <c r="C1837" s="27" t="s">
        <v>14</v>
      </c>
      <c r="D1837" s="44" t="s">
        <v>14</v>
      </c>
      <c r="E1837" s="22" t="s">
        <v>14</v>
      </c>
      <c r="F1837" s="44" t="s">
        <v>14</v>
      </c>
      <c r="G1837" s="44" t="s">
        <v>14</v>
      </c>
      <c r="H1837" s="44" t="s">
        <v>14</v>
      </c>
      <c r="I1837" s="22" t="s">
        <v>14</v>
      </c>
      <c r="J1837" s="22" t="s">
        <v>14</v>
      </c>
      <c r="K1837" s="22" t="s">
        <v>14</v>
      </c>
      <c r="M1837" s="45" t="s">
        <v>14</v>
      </c>
    </row>
    <row r="1838" spans="1:13" x14ac:dyDescent="0.25">
      <c r="A1838" s="44" t="s">
        <v>14</v>
      </c>
      <c r="B1838" s="27" t="s">
        <v>14</v>
      </c>
      <c r="C1838" s="27" t="s">
        <v>14</v>
      </c>
      <c r="D1838" s="44" t="s">
        <v>14</v>
      </c>
      <c r="E1838" s="22" t="s">
        <v>14</v>
      </c>
      <c r="F1838" s="44" t="s">
        <v>14</v>
      </c>
      <c r="G1838" s="44" t="s">
        <v>14</v>
      </c>
      <c r="H1838" s="44" t="s">
        <v>14</v>
      </c>
      <c r="I1838" s="22" t="s">
        <v>14</v>
      </c>
      <c r="J1838" s="22" t="s">
        <v>14</v>
      </c>
      <c r="K1838" s="22" t="s">
        <v>14</v>
      </c>
      <c r="M1838" s="45" t="s">
        <v>14</v>
      </c>
    </row>
    <row r="1839" spans="1:13" x14ac:dyDescent="0.25">
      <c r="A1839" s="44" t="s">
        <v>14</v>
      </c>
      <c r="B1839" s="27" t="s">
        <v>14</v>
      </c>
      <c r="C1839" s="27" t="s">
        <v>14</v>
      </c>
      <c r="D1839" s="44" t="s">
        <v>14</v>
      </c>
      <c r="E1839" s="22" t="s">
        <v>14</v>
      </c>
      <c r="F1839" s="44" t="s">
        <v>14</v>
      </c>
      <c r="G1839" s="44" t="s">
        <v>14</v>
      </c>
      <c r="H1839" s="44" t="s">
        <v>14</v>
      </c>
      <c r="I1839" s="22" t="s">
        <v>14</v>
      </c>
      <c r="J1839" s="22" t="s">
        <v>14</v>
      </c>
      <c r="K1839" s="22" t="s">
        <v>14</v>
      </c>
      <c r="M1839" s="45" t="s">
        <v>14</v>
      </c>
    </row>
    <row r="1840" spans="1:13" x14ac:dyDescent="0.25">
      <c r="A1840" s="44" t="s">
        <v>14</v>
      </c>
      <c r="B1840" s="27" t="s">
        <v>14</v>
      </c>
      <c r="C1840" s="27" t="s">
        <v>14</v>
      </c>
      <c r="D1840" s="44" t="s">
        <v>14</v>
      </c>
      <c r="E1840" s="22" t="s">
        <v>14</v>
      </c>
      <c r="F1840" s="44" t="s">
        <v>14</v>
      </c>
      <c r="G1840" s="44" t="s">
        <v>14</v>
      </c>
      <c r="H1840" s="44" t="s">
        <v>14</v>
      </c>
      <c r="I1840" s="22" t="s">
        <v>14</v>
      </c>
      <c r="J1840" s="22" t="s">
        <v>14</v>
      </c>
      <c r="K1840" s="22" t="s">
        <v>14</v>
      </c>
      <c r="M1840" s="45" t="s">
        <v>14</v>
      </c>
    </row>
    <row r="1841" spans="1:13" x14ac:dyDescent="0.25">
      <c r="A1841" s="44" t="s">
        <v>14</v>
      </c>
      <c r="B1841" s="27" t="s">
        <v>14</v>
      </c>
      <c r="C1841" s="27" t="s">
        <v>14</v>
      </c>
      <c r="D1841" s="44" t="s">
        <v>14</v>
      </c>
      <c r="E1841" s="22" t="s">
        <v>14</v>
      </c>
      <c r="F1841" s="44" t="s">
        <v>14</v>
      </c>
      <c r="G1841" s="44" t="s">
        <v>14</v>
      </c>
      <c r="H1841" s="44" t="s">
        <v>14</v>
      </c>
      <c r="I1841" s="22" t="s">
        <v>14</v>
      </c>
      <c r="J1841" s="22" t="s">
        <v>14</v>
      </c>
      <c r="K1841" s="22" t="s">
        <v>14</v>
      </c>
      <c r="M1841" s="45" t="s">
        <v>14</v>
      </c>
    </row>
    <row r="1842" spans="1:13" x14ac:dyDescent="0.25">
      <c r="A1842" s="44" t="s">
        <v>14</v>
      </c>
      <c r="B1842" s="27" t="s">
        <v>14</v>
      </c>
      <c r="C1842" s="27" t="s">
        <v>14</v>
      </c>
      <c r="D1842" s="44" t="s">
        <v>14</v>
      </c>
      <c r="E1842" s="22" t="s">
        <v>14</v>
      </c>
      <c r="F1842" s="44" t="s">
        <v>14</v>
      </c>
      <c r="G1842" s="44" t="s">
        <v>14</v>
      </c>
      <c r="H1842" s="44" t="s">
        <v>14</v>
      </c>
      <c r="I1842" s="22" t="s">
        <v>14</v>
      </c>
      <c r="J1842" s="22" t="s">
        <v>14</v>
      </c>
      <c r="K1842" s="22" t="s">
        <v>14</v>
      </c>
      <c r="M1842" s="45" t="s">
        <v>14</v>
      </c>
    </row>
    <row r="1843" spans="1:13" x14ac:dyDescent="0.25">
      <c r="A1843" s="44" t="s">
        <v>14</v>
      </c>
      <c r="B1843" s="27" t="s">
        <v>14</v>
      </c>
      <c r="C1843" s="27" t="s">
        <v>14</v>
      </c>
      <c r="D1843" s="44" t="s">
        <v>14</v>
      </c>
      <c r="E1843" s="22" t="s">
        <v>14</v>
      </c>
      <c r="F1843" s="44" t="s">
        <v>14</v>
      </c>
      <c r="G1843" s="44" t="s">
        <v>14</v>
      </c>
      <c r="H1843" s="44" t="s">
        <v>14</v>
      </c>
      <c r="I1843" s="22" t="s">
        <v>14</v>
      </c>
      <c r="J1843" s="22" t="s">
        <v>14</v>
      </c>
      <c r="K1843" s="22" t="s">
        <v>14</v>
      </c>
      <c r="M1843" s="45" t="s">
        <v>14</v>
      </c>
    </row>
    <row r="1844" spans="1:13" x14ac:dyDescent="0.25">
      <c r="A1844" s="44" t="s">
        <v>14</v>
      </c>
      <c r="B1844" s="27" t="s">
        <v>14</v>
      </c>
      <c r="C1844" s="27" t="s">
        <v>14</v>
      </c>
      <c r="D1844" s="44" t="s">
        <v>14</v>
      </c>
      <c r="E1844" s="22" t="s">
        <v>14</v>
      </c>
      <c r="F1844" s="44" t="s">
        <v>14</v>
      </c>
      <c r="G1844" s="44" t="s">
        <v>14</v>
      </c>
      <c r="H1844" s="44" t="s">
        <v>14</v>
      </c>
      <c r="I1844" s="22" t="s">
        <v>14</v>
      </c>
      <c r="J1844" s="22" t="s">
        <v>14</v>
      </c>
      <c r="K1844" s="22" t="s">
        <v>14</v>
      </c>
      <c r="M1844" s="45" t="s">
        <v>14</v>
      </c>
    </row>
    <row r="1845" spans="1:13" x14ac:dyDescent="0.25">
      <c r="A1845" s="44" t="s">
        <v>14</v>
      </c>
      <c r="B1845" s="27" t="s">
        <v>14</v>
      </c>
      <c r="C1845" s="27" t="s">
        <v>14</v>
      </c>
      <c r="D1845" s="44" t="s">
        <v>14</v>
      </c>
      <c r="E1845" s="22" t="s">
        <v>14</v>
      </c>
      <c r="F1845" s="44" t="s">
        <v>14</v>
      </c>
      <c r="G1845" s="44" t="s">
        <v>14</v>
      </c>
      <c r="H1845" s="44" t="s">
        <v>14</v>
      </c>
      <c r="I1845" s="22" t="s">
        <v>14</v>
      </c>
      <c r="J1845" s="22" t="s">
        <v>14</v>
      </c>
      <c r="K1845" s="22" t="s">
        <v>14</v>
      </c>
      <c r="M1845" s="45" t="s">
        <v>14</v>
      </c>
    </row>
    <row r="1846" spans="1:13" x14ac:dyDescent="0.25">
      <c r="A1846" s="44" t="s">
        <v>14</v>
      </c>
      <c r="B1846" s="27" t="s">
        <v>14</v>
      </c>
      <c r="C1846" s="27" t="s">
        <v>14</v>
      </c>
      <c r="D1846" s="44" t="s">
        <v>14</v>
      </c>
      <c r="E1846" s="22" t="s">
        <v>14</v>
      </c>
      <c r="F1846" s="44" t="s">
        <v>14</v>
      </c>
      <c r="G1846" s="44" t="s">
        <v>14</v>
      </c>
      <c r="H1846" s="44" t="s">
        <v>14</v>
      </c>
      <c r="I1846" s="22" t="s">
        <v>14</v>
      </c>
      <c r="J1846" s="22" t="s">
        <v>14</v>
      </c>
      <c r="K1846" s="22" t="s">
        <v>14</v>
      </c>
      <c r="M1846" s="45" t="s">
        <v>14</v>
      </c>
    </row>
    <row r="1847" spans="1:13" x14ac:dyDescent="0.25">
      <c r="A1847" s="44" t="s">
        <v>14</v>
      </c>
      <c r="B1847" s="27" t="s">
        <v>14</v>
      </c>
      <c r="C1847" s="27" t="s">
        <v>14</v>
      </c>
      <c r="D1847" s="44" t="s">
        <v>14</v>
      </c>
      <c r="E1847" s="22" t="s">
        <v>14</v>
      </c>
      <c r="F1847" s="44" t="s">
        <v>14</v>
      </c>
      <c r="G1847" s="44" t="s">
        <v>14</v>
      </c>
      <c r="H1847" s="44" t="s">
        <v>14</v>
      </c>
      <c r="I1847" s="22" t="s">
        <v>14</v>
      </c>
      <c r="J1847" s="22" t="s">
        <v>14</v>
      </c>
      <c r="K1847" s="22" t="s">
        <v>14</v>
      </c>
      <c r="M1847" s="45" t="s">
        <v>14</v>
      </c>
    </row>
    <row r="1848" spans="1:13" x14ac:dyDescent="0.25">
      <c r="A1848" s="44" t="s">
        <v>14</v>
      </c>
      <c r="B1848" s="27" t="s">
        <v>14</v>
      </c>
      <c r="C1848" s="27" t="s">
        <v>14</v>
      </c>
      <c r="D1848" s="44" t="s">
        <v>14</v>
      </c>
      <c r="E1848" s="22" t="s">
        <v>14</v>
      </c>
      <c r="F1848" s="44" t="s">
        <v>14</v>
      </c>
      <c r="G1848" s="44" t="s">
        <v>14</v>
      </c>
      <c r="H1848" s="44" t="s">
        <v>14</v>
      </c>
      <c r="I1848" s="22" t="s">
        <v>14</v>
      </c>
      <c r="J1848" s="22" t="s">
        <v>14</v>
      </c>
      <c r="K1848" s="22" t="s">
        <v>14</v>
      </c>
      <c r="M1848" s="45" t="s">
        <v>14</v>
      </c>
    </row>
    <row r="1849" spans="1:13" x14ac:dyDescent="0.25">
      <c r="A1849" s="44" t="s">
        <v>14</v>
      </c>
      <c r="B1849" s="27" t="s">
        <v>14</v>
      </c>
      <c r="C1849" s="27" t="s">
        <v>14</v>
      </c>
      <c r="D1849" s="44" t="s">
        <v>14</v>
      </c>
      <c r="E1849" s="22" t="s">
        <v>14</v>
      </c>
      <c r="F1849" s="44" t="s">
        <v>14</v>
      </c>
      <c r="G1849" s="44" t="s">
        <v>14</v>
      </c>
      <c r="H1849" s="44" t="s">
        <v>14</v>
      </c>
      <c r="I1849" s="22" t="s">
        <v>14</v>
      </c>
      <c r="J1849" s="22" t="s">
        <v>14</v>
      </c>
      <c r="K1849" s="22" t="s">
        <v>14</v>
      </c>
      <c r="M1849" s="45" t="s">
        <v>14</v>
      </c>
    </row>
    <row r="1850" spans="1:13" x14ac:dyDescent="0.25">
      <c r="A1850" s="44" t="s">
        <v>14</v>
      </c>
      <c r="B1850" s="27" t="s">
        <v>14</v>
      </c>
      <c r="C1850" s="27" t="s">
        <v>14</v>
      </c>
      <c r="D1850" s="44" t="s">
        <v>14</v>
      </c>
      <c r="E1850" s="22" t="s">
        <v>14</v>
      </c>
      <c r="F1850" s="44" t="s">
        <v>14</v>
      </c>
      <c r="G1850" s="44" t="s">
        <v>14</v>
      </c>
      <c r="H1850" s="44" t="s">
        <v>14</v>
      </c>
      <c r="I1850" s="22" t="s">
        <v>14</v>
      </c>
      <c r="J1850" s="22" t="s">
        <v>14</v>
      </c>
      <c r="K1850" s="22" t="s">
        <v>14</v>
      </c>
      <c r="M1850" s="45" t="s">
        <v>14</v>
      </c>
    </row>
    <row r="1851" spans="1:13" x14ac:dyDescent="0.25">
      <c r="A1851" s="44" t="s">
        <v>14</v>
      </c>
      <c r="B1851" s="27" t="s">
        <v>14</v>
      </c>
      <c r="C1851" s="27" t="s">
        <v>14</v>
      </c>
      <c r="D1851" s="44" t="s">
        <v>14</v>
      </c>
      <c r="E1851" s="22" t="s">
        <v>14</v>
      </c>
      <c r="F1851" s="44" t="s">
        <v>14</v>
      </c>
      <c r="G1851" s="44" t="s">
        <v>14</v>
      </c>
      <c r="H1851" s="44" t="s">
        <v>14</v>
      </c>
      <c r="I1851" s="22" t="s">
        <v>14</v>
      </c>
      <c r="J1851" s="22" t="s">
        <v>14</v>
      </c>
      <c r="K1851" s="22" t="s">
        <v>14</v>
      </c>
      <c r="M1851" s="45" t="s">
        <v>14</v>
      </c>
    </row>
    <row r="1852" spans="1:13" x14ac:dyDescent="0.25">
      <c r="A1852" s="44" t="s">
        <v>14</v>
      </c>
      <c r="B1852" s="27" t="s">
        <v>14</v>
      </c>
      <c r="C1852" s="27" t="s">
        <v>14</v>
      </c>
      <c r="D1852" s="44" t="s">
        <v>14</v>
      </c>
      <c r="E1852" s="22" t="s">
        <v>14</v>
      </c>
      <c r="F1852" s="44" t="s">
        <v>14</v>
      </c>
      <c r="G1852" s="44" t="s">
        <v>14</v>
      </c>
      <c r="H1852" s="44" t="s">
        <v>14</v>
      </c>
      <c r="I1852" s="22" t="s">
        <v>14</v>
      </c>
      <c r="J1852" s="22" t="s">
        <v>14</v>
      </c>
      <c r="K1852" s="22" t="s">
        <v>14</v>
      </c>
      <c r="M1852" s="45" t="s">
        <v>14</v>
      </c>
    </row>
    <row r="1853" spans="1:13" x14ac:dyDescent="0.25">
      <c r="A1853" s="44" t="s">
        <v>14</v>
      </c>
      <c r="B1853" s="27" t="s">
        <v>14</v>
      </c>
      <c r="C1853" s="27" t="s">
        <v>14</v>
      </c>
      <c r="D1853" s="44" t="s">
        <v>14</v>
      </c>
      <c r="E1853" s="22" t="s">
        <v>14</v>
      </c>
      <c r="F1853" s="44" t="s">
        <v>14</v>
      </c>
      <c r="G1853" s="44" t="s">
        <v>14</v>
      </c>
      <c r="H1853" s="44" t="s">
        <v>14</v>
      </c>
      <c r="I1853" s="22" t="s">
        <v>14</v>
      </c>
      <c r="J1853" s="22" t="s">
        <v>14</v>
      </c>
      <c r="K1853" s="22" t="s">
        <v>14</v>
      </c>
      <c r="M1853" s="45" t="s">
        <v>14</v>
      </c>
    </row>
    <row r="1854" spans="1:13" x14ac:dyDescent="0.25">
      <c r="A1854" s="44" t="s">
        <v>14</v>
      </c>
      <c r="B1854" s="27" t="s">
        <v>14</v>
      </c>
      <c r="C1854" s="27" t="s">
        <v>14</v>
      </c>
      <c r="D1854" s="44" t="s">
        <v>14</v>
      </c>
      <c r="E1854" s="22" t="s">
        <v>14</v>
      </c>
      <c r="F1854" s="44" t="s">
        <v>14</v>
      </c>
      <c r="G1854" s="44" t="s">
        <v>14</v>
      </c>
      <c r="H1854" s="44" t="s">
        <v>14</v>
      </c>
      <c r="I1854" s="22" t="s">
        <v>14</v>
      </c>
      <c r="J1854" s="22" t="s">
        <v>14</v>
      </c>
      <c r="K1854" s="22" t="s">
        <v>14</v>
      </c>
      <c r="M1854" s="45" t="s">
        <v>14</v>
      </c>
    </row>
    <row r="1855" spans="1:13" x14ac:dyDescent="0.25">
      <c r="A1855" s="44" t="s">
        <v>14</v>
      </c>
      <c r="B1855" s="27" t="s">
        <v>14</v>
      </c>
      <c r="C1855" s="27" t="s">
        <v>14</v>
      </c>
      <c r="D1855" s="44" t="s">
        <v>14</v>
      </c>
      <c r="E1855" s="22" t="s">
        <v>14</v>
      </c>
      <c r="F1855" s="44" t="s">
        <v>14</v>
      </c>
      <c r="G1855" s="44" t="s">
        <v>14</v>
      </c>
      <c r="H1855" s="44" t="s">
        <v>14</v>
      </c>
      <c r="I1855" s="22" t="s">
        <v>14</v>
      </c>
      <c r="J1855" s="22" t="s">
        <v>14</v>
      </c>
      <c r="K1855" s="22" t="s">
        <v>14</v>
      </c>
      <c r="M1855" s="45" t="s">
        <v>14</v>
      </c>
    </row>
    <row r="1856" spans="1:13" x14ac:dyDescent="0.25">
      <c r="A1856" s="44" t="s">
        <v>14</v>
      </c>
      <c r="B1856" s="27" t="s">
        <v>14</v>
      </c>
      <c r="C1856" s="27" t="s">
        <v>14</v>
      </c>
      <c r="D1856" s="44" t="s">
        <v>14</v>
      </c>
      <c r="E1856" s="22" t="s">
        <v>14</v>
      </c>
      <c r="F1856" s="44" t="s">
        <v>14</v>
      </c>
      <c r="G1856" s="44" t="s">
        <v>14</v>
      </c>
      <c r="H1856" s="44" t="s">
        <v>14</v>
      </c>
      <c r="I1856" s="22" t="s">
        <v>14</v>
      </c>
      <c r="J1856" s="22" t="s">
        <v>14</v>
      </c>
      <c r="K1856" s="22" t="s">
        <v>14</v>
      </c>
      <c r="M1856" s="45" t="s">
        <v>14</v>
      </c>
    </row>
    <row r="1857" spans="1:13" x14ac:dyDescent="0.25">
      <c r="A1857" s="44" t="s">
        <v>14</v>
      </c>
      <c r="B1857" s="27" t="s">
        <v>14</v>
      </c>
      <c r="C1857" s="27" t="s">
        <v>14</v>
      </c>
      <c r="D1857" s="44" t="s">
        <v>14</v>
      </c>
      <c r="E1857" s="22" t="s">
        <v>14</v>
      </c>
      <c r="F1857" s="44" t="s">
        <v>14</v>
      </c>
      <c r="G1857" s="44" t="s">
        <v>14</v>
      </c>
      <c r="H1857" s="44" t="s">
        <v>14</v>
      </c>
      <c r="I1857" s="22" t="s">
        <v>14</v>
      </c>
      <c r="J1857" s="22" t="s">
        <v>14</v>
      </c>
      <c r="K1857" s="22" t="s">
        <v>14</v>
      </c>
      <c r="M1857" s="45" t="s">
        <v>14</v>
      </c>
    </row>
    <row r="1858" spans="1:13" x14ac:dyDescent="0.25">
      <c r="A1858" s="44" t="s">
        <v>14</v>
      </c>
      <c r="B1858" s="27" t="s">
        <v>14</v>
      </c>
      <c r="C1858" s="27" t="s">
        <v>14</v>
      </c>
      <c r="D1858" s="44" t="s">
        <v>14</v>
      </c>
      <c r="E1858" s="22" t="s">
        <v>14</v>
      </c>
      <c r="F1858" s="44" t="s">
        <v>14</v>
      </c>
      <c r="G1858" s="44" t="s">
        <v>14</v>
      </c>
      <c r="H1858" s="44" t="s">
        <v>14</v>
      </c>
      <c r="I1858" s="22" t="s">
        <v>14</v>
      </c>
      <c r="J1858" s="22" t="s">
        <v>14</v>
      </c>
      <c r="K1858" s="22" t="s">
        <v>14</v>
      </c>
      <c r="M1858" s="45" t="s">
        <v>14</v>
      </c>
    </row>
    <row r="1859" spans="1:13" x14ac:dyDescent="0.25">
      <c r="A1859" s="44" t="s">
        <v>14</v>
      </c>
      <c r="B1859" s="27" t="s">
        <v>14</v>
      </c>
      <c r="C1859" s="27" t="s">
        <v>14</v>
      </c>
      <c r="D1859" s="44" t="s">
        <v>14</v>
      </c>
      <c r="E1859" s="22" t="s">
        <v>14</v>
      </c>
      <c r="F1859" s="44" t="s">
        <v>14</v>
      </c>
      <c r="G1859" s="44" t="s">
        <v>14</v>
      </c>
      <c r="H1859" s="44" t="s">
        <v>14</v>
      </c>
      <c r="I1859" s="22" t="s">
        <v>14</v>
      </c>
      <c r="J1859" s="22" t="s">
        <v>14</v>
      </c>
      <c r="K1859" s="22" t="s">
        <v>14</v>
      </c>
      <c r="M1859" s="45" t="s">
        <v>14</v>
      </c>
    </row>
    <row r="1860" spans="1:13" x14ac:dyDescent="0.25">
      <c r="A1860" s="44" t="s">
        <v>14</v>
      </c>
      <c r="B1860" s="27" t="s">
        <v>14</v>
      </c>
      <c r="C1860" s="27" t="s">
        <v>14</v>
      </c>
      <c r="D1860" s="44" t="s">
        <v>14</v>
      </c>
      <c r="E1860" s="22" t="s">
        <v>14</v>
      </c>
      <c r="F1860" s="44" t="s">
        <v>14</v>
      </c>
      <c r="G1860" s="44" t="s">
        <v>14</v>
      </c>
      <c r="H1860" s="44" t="s">
        <v>14</v>
      </c>
      <c r="I1860" s="22" t="s">
        <v>14</v>
      </c>
      <c r="J1860" s="22" t="s">
        <v>14</v>
      </c>
      <c r="K1860" s="22" t="s">
        <v>14</v>
      </c>
      <c r="M1860" s="45" t="s">
        <v>14</v>
      </c>
    </row>
    <row r="1861" spans="1:13" x14ac:dyDescent="0.25">
      <c r="A1861" s="44" t="s">
        <v>14</v>
      </c>
      <c r="B1861" s="27" t="s">
        <v>14</v>
      </c>
      <c r="C1861" s="27" t="s">
        <v>14</v>
      </c>
      <c r="D1861" s="44" t="s">
        <v>14</v>
      </c>
      <c r="E1861" s="22" t="s">
        <v>14</v>
      </c>
      <c r="F1861" s="44" t="s">
        <v>14</v>
      </c>
      <c r="G1861" s="44" t="s">
        <v>14</v>
      </c>
      <c r="H1861" s="44" t="s">
        <v>14</v>
      </c>
      <c r="I1861" s="22" t="s">
        <v>14</v>
      </c>
      <c r="J1861" s="22" t="s">
        <v>14</v>
      </c>
      <c r="K1861" s="22" t="s">
        <v>14</v>
      </c>
      <c r="M1861" s="45" t="s">
        <v>14</v>
      </c>
    </row>
    <row r="1862" spans="1:13" x14ac:dyDescent="0.25">
      <c r="A1862" s="44" t="s">
        <v>14</v>
      </c>
      <c r="B1862" s="27" t="s">
        <v>14</v>
      </c>
      <c r="C1862" s="27" t="s">
        <v>14</v>
      </c>
      <c r="D1862" s="44" t="s">
        <v>14</v>
      </c>
      <c r="E1862" s="22" t="s">
        <v>14</v>
      </c>
      <c r="F1862" s="44" t="s">
        <v>14</v>
      </c>
      <c r="G1862" s="44" t="s">
        <v>14</v>
      </c>
      <c r="H1862" s="44" t="s">
        <v>14</v>
      </c>
      <c r="I1862" s="22" t="s">
        <v>14</v>
      </c>
      <c r="J1862" s="22" t="s">
        <v>14</v>
      </c>
      <c r="K1862" s="22" t="s">
        <v>14</v>
      </c>
      <c r="M1862" s="45" t="s">
        <v>14</v>
      </c>
    </row>
    <row r="1863" spans="1:13" x14ac:dyDescent="0.25">
      <c r="A1863" s="44" t="s">
        <v>14</v>
      </c>
      <c r="B1863" s="27" t="s">
        <v>14</v>
      </c>
      <c r="C1863" s="27" t="s">
        <v>14</v>
      </c>
      <c r="D1863" s="44" t="s">
        <v>14</v>
      </c>
      <c r="E1863" s="22" t="s">
        <v>14</v>
      </c>
      <c r="F1863" s="44" t="s">
        <v>14</v>
      </c>
      <c r="G1863" s="44" t="s">
        <v>14</v>
      </c>
      <c r="H1863" s="44" t="s">
        <v>14</v>
      </c>
      <c r="I1863" s="22" t="s">
        <v>14</v>
      </c>
      <c r="J1863" s="22" t="s">
        <v>14</v>
      </c>
      <c r="K1863" s="22" t="s">
        <v>14</v>
      </c>
      <c r="M1863" s="45" t="s">
        <v>14</v>
      </c>
    </row>
    <row r="1864" spans="1:13" x14ac:dyDescent="0.25">
      <c r="A1864" s="44" t="s">
        <v>14</v>
      </c>
      <c r="B1864" s="27" t="s">
        <v>14</v>
      </c>
      <c r="C1864" s="27" t="s">
        <v>14</v>
      </c>
      <c r="D1864" s="44" t="s">
        <v>14</v>
      </c>
      <c r="E1864" s="22" t="s">
        <v>14</v>
      </c>
      <c r="F1864" s="44" t="s">
        <v>14</v>
      </c>
      <c r="G1864" s="44" t="s">
        <v>14</v>
      </c>
      <c r="H1864" s="44" t="s">
        <v>14</v>
      </c>
      <c r="I1864" s="22" t="s">
        <v>14</v>
      </c>
      <c r="J1864" s="22" t="s">
        <v>14</v>
      </c>
      <c r="K1864" s="22" t="s">
        <v>14</v>
      </c>
      <c r="M1864" s="45" t="s">
        <v>14</v>
      </c>
    </row>
    <row r="1865" spans="1:13" x14ac:dyDescent="0.25">
      <c r="A1865" s="44" t="s">
        <v>14</v>
      </c>
      <c r="B1865" s="27" t="s">
        <v>14</v>
      </c>
      <c r="C1865" s="27" t="s">
        <v>14</v>
      </c>
      <c r="D1865" s="44" t="s">
        <v>14</v>
      </c>
      <c r="E1865" s="22" t="s">
        <v>14</v>
      </c>
      <c r="F1865" s="44" t="s">
        <v>14</v>
      </c>
      <c r="G1865" s="44" t="s">
        <v>14</v>
      </c>
      <c r="H1865" s="44" t="s">
        <v>14</v>
      </c>
      <c r="I1865" s="22" t="s">
        <v>14</v>
      </c>
      <c r="J1865" s="22" t="s">
        <v>14</v>
      </c>
      <c r="K1865" s="22" t="s">
        <v>14</v>
      </c>
      <c r="M1865" s="45" t="s">
        <v>14</v>
      </c>
    </row>
    <row r="1866" spans="1:13" x14ac:dyDescent="0.25">
      <c r="A1866" s="44" t="s">
        <v>14</v>
      </c>
      <c r="B1866" s="27" t="s">
        <v>14</v>
      </c>
      <c r="C1866" s="27" t="s">
        <v>14</v>
      </c>
      <c r="D1866" s="44" t="s">
        <v>14</v>
      </c>
      <c r="E1866" s="22" t="s">
        <v>14</v>
      </c>
      <c r="F1866" s="44" t="s">
        <v>14</v>
      </c>
      <c r="G1866" s="44" t="s">
        <v>14</v>
      </c>
      <c r="H1866" s="44" t="s">
        <v>14</v>
      </c>
      <c r="I1866" s="22" t="s">
        <v>14</v>
      </c>
      <c r="J1866" s="22" t="s">
        <v>14</v>
      </c>
      <c r="K1866" s="22" t="s">
        <v>14</v>
      </c>
      <c r="M1866" s="45" t="s">
        <v>14</v>
      </c>
    </row>
    <row r="1867" spans="1:13" x14ac:dyDescent="0.25">
      <c r="A1867" s="44" t="s">
        <v>14</v>
      </c>
      <c r="B1867" s="27" t="s">
        <v>14</v>
      </c>
      <c r="C1867" s="27" t="s">
        <v>14</v>
      </c>
      <c r="D1867" s="44" t="s">
        <v>14</v>
      </c>
      <c r="E1867" s="22" t="s">
        <v>14</v>
      </c>
      <c r="F1867" s="44" t="s">
        <v>14</v>
      </c>
      <c r="G1867" s="44" t="s">
        <v>14</v>
      </c>
      <c r="H1867" s="44" t="s">
        <v>14</v>
      </c>
      <c r="I1867" s="22" t="s">
        <v>14</v>
      </c>
      <c r="J1867" s="22" t="s">
        <v>14</v>
      </c>
      <c r="K1867" s="22" t="s">
        <v>14</v>
      </c>
      <c r="M1867" s="45" t="s">
        <v>14</v>
      </c>
    </row>
    <row r="1868" spans="1:13" x14ac:dyDescent="0.25">
      <c r="A1868" s="44" t="s">
        <v>14</v>
      </c>
      <c r="B1868" s="27" t="s">
        <v>14</v>
      </c>
      <c r="C1868" s="27" t="s">
        <v>14</v>
      </c>
      <c r="D1868" s="44" t="s">
        <v>14</v>
      </c>
      <c r="E1868" s="22" t="s">
        <v>14</v>
      </c>
      <c r="F1868" s="44" t="s">
        <v>14</v>
      </c>
      <c r="G1868" s="44" t="s">
        <v>14</v>
      </c>
      <c r="H1868" s="44" t="s">
        <v>14</v>
      </c>
      <c r="I1868" s="22" t="s">
        <v>14</v>
      </c>
      <c r="J1868" s="22" t="s">
        <v>14</v>
      </c>
      <c r="K1868" s="22" t="s">
        <v>14</v>
      </c>
      <c r="M1868" s="45" t="s">
        <v>14</v>
      </c>
    </row>
    <row r="1869" spans="1:13" x14ac:dyDescent="0.25">
      <c r="A1869" s="44" t="s">
        <v>14</v>
      </c>
      <c r="B1869" s="27" t="s">
        <v>14</v>
      </c>
      <c r="C1869" s="27" t="s">
        <v>14</v>
      </c>
      <c r="D1869" s="44" t="s">
        <v>14</v>
      </c>
      <c r="E1869" s="22" t="s">
        <v>14</v>
      </c>
      <c r="F1869" s="44" t="s">
        <v>14</v>
      </c>
      <c r="G1869" s="44" t="s">
        <v>14</v>
      </c>
      <c r="H1869" s="44" t="s">
        <v>14</v>
      </c>
      <c r="I1869" s="22" t="s">
        <v>14</v>
      </c>
      <c r="J1869" s="22" t="s">
        <v>14</v>
      </c>
      <c r="K1869" s="22" t="s">
        <v>14</v>
      </c>
      <c r="M1869" s="45" t="s">
        <v>14</v>
      </c>
    </row>
    <row r="1870" spans="1:13" x14ac:dyDescent="0.25">
      <c r="A1870" s="44" t="s">
        <v>14</v>
      </c>
      <c r="B1870" s="27" t="s">
        <v>14</v>
      </c>
      <c r="C1870" s="27" t="s">
        <v>14</v>
      </c>
      <c r="D1870" s="44" t="s">
        <v>14</v>
      </c>
      <c r="E1870" s="22" t="s">
        <v>14</v>
      </c>
      <c r="F1870" s="44" t="s">
        <v>14</v>
      </c>
      <c r="G1870" s="44" t="s">
        <v>14</v>
      </c>
      <c r="H1870" s="44" t="s">
        <v>14</v>
      </c>
      <c r="I1870" s="22" t="s">
        <v>14</v>
      </c>
      <c r="J1870" s="22" t="s">
        <v>14</v>
      </c>
      <c r="K1870" s="22" t="s">
        <v>14</v>
      </c>
      <c r="M1870" s="45" t="s">
        <v>14</v>
      </c>
    </row>
    <row r="1871" spans="1:13" x14ac:dyDescent="0.25">
      <c r="A1871" s="44" t="s">
        <v>14</v>
      </c>
      <c r="B1871" s="27" t="s">
        <v>14</v>
      </c>
      <c r="C1871" s="27" t="s">
        <v>14</v>
      </c>
      <c r="D1871" s="44" t="s">
        <v>14</v>
      </c>
      <c r="E1871" s="22" t="s">
        <v>14</v>
      </c>
      <c r="F1871" s="44" t="s">
        <v>14</v>
      </c>
      <c r="G1871" s="44" t="s">
        <v>14</v>
      </c>
      <c r="H1871" s="44" t="s">
        <v>14</v>
      </c>
      <c r="I1871" s="22" t="s">
        <v>14</v>
      </c>
      <c r="J1871" s="22" t="s">
        <v>14</v>
      </c>
      <c r="K1871" s="22" t="s">
        <v>14</v>
      </c>
      <c r="M1871" s="45" t="s">
        <v>14</v>
      </c>
    </row>
    <row r="1872" spans="1:13" x14ac:dyDescent="0.25">
      <c r="A1872" s="44" t="s">
        <v>14</v>
      </c>
      <c r="B1872" s="27" t="s">
        <v>14</v>
      </c>
      <c r="C1872" s="27" t="s">
        <v>14</v>
      </c>
      <c r="D1872" s="44" t="s">
        <v>14</v>
      </c>
      <c r="E1872" s="22" t="s">
        <v>14</v>
      </c>
      <c r="F1872" s="44" t="s">
        <v>14</v>
      </c>
      <c r="G1872" s="44" t="s">
        <v>14</v>
      </c>
      <c r="H1872" s="44" t="s">
        <v>14</v>
      </c>
      <c r="I1872" s="22" t="s">
        <v>14</v>
      </c>
      <c r="J1872" s="22" t="s">
        <v>14</v>
      </c>
      <c r="K1872" s="22" t="s">
        <v>14</v>
      </c>
      <c r="M1872" s="45" t="s">
        <v>14</v>
      </c>
    </row>
    <row r="1873" spans="1:13" x14ac:dyDescent="0.25">
      <c r="A1873" s="44" t="s">
        <v>14</v>
      </c>
      <c r="B1873" s="27" t="s">
        <v>14</v>
      </c>
      <c r="C1873" s="27" t="s">
        <v>14</v>
      </c>
      <c r="D1873" s="44" t="s">
        <v>14</v>
      </c>
      <c r="E1873" s="22" t="s">
        <v>14</v>
      </c>
      <c r="F1873" s="44" t="s">
        <v>14</v>
      </c>
      <c r="G1873" s="44" t="s">
        <v>14</v>
      </c>
      <c r="H1873" s="44" t="s">
        <v>14</v>
      </c>
      <c r="I1873" s="22" t="s">
        <v>14</v>
      </c>
      <c r="J1873" s="22" t="s">
        <v>14</v>
      </c>
      <c r="K1873" s="22" t="s">
        <v>14</v>
      </c>
      <c r="M1873" s="45" t="s">
        <v>14</v>
      </c>
    </row>
    <row r="1874" spans="1:13" x14ac:dyDescent="0.25">
      <c r="A1874" s="44" t="s">
        <v>14</v>
      </c>
      <c r="B1874" s="27" t="s">
        <v>14</v>
      </c>
      <c r="C1874" s="27" t="s">
        <v>14</v>
      </c>
      <c r="D1874" s="44" t="s">
        <v>14</v>
      </c>
      <c r="E1874" s="22" t="s">
        <v>14</v>
      </c>
      <c r="F1874" s="44" t="s">
        <v>14</v>
      </c>
      <c r="G1874" s="44" t="s">
        <v>14</v>
      </c>
      <c r="H1874" s="44" t="s">
        <v>14</v>
      </c>
      <c r="I1874" s="22" t="s">
        <v>14</v>
      </c>
      <c r="J1874" s="22" t="s">
        <v>14</v>
      </c>
      <c r="K1874" s="22" t="s">
        <v>14</v>
      </c>
      <c r="M1874" s="45" t="s">
        <v>14</v>
      </c>
    </row>
    <row r="1875" spans="1:13" x14ac:dyDescent="0.25">
      <c r="A1875" s="44" t="s">
        <v>14</v>
      </c>
      <c r="B1875" s="27" t="s">
        <v>14</v>
      </c>
      <c r="C1875" s="27" t="s">
        <v>14</v>
      </c>
      <c r="D1875" s="44" t="s">
        <v>14</v>
      </c>
      <c r="E1875" s="22" t="s">
        <v>14</v>
      </c>
      <c r="F1875" s="44" t="s">
        <v>14</v>
      </c>
      <c r="G1875" s="44" t="s">
        <v>14</v>
      </c>
      <c r="H1875" s="44" t="s">
        <v>14</v>
      </c>
      <c r="I1875" s="22" t="s">
        <v>14</v>
      </c>
      <c r="J1875" s="22" t="s">
        <v>14</v>
      </c>
      <c r="K1875" s="22" t="s">
        <v>14</v>
      </c>
      <c r="M1875" s="45" t="s">
        <v>14</v>
      </c>
    </row>
    <row r="1876" spans="1:13" x14ac:dyDescent="0.25">
      <c r="A1876" s="44" t="s">
        <v>14</v>
      </c>
      <c r="B1876" s="27" t="s">
        <v>14</v>
      </c>
      <c r="C1876" s="27" t="s">
        <v>14</v>
      </c>
      <c r="D1876" s="44" t="s">
        <v>14</v>
      </c>
      <c r="E1876" s="22" t="s">
        <v>14</v>
      </c>
      <c r="F1876" s="44" t="s">
        <v>14</v>
      </c>
      <c r="G1876" s="44" t="s">
        <v>14</v>
      </c>
      <c r="H1876" s="44" t="s">
        <v>14</v>
      </c>
      <c r="I1876" s="22" t="s">
        <v>14</v>
      </c>
      <c r="J1876" s="22" t="s">
        <v>14</v>
      </c>
      <c r="K1876" s="22" t="s">
        <v>14</v>
      </c>
      <c r="M1876" s="45" t="s">
        <v>14</v>
      </c>
    </row>
    <row r="1877" spans="1:13" x14ac:dyDescent="0.25">
      <c r="A1877" s="44" t="s">
        <v>14</v>
      </c>
      <c r="B1877" s="27" t="s">
        <v>14</v>
      </c>
      <c r="C1877" s="27" t="s">
        <v>14</v>
      </c>
      <c r="D1877" s="44" t="s">
        <v>14</v>
      </c>
      <c r="E1877" s="22" t="s">
        <v>14</v>
      </c>
      <c r="F1877" s="44" t="s">
        <v>14</v>
      </c>
      <c r="G1877" s="44" t="s">
        <v>14</v>
      </c>
      <c r="H1877" s="44" t="s">
        <v>14</v>
      </c>
      <c r="I1877" s="22" t="s">
        <v>14</v>
      </c>
      <c r="J1877" s="22" t="s">
        <v>14</v>
      </c>
      <c r="K1877" s="22" t="s">
        <v>14</v>
      </c>
      <c r="M1877" s="45" t="s">
        <v>14</v>
      </c>
    </row>
    <row r="1878" spans="1:13" x14ac:dyDescent="0.25">
      <c r="A1878" s="44" t="s">
        <v>14</v>
      </c>
      <c r="B1878" s="27" t="s">
        <v>14</v>
      </c>
      <c r="C1878" s="27" t="s">
        <v>14</v>
      </c>
      <c r="D1878" s="44" t="s">
        <v>14</v>
      </c>
      <c r="E1878" s="22" t="s">
        <v>14</v>
      </c>
      <c r="F1878" s="44" t="s">
        <v>14</v>
      </c>
      <c r="G1878" s="44" t="s">
        <v>14</v>
      </c>
      <c r="H1878" s="44" t="s">
        <v>14</v>
      </c>
      <c r="I1878" s="22" t="s">
        <v>14</v>
      </c>
      <c r="J1878" s="22" t="s">
        <v>14</v>
      </c>
      <c r="K1878" s="22" t="s">
        <v>14</v>
      </c>
      <c r="M1878" s="45" t="s">
        <v>14</v>
      </c>
    </row>
    <row r="1879" spans="1:13" x14ac:dyDescent="0.25">
      <c r="A1879" s="44" t="s">
        <v>14</v>
      </c>
      <c r="B1879" s="27" t="s">
        <v>14</v>
      </c>
      <c r="C1879" s="27" t="s">
        <v>14</v>
      </c>
      <c r="D1879" s="44" t="s">
        <v>14</v>
      </c>
      <c r="E1879" s="22" t="s">
        <v>14</v>
      </c>
      <c r="F1879" s="44" t="s">
        <v>14</v>
      </c>
      <c r="G1879" s="44" t="s">
        <v>14</v>
      </c>
      <c r="H1879" s="44" t="s">
        <v>14</v>
      </c>
      <c r="I1879" s="22" t="s">
        <v>14</v>
      </c>
      <c r="J1879" s="22" t="s">
        <v>14</v>
      </c>
      <c r="K1879" s="22" t="s">
        <v>14</v>
      </c>
      <c r="M1879" s="45" t="s">
        <v>14</v>
      </c>
    </row>
    <row r="1880" spans="1:13" x14ac:dyDescent="0.25">
      <c r="A1880" s="44" t="s">
        <v>14</v>
      </c>
      <c r="B1880" s="27" t="s">
        <v>14</v>
      </c>
      <c r="C1880" s="27" t="s">
        <v>14</v>
      </c>
      <c r="D1880" s="44" t="s">
        <v>14</v>
      </c>
      <c r="E1880" s="22" t="s">
        <v>14</v>
      </c>
      <c r="F1880" s="44" t="s">
        <v>14</v>
      </c>
      <c r="G1880" s="44" t="s">
        <v>14</v>
      </c>
      <c r="H1880" s="44" t="s">
        <v>14</v>
      </c>
      <c r="I1880" s="22" t="s">
        <v>14</v>
      </c>
      <c r="J1880" s="22" t="s">
        <v>14</v>
      </c>
      <c r="K1880" s="22" t="s">
        <v>14</v>
      </c>
      <c r="M1880" s="45" t="s">
        <v>14</v>
      </c>
    </row>
    <row r="1881" spans="1:13" x14ac:dyDescent="0.25">
      <c r="A1881" s="44" t="s">
        <v>14</v>
      </c>
      <c r="B1881" s="27" t="s">
        <v>14</v>
      </c>
      <c r="C1881" s="27" t="s">
        <v>14</v>
      </c>
      <c r="D1881" s="44" t="s">
        <v>14</v>
      </c>
      <c r="E1881" s="22" t="s">
        <v>14</v>
      </c>
      <c r="F1881" s="44" t="s">
        <v>14</v>
      </c>
      <c r="G1881" s="44" t="s">
        <v>14</v>
      </c>
      <c r="H1881" s="44" t="s">
        <v>14</v>
      </c>
      <c r="I1881" s="22" t="s">
        <v>14</v>
      </c>
      <c r="J1881" s="22" t="s">
        <v>14</v>
      </c>
      <c r="K1881" s="22" t="s">
        <v>14</v>
      </c>
      <c r="M1881" s="45" t="s">
        <v>14</v>
      </c>
    </row>
    <row r="1882" spans="1:13" x14ac:dyDescent="0.25">
      <c r="A1882" s="44" t="s">
        <v>14</v>
      </c>
      <c r="B1882" s="27" t="s">
        <v>14</v>
      </c>
      <c r="C1882" s="27" t="s">
        <v>14</v>
      </c>
      <c r="D1882" s="44" t="s">
        <v>14</v>
      </c>
      <c r="E1882" s="22" t="s">
        <v>14</v>
      </c>
      <c r="F1882" s="44" t="s">
        <v>14</v>
      </c>
      <c r="G1882" s="44" t="s">
        <v>14</v>
      </c>
      <c r="H1882" s="44" t="s">
        <v>14</v>
      </c>
      <c r="I1882" s="22" t="s">
        <v>14</v>
      </c>
      <c r="J1882" s="22" t="s">
        <v>14</v>
      </c>
      <c r="K1882" s="22" t="s">
        <v>14</v>
      </c>
      <c r="M1882" s="45" t="s">
        <v>14</v>
      </c>
    </row>
    <row r="1883" spans="1:13" x14ac:dyDescent="0.25">
      <c r="A1883" s="44" t="s">
        <v>14</v>
      </c>
      <c r="B1883" s="27" t="s">
        <v>14</v>
      </c>
      <c r="C1883" s="27" t="s">
        <v>14</v>
      </c>
      <c r="D1883" s="44" t="s">
        <v>14</v>
      </c>
      <c r="E1883" s="22" t="s">
        <v>14</v>
      </c>
      <c r="F1883" s="44" t="s">
        <v>14</v>
      </c>
      <c r="G1883" s="44" t="s">
        <v>14</v>
      </c>
      <c r="H1883" s="44" t="s">
        <v>14</v>
      </c>
      <c r="I1883" s="22" t="s">
        <v>14</v>
      </c>
      <c r="J1883" s="22" t="s">
        <v>14</v>
      </c>
      <c r="K1883" s="22" t="s">
        <v>14</v>
      </c>
      <c r="M1883" s="45" t="s">
        <v>14</v>
      </c>
    </row>
    <row r="1884" spans="1:13" x14ac:dyDescent="0.25">
      <c r="A1884" s="44" t="s">
        <v>14</v>
      </c>
      <c r="B1884" s="27" t="s">
        <v>14</v>
      </c>
      <c r="C1884" s="27" t="s">
        <v>14</v>
      </c>
      <c r="D1884" s="44" t="s">
        <v>14</v>
      </c>
      <c r="E1884" s="22" t="s">
        <v>14</v>
      </c>
      <c r="F1884" s="44" t="s">
        <v>14</v>
      </c>
      <c r="G1884" s="44" t="s">
        <v>14</v>
      </c>
      <c r="H1884" s="44" t="s">
        <v>14</v>
      </c>
      <c r="I1884" s="22" t="s">
        <v>14</v>
      </c>
      <c r="J1884" s="22" t="s">
        <v>14</v>
      </c>
      <c r="K1884" s="22" t="s">
        <v>14</v>
      </c>
      <c r="M1884" s="45" t="s">
        <v>14</v>
      </c>
    </row>
    <row r="1885" spans="1:13" x14ac:dyDescent="0.25">
      <c r="A1885" s="44" t="s">
        <v>14</v>
      </c>
      <c r="B1885" s="27" t="s">
        <v>14</v>
      </c>
      <c r="C1885" s="27" t="s">
        <v>14</v>
      </c>
      <c r="D1885" s="44" t="s">
        <v>14</v>
      </c>
      <c r="E1885" s="22" t="s">
        <v>14</v>
      </c>
      <c r="F1885" s="44" t="s">
        <v>14</v>
      </c>
      <c r="G1885" s="44" t="s">
        <v>14</v>
      </c>
      <c r="H1885" s="44" t="s">
        <v>14</v>
      </c>
      <c r="I1885" s="22" t="s">
        <v>14</v>
      </c>
      <c r="J1885" s="22" t="s">
        <v>14</v>
      </c>
      <c r="K1885" s="22" t="s">
        <v>14</v>
      </c>
      <c r="M1885" s="45" t="s">
        <v>14</v>
      </c>
    </row>
    <row r="1886" spans="1:13" x14ac:dyDescent="0.25">
      <c r="A1886" s="44" t="s">
        <v>14</v>
      </c>
      <c r="B1886" s="27" t="s">
        <v>14</v>
      </c>
      <c r="C1886" s="27" t="s">
        <v>14</v>
      </c>
      <c r="D1886" s="44" t="s">
        <v>14</v>
      </c>
      <c r="E1886" s="22" t="s">
        <v>14</v>
      </c>
      <c r="F1886" s="44" t="s">
        <v>14</v>
      </c>
      <c r="G1886" s="44" t="s">
        <v>14</v>
      </c>
      <c r="H1886" s="44" t="s">
        <v>14</v>
      </c>
      <c r="I1886" s="22" t="s">
        <v>14</v>
      </c>
      <c r="J1886" s="22" t="s">
        <v>14</v>
      </c>
      <c r="K1886" s="22" t="s">
        <v>14</v>
      </c>
      <c r="M1886" s="45" t="s">
        <v>14</v>
      </c>
    </row>
    <row r="1887" spans="1:13" x14ac:dyDescent="0.25">
      <c r="A1887" s="44" t="s">
        <v>14</v>
      </c>
      <c r="B1887" s="27" t="s">
        <v>14</v>
      </c>
      <c r="C1887" s="27" t="s">
        <v>14</v>
      </c>
      <c r="D1887" s="44" t="s">
        <v>14</v>
      </c>
      <c r="E1887" s="22" t="s">
        <v>14</v>
      </c>
      <c r="F1887" s="44" t="s">
        <v>14</v>
      </c>
      <c r="G1887" s="44" t="s">
        <v>14</v>
      </c>
      <c r="H1887" s="44" t="s">
        <v>14</v>
      </c>
      <c r="I1887" s="22" t="s">
        <v>14</v>
      </c>
      <c r="J1887" s="22" t="s">
        <v>14</v>
      </c>
      <c r="K1887" s="22" t="s">
        <v>14</v>
      </c>
      <c r="M1887" s="45" t="s">
        <v>14</v>
      </c>
    </row>
    <row r="1888" spans="1:13" x14ac:dyDescent="0.25">
      <c r="A1888" s="44" t="s">
        <v>14</v>
      </c>
      <c r="B1888" s="27" t="s">
        <v>14</v>
      </c>
      <c r="C1888" s="27" t="s">
        <v>14</v>
      </c>
      <c r="D1888" s="44" t="s">
        <v>14</v>
      </c>
      <c r="E1888" s="22" t="s">
        <v>14</v>
      </c>
      <c r="F1888" s="44" t="s">
        <v>14</v>
      </c>
      <c r="G1888" s="44" t="s">
        <v>14</v>
      </c>
      <c r="H1888" s="44" t="s">
        <v>14</v>
      </c>
      <c r="I1888" s="22" t="s">
        <v>14</v>
      </c>
      <c r="J1888" s="22" t="s">
        <v>14</v>
      </c>
      <c r="K1888" s="22" t="s">
        <v>14</v>
      </c>
      <c r="M1888" s="45" t="s">
        <v>14</v>
      </c>
    </row>
    <row r="1889" spans="1:13" x14ac:dyDescent="0.25">
      <c r="A1889" s="44" t="s">
        <v>14</v>
      </c>
      <c r="B1889" s="27" t="s">
        <v>14</v>
      </c>
      <c r="C1889" s="27" t="s">
        <v>14</v>
      </c>
      <c r="D1889" s="44" t="s">
        <v>14</v>
      </c>
      <c r="E1889" s="22" t="s">
        <v>14</v>
      </c>
      <c r="F1889" s="44" t="s">
        <v>14</v>
      </c>
      <c r="G1889" s="44" t="s">
        <v>14</v>
      </c>
      <c r="H1889" s="44" t="s">
        <v>14</v>
      </c>
      <c r="I1889" s="22" t="s">
        <v>14</v>
      </c>
      <c r="J1889" s="22" t="s">
        <v>14</v>
      </c>
      <c r="K1889" s="22" t="s">
        <v>14</v>
      </c>
      <c r="M1889" s="45" t="s">
        <v>14</v>
      </c>
    </row>
    <row r="1890" spans="1:13" x14ac:dyDescent="0.25">
      <c r="A1890" s="44" t="s">
        <v>14</v>
      </c>
      <c r="B1890" s="27" t="s">
        <v>14</v>
      </c>
      <c r="C1890" s="27" t="s">
        <v>14</v>
      </c>
      <c r="D1890" s="44" t="s">
        <v>14</v>
      </c>
      <c r="E1890" s="22" t="s">
        <v>14</v>
      </c>
      <c r="F1890" s="44" t="s">
        <v>14</v>
      </c>
      <c r="G1890" s="44" t="s">
        <v>14</v>
      </c>
      <c r="H1890" s="44" t="s">
        <v>14</v>
      </c>
      <c r="I1890" s="22" t="s">
        <v>14</v>
      </c>
      <c r="J1890" s="22" t="s">
        <v>14</v>
      </c>
      <c r="K1890" s="22" t="s">
        <v>14</v>
      </c>
      <c r="M1890" s="45" t="s">
        <v>14</v>
      </c>
    </row>
    <row r="1891" spans="1:13" x14ac:dyDescent="0.25">
      <c r="A1891" s="44" t="s">
        <v>14</v>
      </c>
      <c r="B1891" s="27" t="s">
        <v>14</v>
      </c>
      <c r="C1891" s="27" t="s">
        <v>14</v>
      </c>
      <c r="D1891" s="44" t="s">
        <v>14</v>
      </c>
      <c r="E1891" s="22" t="s">
        <v>14</v>
      </c>
      <c r="F1891" s="44" t="s">
        <v>14</v>
      </c>
      <c r="G1891" s="44" t="s">
        <v>14</v>
      </c>
      <c r="H1891" s="44" t="s">
        <v>14</v>
      </c>
      <c r="I1891" s="22" t="s">
        <v>14</v>
      </c>
      <c r="J1891" s="22" t="s">
        <v>14</v>
      </c>
      <c r="K1891" s="22" t="s">
        <v>14</v>
      </c>
      <c r="M1891" s="45" t="s">
        <v>14</v>
      </c>
    </row>
    <row r="1892" spans="1:13" x14ac:dyDescent="0.25">
      <c r="A1892" s="44" t="s">
        <v>14</v>
      </c>
      <c r="B1892" s="27" t="s">
        <v>14</v>
      </c>
      <c r="C1892" s="27" t="s">
        <v>14</v>
      </c>
      <c r="D1892" s="44" t="s">
        <v>14</v>
      </c>
      <c r="E1892" s="22" t="s">
        <v>14</v>
      </c>
      <c r="F1892" s="44" t="s">
        <v>14</v>
      </c>
      <c r="G1892" s="44" t="s">
        <v>14</v>
      </c>
      <c r="H1892" s="44" t="s">
        <v>14</v>
      </c>
      <c r="I1892" s="22" t="s">
        <v>14</v>
      </c>
      <c r="J1892" s="22" t="s">
        <v>14</v>
      </c>
      <c r="K1892" s="22" t="s">
        <v>14</v>
      </c>
      <c r="M1892" s="45" t="s">
        <v>14</v>
      </c>
    </row>
    <row r="1893" spans="1:13" x14ac:dyDescent="0.25">
      <c r="A1893" s="44" t="s">
        <v>14</v>
      </c>
      <c r="B1893" s="27" t="s">
        <v>14</v>
      </c>
      <c r="C1893" s="27" t="s">
        <v>14</v>
      </c>
      <c r="D1893" s="44" t="s">
        <v>14</v>
      </c>
      <c r="E1893" s="22" t="s">
        <v>14</v>
      </c>
      <c r="F1893" s="44" t="s">
        <v>14</v>
      </c>
      <c r="G1893" s="44" t="s">
        <v>14</v>
      </c>
      <c r="H1893" s="44" t="s">
        <v>14</v>
      </c>
      <c r="I1893" s="22" t="s">
        <v>14</v>
      </c>
      <c r="J1893" s="22" t="s">
        <v>14</v>
      </c>
      <c r="K1893" s="22" t="s">
        <v>14</v>
      </c>
      <c r="M1893" s="45" t="s">
        <v>14</v>
      </c>
    </row>
    <row r="1894" spans="1:13" x14ac:dyDescent="0.25">
      <c r="A1894" s="44" t="s">
        <v>14</v>
      </c>
      <c r="B1894" s="27" t="s">
        <v>14</v>
      </c>
      <c r="C1894" s="27" t="s">
        <v>14</v>
      </c>
      <c r="D1894" s="44" t="s">
        <v>14</v>
      </c>
      <c r="E1894" s="22" t="s">
        <v>14</v>
      </c>
      <c r="F1894" s="44" t="s">
        <v>14</v>
      </c>
      <c r="G1894" s="44" t="s">
        <v>14</v>
      </c>
      <c r="H1894" s="44" t="s">
        <v>14</v>
      </c>
      <c r="I1894" s="22" t="s">
        <v>14</v>
      </c>
      <c r="J1894" s="22" t="s">
        <v>14</v>
      </c>
      <c r="K1894" s="22" t="s">
        <v>14</v>
      </c>
      <c r="M1894" s="45" t="s">
        <v>14</v>
      </c>
    </row>
    <row r="1895" spans="1:13" x14ac:dyDescent="0.25">
      <c r="A1895" s="44" t="s">
        <v>14</v>
      </c>
      <c r="B1895" s="27" t="s">
        <v>14</v>
      </c>
      <c r="C1895" s="27" t="s">
        <v>14</v>
      </c>
      <c r="D1895" s="44" t="s">
        <v>14</v>
      </c>
      <c r="E1895" s="22" t="s">
        <v>14</v>
      </c>
      <c r="F1895" s="44" t="s">
        <v>14</v>
      </c>
      <c r="G1895" s="44" t="s">
        <v>14</v>
      </c>
      <c r="H1895" s="44" t="s">
        <v>14</v>
      </c>
      <c r="I1895" s="22" t="s">
        <v>14</v>
      </c>
      <c r="J1895" s="22" t="s">
        <v>14</v>
      </c>
      <c r="K1895" s="22" t="s">
        <v>14</v>
      </c>
      <c r="M1895" s="45" t="s">
        <v>14</v>
      </c>
    </row>
    <row r="1896" spans="1:13" x14ac:dyDescent="0.25">
      <c r="A1896" s="44" t="s">
        <v>14</v>
      </c>
      <c r="B1896" s="27" t="s">
        <v>14</v>
      </c>
      <c r="C1896" s="27" t="s">
        <v>14</v>
      </c>
      <c r="D1896" s="44" t="s">
        <v>14</v>
      </c>
      <c r="E1896" s="22" t="s">
        <v>14</v>
      </c>
      <c r="F1896" s="44" t="s">
        <v>14</v>
      </c>
      <c r="G1896" s="44" t="s">
        <v>14</v>
      </c>
      <c r="H1896" s="44" t="s">
        <v>14</v>
      </c>
      <c r="I1896" s="22" t="s">
        <v>14</v>
      </c>
      <c r="J1896" s="22" t="s">
        <v>14</v>
      </c>
      <c r="K1896" s="22" t="s">
        <v>14</v>
      </c>
      <c r="M1896" s="45" t="s">
        <v>14</v>
      </c>
    </row>
    <row r="1897" spans="1:13" x14ac:dyDescent="0.25">
      <c r="A1897" s="44" t="s">
        <v>14</v>
      </c>
      <c r="B1897" s="27" t="s">
        <v>14</v>
      </c>
      <c r="C1897" s="27" t="s">
        <v>14</v>
      </c>
      <c r="D1897" s="44" t="s">
        <v>14</v>
      </c>
      <c r="E1897" s="22" t="s">
        <v>14</v>
      </c>
      <c r="F1897" s="44" t="s">
        <v>14</v>
      </c>
      <c r="G1897" s="44" t="s">
        <v>14</v>
      </c>
      <c r="H1897" s="44" t="s">
        <v>14</v>
      </c>
      <c r="I1897" s="22" t="s">
        <v>14</v>
      </c>
      <c r="J1897" s="22" t="s">
        <v>14</v>
      </c>
      <c r="K1897" s="22" t="s">
        <v>14</v>
      </c>
      <c r="M1897" s="45" t="s">
        <v>14</v>
      </c>
    </row>
    <row r="1898" spans="1:13" x14ac:dyDescent="0.25">
      <c r="A1898" s="44" t="s">
        <v>14</v>
      </c>
      <c r="B1898" s="27" t="s">
        <v>14</v>
      </c>
      <c r="C1898" s="27" t="s">
        <v>14</v>
      </c>
      <c r="D1898" s="44" t="s">
        <v>14</v>
      </c>
      <c r="E1898" s="22" t="s">
        <v>14</v>
      </c>
      <c r="F1898" s="44" t="s">
        <v>14</v>
      </c>
      <c r="G1898" s="44" t="s">
        <v>14</v>
      </c>
      <c r="H1898" s="44" t="s">
        <v>14</v>
      </c>
      <c r="I1898" s="22" t="s">
        <v>14</v>
      </c>
      <c r="J1898" s="22" t="s">
        <v>14</v>
      </c>
      <c r="K1898" s="22" t="s">
        <v>14</v>
      </c>
      <c r="M1898" s="45" t="s">
        <v>14</v>
      </c>
    </row>
    <row r="1899" spans="1:13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44" t="s">
        <v>14</v>
      </c>
      <c r="I1899" s="22" t="s">
        <v>14</v>
      </c>
      <c r="J1899" s="22" t="s">
        <v>14</v>
      </c>
      <c r="K1899" s="22" t="s">
        <v>14</v>
      </c>
      <c r="M1899" s="45" t="s">
        <v>14</v>
      </c>
    </row>
    <row r="1900" spans="1:13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44" t="s">
        <v>14</v>
      </c>
      <c r="I1900" s="22" t="s">
        <v>14</v>
      </c>
      <c r="J1900" s="22" t="s">
        <v>14</v>
      </c>
      <c r="K1900" s="22" t="s">
        <v>14</v>
      </c>
      <c r="M1900" s="45" t="s">
        <v>14</v>
      </c>
    </row>
    <row r="1901" spans="1:13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44" t="s">
        <v>14</v>
      </c>
      <c r="I1901" s="22" t="s">
        <v>14</v>
      </c>
      <c r="J1901" s="22" t="s">
        <v>14</v>
      </c>
      <c r="K1901" s="22" t="s">
        <v>14</v>
      </c>
      <c r="M1901" s="45" t="s">
        <v>14</v>
      </c>
    </row>
    <row r="1902" spans="1:13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44" t="s">
        <v>14</v>
      </c>
      <c r="I1902" s="22" t="s">
        <v>14</v>
      </c>
      <c r="J1902" s="22" t="s">
        <v>14</v>
      </c>
      <c r="K1902" s="22" t="s">
        <v>14</v>
      </c>
      <c r="M1902" s="45" t="s">
        <v>14</v>
      </c>
    </row>
    <row r="1903" spans="1:13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44" t="s">
        <v>14</v>
      </c>
      <c r="I1903" s="22" t="s">
        <v>14</v>
      </c>
      <c r="J1903" s="22" t="s">
        <v>14</v>
      </c>
      <c r="K1903" s="22" t="s">
        <v>14</v>
      </c>
      <c r="M1903" s="45" t="s">
        <v>14</v>
      </c>
    </row>
    <row r="1904" spans="1:13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44" t="s">
        <v>14</v>
      </c>
      <c r="I1904" s="22" t="s">
        <v>14</v>
      </c>
      <c r="J1904" s="22" t="s">
        <v>14</v>
      </c>
      <c r="K1904" s="22" t="s">
        <v>14</v>
      </c>
      <c r="M1904" s="45" t="s">
        <v>14</v>
      </c>
    </row>
    <row r="1905" spans="1:13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44" t="s">
        <v>14</v>
      </c>
      <c r="I1905" s="22" t="s">
        <v>14</v>
      </c>
      <c r="J1905" s="22" t="s">
        <v>14</v>
      </c>
      <c r="K1905" s="22" t="s">
        <v>14</v>
      </c>
      <c r="M1905" s="45" t="s">
        <v>14</v>
      </c>
    </row>
    <row r="1906" spans="1:13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44" t="s">
        <v>14</v>
      </c>
      <c r="I1906" s="22" t="s">
        <v>14</v>
      </c>
      <c r="J1906" s="22" t="s">
        <v>14</v>
      </c>
      <c r="K1906" s="22" t="s">
        <v>14</v>
      </c>
      <c r="M1906" s="45" t="s">
        <v>14</v>
      </c>
    </row>
    <row r="1907" spans="1:13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44" t="s">
        <v>14</v>
      </c>
      <c r="I1907" s="22" t="s">
        <v>14</v>
      </c>
      <c r="J1907" s="22" t="s">
        <v>14</v>
      </c>
      <c r="K1907" s="22" t="s">
        <v>14</v>
      </c>
      <c r="M1907" s="45" t="s">
        <v>14</v>
      </c>
    </row>
    <row r="1908" spans="1:13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44" t="s">
        <v>14</v>
      </c>
      <c r="I1908" s="22" t="s">
        <v>14</v>
      </c>
      <c r="J1908" s="22" t="s">
        <v>14</v>
      </c>
      <c r="K1908" s="22" t="s">
        <v>14</v>
      </c>
      <c r="M1908" s="45" t="s">
        <v>14</v>
      </c>
    </row>
    <row r="1909" spans="1:13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44" t="s">
        <v>14</v>
      </c>
      <c r="I1909" s="22" t="s">
        <v>14</v>
      </c>
      <c r="J1909" s="22" t="s">
        <v>14</v>
      </c>
      <c r="K1909" s="22" t="s">
        <v>14</v>
      </c>
      <c r="M1909" s="45" t="s">
        <v>14</v>
      </c>
    </row>
    <row r="1910" spans="1:13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44" t="s">
        <v>14</v>
      </c>
      <c r="I1910" s="22" t="s">
        <v>14</v>
      </c>
      <c r="J1910" s="22" t="s">
        <v>14</v>
      </c>
      <c r="K1910" s="22" t="s">
        <v>14</v>
      </c>
      <c r="M1910" s="45" t="s">
        <v>14</v>
      </c>
    </row>
    <row r="1911" spans="1:13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44" t="s">
        <v>14</v>
      </c>
      <c r="I1911" s="22" t="s">
        <v>14</v>
      </c>
      <c r="J1911" s="22" t="s">
        <v>14</v>
      </c>
      <c r="K1911" s="22" t="s">
        <v>14</v>
      </c>
      <c r="M1911" s="45" t="s">
        <v>14</v>
      </c>
    </row>
    <row r="1912" spans="1:13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44" t="s">
        <v>14</v>
      </c>
      <c r="I1912" s="22" t="s">
        <v>14</v>
      </c>
      <c r="J1912" s="22" t="s">
        <v>14</v>
      </c>
      <c r="K1912" s="22" t="s">
        <v>14</v>
      </c>
      <c r="M1912" s="45" t="s">
        <v>14</v>
      </c>
    </row>
    <row r="1913" spans="1:13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44" t="s">
        <v>14</v>
      </c>
      <c r="I1913" s="22" t="s">
        <v>14</v>
      </c>
      <c r="J1913" s="22" t="s">
        <v>14</v>
      </c>
      <c r="K1913" s="22" t="s">
        <v>14</v>
      </c>
      <c r="M1913" s="45" t="s">
        <v>14</v>
      </c>
    </row>
    <row r="1914" spans="1:13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44" t="s">
        <v>14</v>
      </c>
      <c r="I1914" s="22" t="s">
        <v>14</v>
      </c>
      <c r="J1914" s="22" t="s">
        <v>14</v>
      </c>
      <c r="K1914" s="22" t="s">
        <v>14</v>
      </c>
      <c r="M1914" s="45" t="s">
        <v>14</v>
      </c>
    </row>
    <row r="1915" spans="1:13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44" t="s">
        <v>14</v>
      </c>
      <c r="I1915" s="22" t="s">
        <v>14</v>
      </c>
      <c r="J1915" s="22" t="s">
        <v>14</v>
      </c>
      <c r="K1915" s="22" t="s">
        <v>14</v>
      </c>
      <c r="M1915" s="45" t="s">
        <v>14</v>
      </c>
    </row>
    <row r="1916" spans="1:13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44" t="s">
        <v>14</v>
      </c>
      <c r="I1916" s="22" t="s">
        <v>14</v>
      </c>
      <c r="J1916" s="22" t="s">
        <v>14</v>
      </c>
      <c r="K1916" s="22" t="s">
        <v>14</v>
      </c>
      <c r="M1916" s="45" t="s">
        <v>14</v>
      </c>
    </row>
    <row r="1917" spans="1:13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44" t="s">
        <v>14</v>
      </c>
      <c r="I1917" s="22" t="s">
        <v>14</v>
      </c>
      <c r="J1917" s="22" t="s">
        <v>14</v>
      </c>
      <c r="K1917" s="22" t="s">
        <v>14</v>
      </c>
      <c r="M1917" s="45" t="s">
        <v>14</v>
      </c>
    </row>
    <row r="1918" spans="1:13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44" t="s">
        <v>14</v>
      </c>
      <c r="I1918" s="22" t="s">
        <v>14</v>
      </c>
      <c r="J1918" s="22" t="s">
        <v>14</v>
      </c>
      <c r="K1918" s="22" t="s">
        <v>14</v>
      </c>
      <c r="M1918" s="45" t="s">
        <v>14</v>
      </c>
    </row>
    <row r="1919" spans="1:13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44" t="s">
        <v>14</v>
      </c>
      <c r="I1919" s="22" t="s">
        <v>14</v>
      </c>
      <c r="J1919" s="22" t="s">
        <v>14</v>
      </c>
      <c r="K1919" s="22" t="s">
        <v>14</v>
      </c>
      <c r="M1919" s="45" t="s">
        <v>14</v>
      </c>
    </row>
    <row r="1920" spans="1:13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44" t="s">
        <v>14</v>
      </c>
      <c r="I1920" s="22" t="s">
        <v>14</v>
      </c>
      <c r="J1920" s="22" t="s">
        <v>14</v>
      </c>
      <c r="K1920" s="22" t="s">
        <v>14</v>
      </c>
      <c r="M1920" s="45" t="s">
        <v>14</v>
      </c>
    </row>
    <row r="1921" spans="1:13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44" t="s">
        <v>14</v>
      </c>
      <c r="I1921" s="22" t="s">
        <v>14</v>
      </c>
      <c r="J1921" s="22" t="s">
        <v>14</v>
      </c>
      <c r="K1921" s="22" t="s">
        <v>14</v>
      </c>
      <c r="M1921" s="45" t="s">
        <v>14</v>
      </c>
    </row>
    <row r="1922" spans="1:13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44" t="s">
        <v>14</v>
      </c>
      <c r="I1922" s="22" t="s">
        <v>14</v>
      </c>
      <c r="J1922" s="22" t="s">
        <v>14</v>
      </c>
      <c r="K1922" s="22" t="s">
        <v>14</v>
      </c>
      <c r="M1922" s="45" t="s">
        <v>14</v>
      </c>
    </row>
    <row r="1923" spans="1:13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44" t="s">
        <v>14</v>
      </c>
      <c r="I1923" s="22" t="s">
        <v>14</v>
      </c>
      <c r="J1923" s="22" t="s">
        <v>14</v>
      </c>
      <c r="K1923" s="22" t="s">
        <v>14</v>
      </c>
      <c r="M1923" s="45" t="s">
        <v>14</v>
      </c>
    </row>
    <row r="1924" spans="1:13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44" t="s">
        <v>14</v>
      </c>
      <c r="I1924" s="22" t="s">
        <v>14</v>
      </c>
      <c r="J1924" s="22" t="s">
        <v>14</v>
      </c>
      <c r="K1924" s="22" t="s">
        <v>14</v>
      </c>
      <c r="M1924" s="45" t="s">
        <v>14</v>
      </c>
    </row>
    <row r="1925" spans="1:13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44" t="s">
        <v>14</v>
      </c>
      <c r="I1925" s="22" t="s">
        <v>14</v>
      </c>
      <c r="J1925" s="22" t="s">
        <v>14</v>
      </c>
      <c r="K1925" s="22" t="s">
        <v>14</v>
      </c>
      <c r="M1925" s="45" t="s">
        <v>14</v>
      </c>
    </row>
    <row r="1926" spans="1:13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44" t="s">
        <v>14</v>
      </c>
      <c r="I1926" s="22" t="s">
        <v>14</v>
      </c>
      <c r="J1926" s="22" t="s">
        <v>14</v>
      </c>
      <c r="K1926" s="22" t="s">
        <v>14</v>
      </c>
      <c r="M1926" s="45" t="s">
        <v>14</v>
      </c>
    </row>
    <row r="1927" spans="1:13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44" t="s">
        <v>14</v>
      </c>
      <c r="I1927" s="22" t="s">
        <v>14</v>
      </c>
      <c r="J1927" s="22" t="s">
        <v>14</v>
      </c>
      <c r="K1927" s="22" t="s">
        <v>14</v>
      </c>
      <c r="M1927" s="45" t="s">
        <v>14</v>
      </c>
    </row>
    <row r="1928" spans="1:13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44" t="s">
        <v>14</v>
      </c>
      <c r="I1928" s="22" t="s">
        <v>14</v>
      </c>
      <c r="J1928" s="22" t="s">
        <v>14</v>
      </c>
      <c r="K1928" s="22" t="s">
        <v>14</v>
      </c>
      <c r="M1928" s="45" t="s">
        <v>14</v>
      </c>
    </row>
    <row r="1929" spans="1:13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44" t="s">
        <v>14</v>
      </c>
      <c r="I1929" s="22" t="s">
        <v>14</v>
      </c>
      <c r="J1929" s="22" t="s">
        <v>14</v>
      </c>
      <c r="K1929" s="22" t="s">
        <v>14</v>
      </c>
      <c r="M1929" s="45" t="s">
        <v>14</v>
      </c>
    </row>
    <row r="1930" spans="1:13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44" t="s">
        <v>14</v>
      </c>
      <c r="I1930" s="22" t="s">
        <v>14</v>
      </c>
      <c r="J1930" s="22" t="s">
        <v>14</v>
      </c>
      <c r="K1930" s="22" t="s">
        <v>14</v>
      </c>
      <c r="M1930" s="45" t="s">
        <v>14</v>
      </c>
    </row>
    <row r="1931" spans="1:13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44" t="s">
        <v>14</v>
      </c>
      <c r="I1931" s="22" t="s">
        <v>14</v>
      </c>
      <c r="J1931" s="22" t="s">
        <v>14</v>
      </c>
      <c r="K1931" s="22" t="s">
        <v>14</v>
      </c>
      <c r="M1931" s="45" t="s">
        <v>14</v>
      </c>
    </row>
    <row r="1932" spans="1:13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44" t="s">
        <v>14</v>
      </c>
      <c r="I1932" s="22" t="s">
        <v>14</v>
      </c>
      <c r="J1932" s="22" t="s">
        <v>14</v>
      </c>
      <c r="K1932" s="22" t="s">
        <v>14</v>
      </c>
      <c r="M1932" s="45" t="s">
        <v>14</v>
      </c>
    </row>
    <row r="1933" spans="1:13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44" t="s">
        <v>14</v>
      </c>
      <c r="I1933" s="22" t="s">
        <v>14</v>
      </c>
      <c r="J1933" s="22" t="s">
        <v>14</v>
      </c>
      <c r="K1933" s="22" t="s">
        <v>14</v>
      </c>
      <c r="M1933" s="45" t="s">
        <v>14</v>
      </c>
    </row>
    <row r="1934" spans="1:13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44" t="s">
        <v>14</v>
      </c>
      <c r="I1934" s="22" t="s">
        <v>14</v>
      </c>
      <c r="J1934" s="22" t="s">
        <v>14</v>
      </c>
      <c r="K1934" s="22" t="s">
        <v>14</v>
      </c>
      <c r="M1934" s="45" t="s">
        <v>14</v>
      </c>
    </row>
    <row r="1935" spans="1:13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44" t="s">
        <v>14</v>
      </c>
      <c r="I1935" s="22" t="s">
        <v>14</v>
      </c>
      <c r="J1935" s="22" t="s">
        <v>14</v>
      </c>
      <c r="K1935" s="22" t="s">
        <v>14</v>
      </c>
      <c r="M1935" s="45" t="s">
        <v>14</v>
      </c>
    </row>
    <row r="1936" spans="1:13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44" t="s">
        <v>14</v>
      </c>
      <c r="I1936" s="22" t="s">
        <v>14</v>
      </c>
      <c r="J1936" s="22" t="s">
        <v>14</v>
      </c>
      <c r="K1936" s="22" t="s">
        <v>14</v>
      </c>
      <c r="M1936" s="45" t="s">
        <v>14</v>
      </c>
    </row>
    <row r="1937" spans="1:13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44" t="s">
        <v>14</v>
      </c>
      <c r="I1937" s="22" t="s">
        <v>14</v>
      </c>
      <c r="J1937" s="22" t="s">
        <v>14</v>
      </c>
      <c r="K1937" s="22" t="s">
        <v>14</v>
      </c>
      <c r="M1937" s="45" t="s">
        <v>14</v>
      </c>
    </row>
    <row r="1938" spans="1:13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44" t="s">
        <v>14</v>
      </c>
      <c r="I1938" s="22" t="s">
        <v>14</v>
      </c>
      <c r="J1938" s="22" t="s">
        <v>14</v>
      </c>
      <c r="K1938" s="22" t="s">
        <v>14</v>
      </c>
      <c r="M1938" s="45" t="s">
        <v>14</v>
      </c>
    </row>
    <row r="1939" spans="1:13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44" t="s">
        <v>14</v>
      </c>
      <c r="I1939" s="22" t="s">
        <v>14</v>
      </c>
      <c r="J1939" s="22" t="s">
        <v>14</v>
      </c>
      <c r="K1939" s="22" t="s">
        <v>14</v>
      </c>
      <c r="M1939" s="45" t="s">
        <v>14</v>
      </c>
    </row>
    <row r="1940" spans="1:13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44" t="s">
        <v>14</v>
      </c>
      <c r="I1940" s="22" t="s">
        <v>14</v>
      </c>
      <c r="J1940" s="22" t="s">
        <v>14</v>
      </c>
      <c r="K1940" s="22" t="s">
        <v>14</v>
      </c>
      <c r="M1940" s="45" t="s">
        <v>14</v>
      </c>
    </row>
    <row r="1941" spans="1:13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44" t="s">
        <v>14</v>
      </c>
      <c r="I1941" s="22" t="s">
        <v>14</v>
      </c>
      <c r="J1941" s="22" t="s">
        <v>14</v>
      </c>
      <c r="K1941" s="22" t="s">
        <v>14</v>
      </c>
      <c r="M1941" s="45" t="s">
        <v>14</v>
      </c>
    </row>
    <row r="1942" spans="1:13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44" t="s">
        <v>14</v>
      </c>
      <c r="I1942" s="22" t="s">
        <v>14</v>
      </c>
      <c r="J1942" s="22" t="s">
        <v>14</v>
      </c>
      <c r="K1942" s="22" t="s">
        <v>14</v>
      </c>
      <c r="M1942" s="45" t="s">
        <v>14</v>
      </c>
    </row>
    <row r="1943" spans="1:13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44" t="s">
        <v>14</v>
      </c>
      <c r="I1943" s="22" t="s">
        <v>14</v>
      </c>
      <c r="J1943" s="22" t="s">
        <v>14</v>
      </c>
      <c r="K1943" s="22" t="s">
        <v>14</v>
      </c>
      <c r="M1943" s="45" t="s">
        <v>14</v>
      </c>
    </row>
    <row r="1944" spans="1:13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44" t="s">
        <v>14</v>
      </c>
      <c r="I1944" s="22" t="s">
        <v>14</v>
      </c>
      <c r="J1944" s="22" t="s">
        <v>14</v>
      </c>
      <c r="K1944" s="22" t="s">
        <v>14</v>
      </c>
      <c r="M1944" s="45" t="s">
        <v>14</v>
      </c>
    </row>
    <row r="1945" spans="1:13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44" t="s">
        <v>14</v>
      </c>
      <c r="I1945" s="22" t="s">
        <v>14</v>
      </c>
      <c r="J1945" s="22" t="s">
        <v>14</v>
      </c>
      <c r="K1945" s="22" t="s">
        <v>14</v>
      </c>
      <c r="M1945" s="45" t="s">
        <v>14</v>
      </c>
    </row>
    <row r="1946" spans="1:13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44" t="s">
        <v>14</v>
      </c>
      <c r="I1946" s="22" t="s">
        <v>14</v>
      </c>
      <c r="J1946" s="22" t="s">
        <v>14</v>
      </c>
      <c r="K1946" s="22" t="s">
        <v>14</v>
      </c>
      <c r="M1946" s="45" t="s">
        <v>14</v>
      </c>
    </row>
    <row r="1947" spans="1:13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44" t="s">
        <v>14</v>
      </c>
      <c r="I1947" s="22" t="s">
        <v>14</v>
      </c>
      <c r="J1947" s="22" t="s">
        <v>14</v>
      </c>
      <c r="K1947" s="22" t="s">
        <v>14</v>
      </c>
      <c r="M1947" s="45" t="s">
        <v>14</v>
      </c>
    </row>
    <row r="1948" spans="1:13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44" t="s">
        <v>14</v>
      </c>
      <c r="I1948" s="22" t="s">
        <v>14</v>
      </c>
      <c r="J1948" s="22" t="s">
        <v>14</v>
      </c>
      <c r="K1948" s="22" t="s">
        <v>14</v>
      </c>
      <c r="M1948" s="45" t="s">
        <v>14</v>
      </c>
    </row>
    <row r="1949" spans="1:13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44" t="s">
        <v>14</v>
      </c>
      <c r="I1949" s="22" t="s">
        <v>14</v>
      </c>
      <c r="J1949" s="22" t="s">
        <v>14</v>
      </c>
      <c r="K1949" s="22" t="s">
        <v>14</v>
      </c>
      <c r="M1949" s="45" t="s">
        <v>14</v>
      </c>
    </row>
    <row r="1950" spans="1:13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44" t="s">
        <v>14</v>
      </c>
      <c r="I1950" s="22" t="s">
        <v>14</v>
      </c>
      <c r="J1950" s="22" t="s">
        <v>14</v>
      </c>
      <c r="K1950" s="22" t="s">
        <v>14</v>
      </c>
      <c r="M1950" s="45" t="s">
        <v>14</v>
      </c>
    </row>
    <row r="1951" spans="1:13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44" t="s">
        <v>14</v>
      </c>
      <c r="I1951" s="22" t="s">
        <v>14</v>
      </c>
      <c r="J1951" s="22" t="s">
        <v>14</v>
      </c>
      <c r="K1951" s="22" t="s">
        <v>14</v>
      </c>
      <c r="M1951" s="45" t="s">
        <v>14</v>
      </c>
    </row>
    <row r="1952" spans="1:13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44" t="s">
        <v>14</v>
      </c>
      <c r="I1952" s="22" t="s">
        <v>14</v>
      </c>
      <c r="J1952" s="22" t="s">
        <v>14</v>
      </c>
      <c r="K1952" s="22" t="s">
        <v>14</v>
      </c>
      <c r="M1952" s="45" t="s">
        <v>14</v>
      </c>
    </row>
    <row r="1953" spans="1:13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44" t="s">
        <v>14</v>
      </c>
      <c r="I1953" s="22" t="s">
        <v>14</v>
      </c>
      <c r="J1953" s="22" t="s">
        <v>14</v>
      </c>
      <c r="K1953" s="22" t="s">
        <v>14</v>
      </c>
      <c r="M1953" s="45" t="s">
        <v>14</v>
      </c>
    </row>
    <row r="1954" spans="1:13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44" t="s">
        <v>14</v>
      </c>
      <c r="I1954" s="22" t="s">
        <v>14</v>
      </c>
      <c r="J1954" s="22" t="s">
        <v>14</v>
      </c>
      <c r="K1954" s="22" t="s">
        <v>14</v>
      </c>
      <c r="M1954" s="45" t="s">
        <v>14</v>
      </c>
    </row>
    <row r="1955" spans="1:13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44" t="s">
        <v>14</v>
      </c>
      <c r="I1955" s="22" t="s">
        <v>14</v>
      </c>
      <c r="J1955" s="22" t="s">
        <v>14</v>
      </c>
      <c r="K1955" s="22" t="s">
        <v>14</v>
      </c>
      <c r="M1955" s="45" t="s">
        <v>14</v>
      </c>
    </row>
    <row r="1956" spans="1:13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44" t="s">
        <v>14</v>
      </c>
      <c r="I1956" s="22" t="s">
        <v>14</v>
      </c>
      <c r="J1956" s="22" t="s">
        <v>14</v>
      </c>
      <c r="K1956" s="22" t="s">
        <v>14</v>
      </c>
      <c r="M1956" s="45" t="s">
        <v>14</v>
      </c>
    </row>
    <row r="1957" spans="1:13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44" t="s">
        <v>14</v>
      </c>
      <c r="I1957" s="22" t="s">
        <v>14</v>
      </c>
      <c r="J1957" s="22" t="s">
        <v>14</v>
      </c>
      <c r="K1957" s="22" t="s">
        <v>14</v>
      </c>
      <c r="M1957" s="45" t="s">
        <v>14</v>
      </c>
    </row>
    <row r="1958" spans="1:13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44" t="s">
        <v>14</v>
      </c>
      <c r="I1958" s="22" t="s">
        <v>14</v>
      </c>
      <c r="J1958" s="22" t="s">
        <v>14</v>
      </c>
      <c r="K1958" s="22" t="s">
        <v>14</v>
      </c>
      <c r="M1958" s="45" t="s">
        <v>14</v>
      </c>
    </row>
    <row r="1959" spans="1:13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44" t="s">
        <v>14</v>
      </c>
      <c r="I1959" s="22" t="s">
        <v>14</v>
      </c>
      <c r="J1959" s="22" t="s">
        <v>14</v>
      </c>
      <c r="K1959" s="22" t="s">
        <v>14</v>
      </c>
      <c r="M1959" s="45" t="s">
        <v>14</v>
      </c>
    </row>
    <row r="1960" spans="1:13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44" t="s">
        <v>14</v>
      </c>
      <c r="I1960" s="22" t="s">
        <v>14</v>
      </c>
      <c r="J1960" s="22" t="s">
        <v>14</v>
      </c>
      <c r="K1960" s="22" t="s">
        <v>14</v>
      </c>
      <c r="M1960" s="45" t="s">
        <v>14</v>
      </c>
    </row>
    <row r="1961" spans="1:13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44" t="s">
        <v>14</v>
      </c>
      <c r="I1961" s="22" t="s">
        <v>14</v>
      </c>
      <c r="J1961" s="22" t="s">
        <v>14</v>
      </c>
      <c r="K1961" s="22" t="s">
        <v>14</v>
      </c>
      <c r="M1961" s="45" t="s">
        <v>14</v>
      </c>
    </row>
    <row r="1962" spans="1:13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44" t="s">
        <v>14</v>
      </c>
      <c r="I1962" s="22" t="s">
        <v>14</v>
      </c>
      <c r="J1962" s="22" t="s">
        <v>14</v>
      </c>
      <c r="K1962" s="22" t="s">
        <v>14</v>
      </c>
      <c r="M1962" s="45" t="s">
        <v>14</v>
      </c>
    </row>
    <row r="1963" spans="1:13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44" t="s">
        <v>14</v>
      </c>
      <c r="I1963" s="22" t="s">
        <v>14</v>
      </c>
      <c r="J1963" s="22" t="s">
        <v>14</v>
      </c>
      <c r="K1963" s="22" t="s">
        <v>14</v>
      </c>
      <c r="M1963" s="45" t="s">
        <v>14</v>
      </c>
    </row>
    <row r="1964" spans="1:13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44" t="s">
        <v>14</v>
      </c>
      <c r="I1964" s="22" t="s">
        <v>14</v>
      </c>
      <c r="J1964" s="22" t="s">
        <v>14</v>
      </c>
      <c r="K1964" s="22" t="s">
        <v>14</v>
      </c>
      <c r="M1964" s="45" t="s">
        <v>14</v>
      </c>
    </row>
    <row r="1965" spans="1:13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44" t="s">
        <v>14</v>
      </c>
      <c r="I1965" s="22" t="s">
        <v>14</v>
      </c>
      <c r="J1965" s="22" t="s">
        <v>14</v>
      </c>
      <c r="K1965" s="22" t="s">
        <v>14</v>
      </c>
      <c r="M1965" s="45" t="s">
        <v>14</v>
      </c>
    </row>
    <row r="1966" spans="1:13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44" t="s">
        <v>14</v>
      </c>
      <c r="I1966" s="22" t="s">
        <v>14</v>
      </c>
      <c r="J1966" s="22" t="s">
        <v>14</v>
      </c>
      <c r="K1966" s="22" t="s">
        <v>14</v>
      </c>
      <c r="M1966" s="45" t="s">
        <v>14</v>
      </c>
    </row>
    <row r="1967" spans="1:13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44" t="s">
        <v>14</v>
      </c>
      <c r="I1967" s="22" t="s">
        <v>14</v>
      </c>
      <c r="J1967" s="22" t="s">
        <v>14</v>
      </c>
      <c r="K1967" s="22" t="s">
        <v>14</v>
      </c>
      <c r="M1967" s="45" t="s">
        <v>14</v>
      </c>
    </row>
    <row r="1968" spans="1:13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44" t="s">
        <v>14</v>
      </c>
      <c r="I1968" s="22" t="s">
        <v>14</v>
      </c>
      <c r="J1968" s="22" t="s">
        <v>14</v>
      </c>
      <c r="K1968" s="22" t="s">
        <v>14</v>
      </c>
      <c r="M1968" s="45" t="s">
        <v>14</v>
      </c>
    </row>
    <row r="1969" spans="1:13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44" t="s">
        <v>14</v>
      </c>
      <c r="I1969" s="22" t="s">
        <v>14</v>
      </c>
      <c r="J1969" s="22" t="s">
        <v>14</v>
      </c>
      <c r="K1969" s="22" t="s">
        <v>14</v>
      </c>
      <c r="M1969" s="45" t="s">
        <v>14</v>
      </c>
    </row>
    <row r="1970" spans="1:13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44" t="s">
        <v>14</v>
      </c>
      <c r="I1970" s="22" t="s">
        <v>14</v>
      </c>
      <c r="J1970" s="22" t="s">
        <v>14</v>
      </c>
      <c r="K1970" s="22" t="s">
        <v>14</v>
      </c>
      <c r="M1970" s="45" t="s">
        <v>14</v>
      </c>
    </row>
    <row r="1971" spans="1:13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44" t="s">
        <v>14</v>
      </c>
      <c r="I1971" s="22" t="s">
        <v>14</v>
      </c>
      <c r="J1971" s="22" t="s">
        <v>14</v>
      </c>
      <c r="K1971" s="22" t="s">
        <v>14</v>
      </c>
      <c r="M1971" s="45" t="s">
        <v>14</v>
      </c>
    </row>
    <row r="1972" spans="1:13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44" t="s">
        <v>14</v>
      </c>
      <c r="I1972" s="22" t="s">
        <v>14</v>
      </c>
      <c r="J1972" s="22" t="s">
        <v>14</v>
      </c>
      <c r="K1972" s="22" t="s">
        <v>14</v>
      </c>
      <c r="M1972" s="45" t="s">
        <v>14</v>
      </c>
    </row>
    <row r="1973" spans="1:13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44" t="s">
        <v>14</v>
      </c>
      <c r="I1973" s="22" t="s">
        <v>14</v>
      </c>
      <c r="J1973" s="22" t="s">
        <v>14</v>
      </c>
      <c r="K1973" s="22" t="s">
        <v>14</v>
      </c>
      <c r="M1973" s="45" t="s">
        <v>14</v>
      </c>
    </row>
    <row r="1974" spans="1:13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44" t="s">
        <v>14</v>
      </c>
      <c r="I1974" s="22" t="s">
        <v>14</v>
      </c>
      <c r="J1974" s="22" t="s">
        <v>14</v>
      </c>
      <c r="K1974" s="22" t="s">
        <v>14</v>
      </c>
      <c r="M1974" s="45" t="s">
        <v>14</v>
      </c>
    </row>
    <row r="1975" spans="1:13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44" t="s">
        <v>14</v>
      </c>
      <c r="I1975" s="22" t="s">
        <v>14</v>
      </c>
      <c r="J1975" s="22" t="s">
        <v>14</v>
      </c>
      <c r="K1975" s="22" t="s">
        <v>14</v>
      </c>
      <c r="M1975" s="45" t="s">
        <v>14</v>
      </c>
    </row>
    <row r="1976" spans="1:13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44" t="s">
        <v>14</v>
      </c>
      <c r="I1976" s="22" t="s">
        <v>14</v>
      </c>
      <c r="J1976" s="22" t="s">
        <v>14</v>
      </c>
      <c r="K1976" s="22" t="s">
        <v>14</v>
      </c>
      <c r="M1976" s="45" t="s">
        <v>14</v>
      </c>
    </row>
    <row r="1977" spans="1:13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44" t="s">
        <v>14</v>
      </c>
      <c r="I1977" s="22" t="s">
        <v>14</v>
      </c>
      <c r="J1977" s="22" t="s">
        <v>14</v>
      </c>
      <c r="K1977" s="22" t="s">
        <v>14</v>
      </c>
      <c r="M1977" s="45" t="s">
        <v>14</v>
      </c>
    </row>
    <row r="1978" spans="1:13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44" t="s">
        <v>14</v>
      </c>
      <c r="I1978" s="22" t="s">
        <v>14</v>
      </c>
      <c r="J1978" s="22" t="s">
        <v>14</v>
      </c>
      <c r="K1978" s="22" t="s">
        <v>14</v>
      </c>
      <c r="M1978" s="45" t="s">
        <v>14</v>
      </c>
    </row>
    <row r="1979" spans="1:13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44" t="s">
        <v>14</v>
      </c>
      <c r="I1979" s="22" t="s">
        <v>14</v>
      </c>
      <c r="J1979" s="22" t="s">
        <v>14</v>
      </c>
      <c r="K1979" s="22" t="s">
        <v>14</v>
      </c>
      <c r="M1979" s="45" t="s">
        <v>14</v>
      </c>
    </row>
    <row r="1980" spans="1:13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44" t="s">
        <v>14</v>
      </c>
      <c r="I1980" s="22" t="s">
        <v>14</v>
      </c>
      <c r="J1980" s="22" t="s">
        <v>14</v>
      </c>
      <c r="K1980" s="22" t="s">
        <v>14</v>
      </c>
      <c r="M1980" s="45" t="s">
        <v>14</v>
      </c>
    </row>
    <row r="1981" spans="1:13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44" t="s">
        <v>14</v>
      </c>
      <c r="I1981" s="22" t="s">
        <v>14</v>
      </c>
      <c r="J1981" s="22" t="s">
        <v>14</v>
      </c>
      <c r="K1981" s="22" t="s">
        <v>14</v>
      </c>
      <c r="M1981" s="45" t="s">
        <v>14</v>
      </c>
    </row>
    <row r="1982" spans="1:13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44" t="s">
        <v>14</v>
      </c>
      <c r="I1982" s="22" t="s">
        <v>14</v>
      </c>
      <c r="J1982" s="22" t="s">
        <v>14</v>
      </c>
      <c r="K1982" s="22" t="s">
        <v>14</v>
      </c>
      <c r="M1982" s="45" t="s">
        <v>14</v>
      </c>
    </row>
    <row r="1983" spans="1:13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44" t="s">
        <v>14</v>
      </c>
      <c r="I1983" s="22" t="s">
        <v>14</v>
      </c>
      <c r="J1983" s="22" t="s">
        <v>14</v>
      </c>
      <c r="K1983" s="22" t="s">
        <v>14</v>
      </c>
      <c r="M1983" s="45" t="s">
        <v>14</v>
      </c>
    </row>
    <row r="1984" spans="1:13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44" t="s">
        <v>14</v>
      </c>
      <c r="I1984" s="22" t="s">
        <v>14</v>
      </c>
      <c r="J1984" s="22" t="s">
        <v>14</v>
      </c>
      <c r="K1984" s="22" t="s">
        <v>14</v>
      </c>
      <c r="M1984" s="45" t="s">
        <v>14</v>
      </c>
    </row>
    <row r="1985" spans="1:13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44" t="s">
        <v>14</v>
      </c>
      <c r="I1985" s="22" t="s">
        <v>14</v>
      </c>
      <c r="J1985" s="22" t="s">
        <v>14</v>
      </c>
      <c r="K1985" s="22" t="s">
        <v>14</v>
      </c>
      <c r="M1985" s="45" t="s">
        <v>14</v>
      </c>
    </row>
    <row r="1986" spans="1:13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44" t="s">
        <v>14</v>
      </c>
      <c r="I1986" s="22" t="s">
        <v>14</v>
      </c>
      <c r="J1986" s="22" t="s">
        <v>14</v>
      </c>
      <c r="K1986" s="22" t="s">
        <v>14</v>
      </c>
      <c r="M1986" s="45" t="s">
        <v>14</v>
      </c>
    </row>
    <row r="1987" spans="1:13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44" t="s">
        <v>14</v>
      </c>
      <c r="I1987" s="22" t="s">
        <v>14</v>
      </c>
      <c r="J1987" s="22" t="s">
        <v>14</v>
      </c>
      <c r="K1987" s="22" t="s">
        <v>14</v>
      </c>
      <c r="M1987" s="45" t="s">
        <v>14</v>
      </c>
    </row>
    <row r="1988" spans="1:13" x14ac:dyDescent="0.25">
      <c r="A1988" s="44" t="s">
        <v>14</v>
      </c>
      <c r="B1988" s="27" t="s">
        <v>14</v>
      </c>
      <c r="C1988" s="27" t="s">
        <v>14</v>
      </c>
      <c r="D1988" s="44" t="s">
        <v>14</v>
      </c>
      <c r="E1988" s="22" t="s">
        <v>14</v>
      </c>
      <c r="F1988" s="44" t="s">
        <v>14</v>
      </c>
      <c r="G1988" s="44" t="s">
        <v>14</v>
      </c>
      <c r="H1988" s="44" t="s">
        <v>14</v>
      </c>
      <c r="I1988" s="22" t="s">
        <v>14</v>
      </c>
      <c r="J1988" s="22" t="s">
        <v>14</v>
      </c>
      <c r="K1988" s="22" t="s">
        <v>14</v>
      </c>
      <c r="M1988" s="45" t="s">
        <v>14</v>
      </c>
    </row>
    <row r="1989" spans="1:13" x14ac:dyDescent="0.25">
      <c r="A1989" s="44" t="s">
        <v>14</v>
      </c>
      <c r="B1989" s="27" t="s">
        <v>14</v>
      </c>
      <c r="C1989" s="27" t="s">
        <v>14</v>
      </c>
      <c r="D1989" s="44" t="s">
        <v>14</v>
      </c>
      <c r="E1989" s="22" t="s">
        <v>14</v>
      </c>
      <c r="F1989" s="44" t="s">
        <v>14</v>
      </c>
      <c r="G1989" s="44" t="s">
        <v>14</v>
      </c>
      <c r="H1989" s="44" t="s">
        <v>14</v>
      </c>
      <c r="I1989" s="22" t="s">
        <v>14</v>
      </c>
      <c r="J1989" s="22" t="s">
        <v>14</v>
      </c>
      <c r="K1989" s="22" t="s">
        <v>14</v>
      </c>
      <c r="M1989" s="45" t="s">
        <v>14</v>
      </c>
    </row>
    <row r="1990" spans="1:13" x14ac:dyDescent="0.25">
      <c r="A1990" s="44" t="s">
        <v>14</v>
      </c>
      <c r="B1990" s="27" t="s">
        <v>14</v>
      </c>
      <c r="C1990" s="27" t="s">
        <v>14</v>
      </c>
      <c r="D1990" s="44" t="s">
        <v>14</v>
      </c>
      <c r="E1990" s="22" t="s">
        <v>14</v>
      </c>
      <c r="F1990" s="44" t="s">
        <v>14</v>
      </c>
      <c r="G1990" s="44" t="s">
        <v>14</v>
      </c>
      <c r="H1990" s="44" t="s">
        <v>14</v>
      </c>
      <c r="I1990" s="22" t="s">
        <v>14</v>
      </c>
      <c r="J1990" s="22" t="s">
        <v>14</v>
      </c>
      <c r="K1990" s="22" t="s">
        <v>14</v>
      </c>
      <c r="M1990" s="45" t="s">
        <v>14</v>
      </c>
    </row>
    <row r="1991" spans="1:13" x14ac:dyDescent="0.25">
      <c r="A1991" s="44" t="s">
        <v>14</v>
      </c>
      <c r="B1991" s="27" t="s">
        <v>14</v>
      </c>
      <c r="C1991" s="27" t="s">
        <v>14</v>
      </c>
      <c r="D1991" s="44" t="s">
        <v>14</v>
      </c>
      <c r="E1991" s="22" t="s">
        <v>14</v>
      </c>
      <c r="F1991" s="44" t="s">
        <v>14</v>
      </c>
      <c r="G1991" s="44" t="s">
        <v>14</v>
      </c>
      <c r="H1991" s="44" t="s">
        <v>14</v>
      </c>
      <c r="I1991" s="22" t="s">
        <v>14</v>
      </c>
      <c r="J1991" s="22" t="s">
        <v>14</v>
      </c>
      <c r="K1991" s="22" t="s">
        <v>14</v>
      </c>
      <c r="M1991" s="45" t="s">
        <v>14</v>
      </c>
    </row>
    <row r="1992" spans="1:13" x14ac:dyDescent="0.25">
      <c r="A1992" s="44" t="s">
        <v>14</v>
      </c>
      <c r="B1992" s="27" t="s">
        <v>14</v>
      </c>
      <c r="C1992" s="27" t="s">
        <v>14</v>
      </c>
      <c r="D1992" s="44" t="s">
        <v>14</v>
      </c>
      <c r="E1992" s="22" t="s">
        <v>14</v>
      </c>
      <c r="F1992" s="44" t="s">
        <v>14</v>
      </c>
      <c r="G1992" s="44" t="s">
        <v>14</v>
      </c>
      <c r="H1992" s="44" t="s">
        <v>14</v>
      </c>
      <c r="I1992" s="22" t="s">
        <v>14</v>
      </c>
      <c r="J1992" s="22" t="s">
        <v>14</v>
      </c>
      <c r="K1992" s="22" t="s">
        <v>14</v>
      </c>
      <c r="M1992" s="45" t="s">
        <v>14</v>
      </c>
    </row>
    <row r="1993" spans="1:13" x14ac:dyDescent="0.25">
      <c r="A1993" s="44" t="s">
        <v>14</v>
      </c>
      <c r="B1993" s="27" t="s">
        <v>14</v>
      </c>
      <c r="C1993" s="27" t="s">
        <v>14</v>
      </c>
      <c r="D1993" s="44" t="s">
        <v>14</v>
      </c>
      <c r="E1993" s="22" t="s">
        <v>14</v>
      </c>
      <c r="F1993" s="44" t="s">
        <v>14</v>
      </c>
      <c r="G1993" s="44" t="s">
        <v>14</v>
      </c>
      <c r="H1993" s="44" t="s">
        <v>14</v>
      </c>
      <c r="I1993" s="22" t="s">
        <v>14</v>
      </c>
      <c r="J1993" s="22" t="s">
        <v>14</v>
      </c>
      <c r="K1993" s="22" t="s">
        <v>14</v>
      </c>
      <c r="M1993" s="45" t="s">
        <v>14</v>
      </c>
    </row>
  </sheetData>
  <sortState ref="E200:L206">
    <sortCondition ref="E200"/>
  </sortState>
  <pageMargins left="0.12" right="0.12" top="0.16" bottom="0.75" header="0.12" footer="0.3"/>
  <pageSetup paperSize="9" scale="98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3"/>
  <sheetViews>
    <sheetView zoomScale="90" zoomScaleNormal="90" workbookViewId="0">
      <pane ySplit="3" topLeftCell="A82" activePane="bottomLeft" state="frozen"/>
      <selection pane="bottomLeft" activeCell="H112" sqref="H112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44937</v>
      </c>
      <c r="C5" s="12">
        <v>44932</v>
      </c>
      <c r="D5" s="15" t="s">
        <v>184</v>
      </c>
      <c r="E5" s="5" t="s">
        <v>185</v>
      </c>
      <c r="F5" s="5">
        <v>2</v>
      </c>
      <c r="G5" s="11">
        <v>160</v>
      </c>
      <c r="H5" s="11" t="s">
        <v>131</v>
      </c>
      <c r="I5" s="13">
        <v>60000</v>
      </c>
      <c r="J5" s="14">
        <v>0.125</v>
      </c>
      <c r="K5" s="14">
        <v>0.1</v>
      </c>
      <c r="L5" s="17">
        <f t="shared" ref="L5:L66" si="0">G5*(I5-(I5*J5)-((I5-(I5*J5))*K5))</f>
        <v>7560000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186</v>
      </c>
      <c r="F6" s="6">
        <v>2</v>
      </c>
      <c r="G6" s="11">
        <v>160</v>
      </c>
      <c r="H6" s="11" t="s">
        <v>131</v>
      </c>
      <c r="I6" s="13">
        <v>62000</v>
      </c>
      <c r="J6" s="14">
        <v>0.125</v>
      </c>
      <c r="K6" s="14">
        <v>0.1</v>
      </c>
      <c r="L6" s="17">
        <f t="shared" si="0"/>
        <v>7812000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187</v>
      </c>
      <c r="F7" s="5">
        <v>2</v>
      </c>
      <c r="G7" s="11">
        <v>120</v>
      </c>
      <c r="H7" s="11" t="s">
        <v>131</v>
      </c>
      <c r="I7" s="13">
        <v>88000</v>
      </c>
      <c r="J7" s="14">
        <v>0.125</v>
      </c>
      <c r="K7" s="14">
        <v>0.1</v>
      </c>
      <c r="L7" s="17">
        <f t="shared" si="0"/>
        <v>8316000</v>
      </c>
      <c r="M7" s="17">
        <v>0</v>
      </c>
      <c r="N7" s="17">
        <f>SUM(L5:L7)</f>
        <v>23688000</v>
      </c>
    </row>
    <row r="8" spans="1:14" s="2" customFormat="1" ht="12.75" x14ac:dyDescent="0.2">
      <c r="A8" s="11">
        <v>2</v>
      </c>
      <c r="B8" s="12">
        <v>44938</v>
      </c>
      <c r="C8" s="12">
        <v>44935</v>
      </c>
      <c r="D8" s="12" t="s">
        <v>188</v>
      </c>
      <c r="E8" s="5" t="s">
        <v>189</v>
      </c>
      <c r="F8" s="5">
        <v>1</v>
      </c>
      <c r="G8" s="11">
        <v>160</v>
      </c>
      <c r="H8" s="11" t="s">
        <v>131</v>
      </c>
      <c r="I8" s="13">
        <v>32000</v>
      </c>
      <c r="J8" s="14">
        <v>0.125</v>
      </c>
      <c r="K8" s="14">
        <v>0.1</v>
      </c>
      <c r="L8" s="17">
        <f t="shared" si="0"/>
        <v>4032000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190</v>
      </c>
      <c r="F9" s="5">
        <v>1</v>
      </c>
      <c r="G9" s="11">
        <v>160</v>
      </c>
      <c r="H9" s="11" t="s">
        <v>131</v>
      </c>
      <c r="I9" s="13">
        <v>27500</v>
      </c>
      <c r="J9" s="14">
        <v>0.125</v>
      </c>
      <c r="K9" s="14">
        <v>0.1</v>
      </c>
      <c r="L9" s="17">
        <f t="shared" si="0"/>
        <v>3465000</v>
      </c>
      <c r="M9" s="17"/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191</v>
      </c>
      <c r="F10" s="5">
        <v>2</v>
      </c>
      <c r="G10" s="11">
        <v>120</v>
      </c>
      <c r="H10" s="11" t="s">
        <v>131</v>
      </c>
      <c r="I10" s="13">
        <v>74000</v>
      </c>
      <c r="J10" s="14">
        <v>0.125</v>
      </c>
      <c r="K10" s="14">
        <v>0.1</v>
      </c>
      <c r="L10" s="17">
        <f t="shared" si="0"/>
        <v>6993000</v>
      </c>
      <c r="M10" s="17"/>
      <c r="N10" s="17"/>
    </row>
    <row r="11" spans="1:14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192</v>
      </c>
      <c r="F11" s="5">
        <v>1</v>
      </c>
      <c r="G11" s="11">
        <v>120</v>
      </c>
      <c r="H11" s="11" t="s">
        <v>131</v>
      </c>
      <c r="I11" s="13">
        <v>47000</v>
      </c>
      <c r="J11" s="14">
        <v>0.125</v>
      </c>
      <c r="K11" s="14">
        <v>0.05</v>
      </c>
      <c r="L11" s="17">
        <f t="shared" si="0"/>
        <v>4688250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193</v>
      </c>
      <c r="F12" s="5" t="s">
        <v>14</v>
      </c>
      <c r="G12" s="11">
        <v>40</v>
      </c>
      <c r="H12" s="11" t="s">
        <v>131</v>
      </c>
      <c r="I12" s="13">
        <v>47000</v>
      </c>
      <c r="J12" s="14">
        <v>0.125</v>
      </c>
      <c r="K12" s="14">
        <v>0.05</v>
      </c>
      <c r="L12" s="17">
        <f t="shared" si="0"/>
        <v>1562750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194</v>
      </c>
      <c r="F13" s="5" t="s">
        <v>14</v>
      </c>
      <c r="G13" s="11">
        <v>40</v>
      </c>
      <c r="H13" s="11" t="s">
        <v>131</v>
      </c>
      <c r="I13" s="13">
        <v>47000</v>
      </c>
      <c r="J13" s="14">
        <v>0.125</v>
      </c>
      <c r="K13" s="14">
        <v>0.05</v>
      </c>
      <c r="L13" s="17">
        <f t="shared" si="0"/>
        <v>1562750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5" t="s">
        <v>14</v>
      </c>
      <c r="E14" s="5" t="s">
        <v>195</v>
      </c>
      <c r="F14" s="5" t="s">
        <v>14</v>
      </c>
      <c r="G14" s="11">
        <v>40</v>
      </c>
      <c r="H14" s="11" t="s">
        <v>131</v>
      </c>
      <c r="I14" s="13">
        <v>47000</v>
      </c>
      <c r="J14" s="14">
        <v>0.125</v>
      </c>
      <c r="K14" s="14">
        <v>0.05</v>
      </c>
      <c r="L14" s="17">
        <f t="shared" si="0"/>
        <v>1562750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196</v>
      </c>
      <c r="F15" s="5">
        <v>1</v>
      </c>
      <c r="G15" s="11">
        <v>120</v>
      </c>
      <c r="H15" s="11" t="s">
        <v>131</v>
      </c>
      <c r="I15" s="13">
        <v>47000</v>
      </c>
      <c r="J15" s="14">
        <v>0.125</v>
      </c>
      <c r="K15" s="14">
        <v>0.05</v>
      </c>
      <c r="L15" s="17">
        <f t="shared" si="0"/>
        <v>4688250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197</v>
      </c>
      <c r="F16" s="6" t="s">
        <v>14</v>
      </c>
      <c r="G16" s="11">
        <v>27</v>
      </c>
      <c r="H16" s="11" t="s">
        <v>131</v>
      </c>
      <c r="I16" s="13">
        <v>56000</v>
      </c>
      <c r="J16" s="14">
        <v>0.125</v>
      </c>
      <c r="K16" s="14">
        <v>0.05</v>
      </c>
      <c r="L16" s="17">
        <f t="shared" si="0"/>
        <v>1256850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198</v>
      </c>
      <c r="F17" s="5" t="s">
        <v>14</v>
      </c>
      <c r="G17" s="11">
        <v>27</v>
      </c>
      <c r="H17" s="11" t="s">
        <v>131</v>
      </c>
      <c r="I17" s="13">
        <v>56000</v>
      </c>
      <c r="J17" s="14">
        <v>0.125</v>
      </c>
      <c r="K17" s="14">
        <v>0.05</v>
      </c>
      <c r="L17" s="17">
        <f t="shared" si="0"/>
        <v>1256850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199</v>
      </c>
      <c r="F18" s="6" t="s">
        <v>14</v>
      </c>
      <c r="G18" s="11">
        <v>26</v>
      </c>
      <c r="H18" s="11" t="s">
        <v>131</v>
      </c>
      <c r="I18" s="13">
        <v>56000</v>
      </c>
      <c r="J18" s="14">
        <v>0.125</v>
      </c>
      <c r="K18" s="14">
        <v>0.05</v>
      </c>
      <c r="L18" s="17">
        <f t="shared" si="0"/>
        <v>1210300</v>
      </c>
      <c r="M18" s="17">
        <v>0</v>
      </c>
      <c r="N18" s="17">
        <f>SUM(L8:L18)</f>
        <v>32278750</v>
      </c>
    </row>
    <row r="19" spans="1:14" s="2" customFormat="1" ht="12.75" x14ac:dyDescent="0.2">
      <c r="A19" s="11">
        <v>3</v>
      </c>
      <c r="B19" s="12">
        <v>44938</v>
      </c>
      <c r="C19" s="12">
        <v>44935</v>
      </c>
      <c r="D19" s="12" t="s">
        <v>200</v>
      </c>
      <c r="E19" s="6" t="s">
        <v>201</v>
      </c>
      <c r="F19" s="6">
        <v>1</v>
      </c>
      <c r="G19" s="11">
        <v>60</v>
      </c>
      <c r="H19" s="11" t="s">
        <v>131</v>
      </c>
      <c r="I19" s="13">
        <v>79000</v>
      </c>
      <c r="J19" s="14">
        <v>0.125</v>
      </c>
      <c r="K19" s="14">
        <v>0.05</v>
      </c>
      <c r="L19" s="17">
        <f t="shared" si="0"/>
        <v>3940125</v>
      </c>
      <c r="M19" s="17">
        <v>0</v>
      </c>
      <c r="N19" s="17">
        <f>L19</f>
        <v>3940125</v>
      </c>
    </row>
    <row r="20" spans="1:14" s="2" customFormat="1" ht="12.75" x14ac:dyDescent="0.2">
      <c r="A20" s="11">
        <v>4</v>
      </c>
      <c r="B20" s="12">
        <v>44944</v>
      </c>
      <c r="C20" s="12">
        <v>44939</v>
      </c>
      <c r="D20" s="15" t="s">
        <v>262</v>
      </c>
      <c r="E20" s="5" t="s">
        <v>263</v>
      </c>
      <c r="F20" s="5">
        <v>1</v>
      </c>
      <c r="G20" s="11">
        <v>80</v>
      </c>
      <c r="H20" s="11" t="s">
        <v>131</v>
      </c>
      <c r="I20" s="13">
        <v>55000</v>
      </c>
      <c r="J20" s="14">
        <v>0.125</v>
      </c>
      <c r="K20" s="14">
        <v>0.05</v>
      </c>
      <c r="L20" s="17">
        <f t="shared" si="0"/>
        <v>3657500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191</v>
      </c>
      <c r="F21" s="5">
        <v>1</v>
      </c>
      <c r="G21" s="11">
        <v>60</v>
      </c>
      <c r="H21" s="11" t="s">
        <v>131</v>
      </c>
      <c r="I21" s="13">
        <v>74000</v>
      </c>
      <c r="J21" s="14">
        <v>0.125</v>
      </c>
      <c r="K21" s="14">
        <v>0.05</v>
      </c>
      <c r="L21" s="17">
        <f t="shared" si="0"/>
        <v>3690750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264</v>
      </c>
      <c r="F22" s="5" t="s">
        <v>14</v>
      </c>
      <c r="G22" s="11">
        <v>40</v>
      </c>
      <c r="H22" s="11" t="s">
        <v>131</v>
      </c>
      <c r="I22" s="13">
        <v>32500</v>
      </c>
      <c r="J22" s="14">
        <v>0.125</v>
      </c>
      <c r="K22" s="14">
        <v>0.05</v>
      </c>
      <c r="L22" s="17">
        <f t="shared" si="0"/>
        <v>1080625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265</v>
      </c>
      <c r="F23" s="5" t="s">
        <v>14</v>
      </c>
      <c r="G23" s="11">
        <v>40</v>
      </c>
      <c r="H23" s="11" t="s">
        <v>131</v>
      </c>
      <c r="I23" s="13">
        <v>32500</v>
      </c>
      <c r="J23" s="14">
        <v>0.125</v>
      </c>
      <c r="K23" s="14">
        <v>0.05</v>
      </c>
      <c r="L23" s="17">
        <f t="shared" si="0"/>
        <v>1080625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6" t="s">
        <v>266</v>
      </c>
      <c r="F24" s="6" t="s">
        <v>14</v>
      </c>
      <c r="G24" s="11">
        <v>40</v>
      </c>
      <c r="H24" s="11" t="s">
        <v>131</v>
      </c>
      <c r="I24" s="13">
        <v>32500</v>
      </c>
      <c r="J24" s="14">
        <v>0.125</v>
      </c>
      <c r="K24" s="14">
        <v>0.05</v>
      </c>
      <c r="L24" s="17">
        <f t="shared" si="0"/>
        <v>1080625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267</v>
      </c>
      <c r="F25" s="5">
        <v>1</v>
      </c>
      <c r="G25" s="11">
        <v>120</v>
      </c>
      <c r="H25" s="11" t="s">
        <v>131</v>
      </c>
      <c r="I25" s="13">
        <v>52000</v>
      </c>
      <c r="J25" s="14">
        <v>0.125</v>
      </c>
      <c r="K25" s="14">
        <v>0.05</v>
      </c>
      <c r="L25" s="17">
        <f t="shared" si="0"/>
        <v>5187000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268</v>
      </c>
      <c r="F26" s="5">
        <v>1</v>
      </c>
      <c r="G26" s="11">
        <v>60</v>
      </c>
      <c r="H26" s="11" t="s">
        <v>131</v>
      </c>
      <c r="I26" s="13">
        <v>82000</v>
      </c>
      <c r="J26" s="14">
        <v>0.125</v>
      </c>
      <c r="K26" s="14">
        <v>0.05</v>
      </c>
      <c r="L26" s="17">
        <f t="shared" si="0"/>
        <v>4089750</v>
      </c>
      <c r="M26" s="17">
        <v>0</v>
      </c>
      <c r="N26" s="17">
        <f>SUM(L20:L26)</f>
        <v>19866875</v>
      </c>
    </row>
    <row r="27" spans="1:14" s="2" customFormat="1" ht="12.75" x14ac:dyDescent="0.2">
      <c r="A27" s="11">
        <v>5</v>
      </c>
      <c r="B27" s="12">
        <v>44946</v>
      </c>
      <c r="C27" s="12">
        <v>44943</v>
      </c>
      <c r="D27" s="12" t="s">
        <v>269</v>
      </c>
      <c r="E27" s="5" t="s">
        <v>193</v>
      </c>
      <c r="F27" s="5" t="s">
        <v>14</v>
      </c>
      <c r="G27" s="11">
        <v>40</v>
      </c>
      <c r="H27" s="11" t="s">
        <v>131</v>
      </c>
      <c r="I27" s="13">
        <v>47000</v>
      </c>
      <c r="J27" s="14">
        <v>0.125</v>
      </c>
      <c r="K27" s="14">
        <v>0.05</v>
      </c>
      <c r="L27" s="17">
        <f t="shared" si="0"/>
        <v>1562750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194</v>
      </c>
      <c r="F28" s="8" t="s">
        <v>14</v>
      </c>
      <c r="G28" s="11">
        <v>40</v>
      </c>
      <c r="H28" s="11" t="s">
        <v>131</v>
      </c>
      <c r="I28" s="13">
        <v>47000</v>
      </c>
      <c r="J28" s="14">
        <v>0.125</v>
      </c>
      <c r="K28" s="14">
        <v>0.05</v>
      </c>
      <c r="L28" s="17">
        <f t="shared" si="0"/>
        <v>1562750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195</v>
      </c>
      <c r="F29" s="5" t="s">
        <v>14</v>
      </c>
      <c r="G29" s="11">
        <v>40</v>
      </c>
      <c r="H29" s="11" t="s">
        <v>131</v>
      </c>
      <c r="I29" s="13">
        <v>47000</v>
      </c>
      <c r="J29" s="14">
        <v>0.125</v>
      </c>
      <c r="K29" s="14">
        <v>0.05</v>
      </c>
      <c r="L29" s="17">
        <f t="shared" si="0"/>
        <v>1562750</v>
      </c>
      <c r="M29" s="17">
        <v>0</v>
      </c>
      <c r="N29" s="17">
        <f>SUM(L27:L29)</f>
        <v>4688250</v>
      </c>
    </row>
    <row r="30" spans="1:14" s="2" customFormat="1" ht="15.75" x14ac:dyDescent="0.2">
      <c r="A30" s="58" t="s">
        <v>345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44963</v>
      </c>
      <c r="C31" s="12">
        <v>44959</v>
      </c>
      <c r="D31" s="12" t="s">
        <v>378</v>
      </c>
      <c r="E31" s="5" t="s">
        <v>189</v>
      </c>
      <c r="F31" s="5">
        <v>1</v>
      </c>
      <c r="G31" s="11">
        <v>160</v>
      </c>
      <c r="H31" s="11" t="s">
        <v>131</v>
      </c>
      <c r="I31" s="13">
        <v>32000</v>
      </c>
      <c r="J31" s="14">
        <v>0.125</v>
      </c>
      <c r="K31" s="14">
        <v>0.05</v>
      </c>
      <c r="L31" s="17">
        <f t="shared" si="0"/>
        <v>4256000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190</v>
      </c>
      <c r="F32" s="6">
        <v>1</v>
      </c>
      <c r="G32" s="11">
        <v>160</v>
      </c>
      <c r="H32" s="11" t="s">
        <v>131</v>
      </c>
      <c r="I32" s="13">
        <v>27500</v>
      </c>
      <c r="J32" s="14">
        <v>0.125</v>
      </c>
      <c r="K32" s="14">
        <v>0.05</v>
      </c>
      <c r="L32" s="17">
        <f t="shared" si="0"/>
        <v>3657500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379</v>
      </c>
      <c r="F33" s="5" t="s">
        <v>14</v>
      </c>
      <c r="G33" s="11">
        <v>40</v>
      </c>
      <c r="H33" s="11" t="s">
        <v>131</v>
      </c>
      <c r="I33" s="13">
        <v>47000</v>
      </c>
      <c r="J33" s="14">
        <v>0.125</v>
      </c>
      <c r="K33" s="14">
        <v>0.05</v>
      </c>
      <c r="L33" s="17">
        <f t="shared" si="0"/>
        <v>1562750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380</v>
      </c>
      <c r="F34" s="6" t="s">
        <v>14</v>
      </c>
      <c r="G34" s="11">
        <v>40</v>
      </c>
      <c r="H34" s="11" t="s">
        <v>131</v>
      </c>
      <c r="I34" s="13">
        <v>47000</v>
      </c>
      <c r="J34" s="14">
        <v>0.125</v>
      </c>
      <c r="K34" s="14">
        <v>0.05</v>
      </c>
      <c r="L34" s="17">
        <f t="shared" si="0"/>
        <v>1562750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381</v>
      </c>
      <c r="F35" s="5" t="s">
        <v>14</v>
      </c>
      <c r="G35" s="11">
        <v>40</v>
      </c>
      <c r="H35" s="11" t="s">
        <v>131</v>
      </c>
      <c r="I35" s="13">
        <v>47000</v>
      </c>
      <c r="J35" s="14">
        <v>0.125</v>
      </c>
      <c r="K35" s="14">
        <v>0.05</v>
      </c>
      <c r="L35" s="17">
        <f t="shared" si="0"/>
        <v>1562750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382</v>
      </c>
      <c r="F36" s="6">
        <v>1</v>
      </c>
      <c r="G36" s="11">
        <v>120</v>
      </c>
      <c r="H36" s="11" t="s">
        <v>131</v>
      </c>
      <c r="I36" s="13">
        <v>49000</v>
      </c>
      <c r="J36" s="14">
        <v>0.125</v>
      </c>
      <c r="K36" s="14">
        <v>0.05</v>
      </c>
      <c r="L36" s="17">
        <f t="shared" si="0"/>
        <v>4887750</v>
      </c>
      <c r="M36" s="17">
        <v>0</v>
      </c>
      <c r="N36" s="17">
        <f>SUM(L31:L36)</f>
        <v>17489500</v>
      </c>
    </row>
    <row r="37" spans="1:14" s="2" customFormat="1" ht="12.75" x14ac:dyDescent="0.2">
      <c r="A37" s="11">
        <v>2</v>
      </c>
      <c r="B37" s="12">
        <v>44979</v>
      </c>
      <c r="C37" s="12">
        <v>44974</v>
      </c>
      <c r="D37" s="12" t="s">
        <v>483</v>
      </c>
      <c r="E37" s="6" t="s">
        <v>484</v>
      </c>
      <c r="F37" s="6">
        <v>1</v>
      </c>
      <c r="G37" s="11">
        <v>60</v>
      </c>
      <c r="H37" s="11" t="s">
        <v>131</v>
      </c>
      <c r="I37" s="13">
        <v>75000</v>
      </c>
      <c r="J37" s="14">
        <v>0.125</v>
      </c>
      <c r="K37" s="14">
        <v>0.05</v>
      </c>
      <c r="L37" s="17">
        <f t="shared" si="0"/>
        <v>3740625</v>
      </c>
      <c r="M37" s="17"/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6" t="s">
        <v>193</v>
      </c>
      <c r="F38" s="6" t="s">
        <v>14</v>
      </c>
      <c r="G38" s="11">
        <v>40</v>
      </c>
      <c r="H38" s="11" t="s">
        <v>131</v>
      </c>
      <c r="I38" s="13">
        <v>47000</v>
      </c>
      <c r="J38" s="14">
        <v>0.125</v>
      </c>
      <c r="K38" s="14">
        <v>0.05</v>
      </c>
      <c r="L38" s="17">
        <f t="shared" si="0"/>
        <v>1562750</v>
      </c>
      <c r="M38" s="17"/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6" t="s">
        <v>194</v>
      </c>
      <c r="F39" s="6" t="s">
        <v>14</v>
      </c>
      <c r="G39" s="11">
        <v>40</v>
      </c>
      <c r="H39" s="11" t="s">
        <v>131</v>
      </c>
      <c r="I39" s="13">
        <v>47000</v>
      </c>
      <c r="J39" s="14">
        <v>0.125</v>
      </c>
      <c r="K39" s="14">
        <v>0.05</v>
      </c>
      <c r="L39" s="17">
        <f t="shared" si="0"/>
        <v>1562750</v>
      </c>
      <c r="M39" s="17"/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6" t="s">
        <v>195</v>
      </c>
      <c r="F40" s="6" t="s">
        <v>14</v>
      </c>
      <c r="G40" s="11">
        <v>40</v>
      </c>
      <c r="H40" s="11" t="s">
        <v>131</v>
      </c>
      <c r="I40" s="13">
        <v>47000</v>
      </c>
      <c r="J40" s="14">
        <v>0.125</v>
      </c>
      <c r="K40" s="14">
        <v>0.05</v>
      </c>
      <c r="L40" s="17">
        <f t="shared" si="0"/>
        <v>1562750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460</v>
      </c>
      <c r="F41" s="6">
        <v>1</v>
      </c>
      <c r="G41" s="11">
        <v>80</v>
      </c>
      <c r="H41" s="11" t="s">
        <v>131</v>
      </c>
      <c r="I41" s="13">
        <v>50000</v>
      </c>
      <c r="J41" s="14">
        <v>0.125</v>
      </c>
      <c r="K41" s="14">
        <v>0.05</v>
      </c>
      <c r="L41" s="17">
        <f t="shared" si="0"/>
        <v>3325000</v>
      </c>
      <c r="M41" s="17">
        <v>1071945</v>
      </c>
      <c r="N41" s="17">
        <f>SUM(L37:L41)-M41</f>
        <v>10681930</v>
      </c>
    </row>
    <row r="42" spans="1:14" s="2" customFormat="1" ht="12.75" x14ac:dyDescent="0.2">
      <c r="A42" s="11">
        <v>3</v>
      </c>
      <c r="B42" s="12">
        <v>44982</v>
      </c>
      <c r="C42" s="12">
        <v>44980</v>
      </c>
      <c r="D42" s="12" t="s">
        <v>459</v>
      </c>
      <c r="E42" s="5" t="s">
        <v>193</v>
      </c>
      <c r="F42" s="5" t="s">
        <v>14</v>
      </c>
      <c r="G42" s="11">
        <v>40</v>
      </c>
      <c r="H42" s="11" t="s">
        <v>131</v>
      </c>
      <c r="I42" s="13">
        <v>47000</v>
      </c>
      <c r="J42" s="14">
        <v>0.125</v>
      </c>
      <c r="K42" s="14">
        <v>0.05</v>
      </c>
      <c r="L42" s="17">
        <f t="shared" si="0"/>
        <v>1562750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194</v>
      </c>
      <c r="F43" s="5" t="s">
        <v>14</v>
      </c>
      <c r="G43" s="11">
        <v>40</v>
      </c>
      <c r="H43" s="11" t="s">
        <v>131</v>
      </c>
      <c r="I43" s="13">
        <v>47000</v>
      </c>
      <c r="J43" s="14">
        <v>0.125</v>
      </c>
      <c r="K43" s="14">
        <v>0.05</v>
      </c>
      <c r="L43" s="17">
        <f t="shared" si="0"/>
        <v>1562750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5" t="s">
        <v>14</v>
      </c>
      <c r="E44" s="5" t="s">
        <v>195</v>
      </c>
      <c r="F44" s="5" t="s">
        <v>14</v>
      </c>
      <c r="G44" s="11">
        <v>40</v>
      </c>
      <c r="H44" s="11" t="s">
        <v>131</v>
      </c>
      <c r="I44" s="13">
        <v>47000</v>
      </c>
      <c r="J44" s="14">
        <v>0.125</v>
      </c>
      <c r="K44" s="14">
        <v>0.05</v>
      </c>
      <c r="L44" s="17">
        <f t="shared" si="0"/>
        <v>1562750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460</v>
      </c>
      <c r="F45" s="5">
        <v>1</v>
      </c>
      <c r="G45" s="11">
        <v>80</v>
      </c>
      <c r="H45" s="11" t="s">
        <v>461</v>
      </c>
      <c r="I45" s="13">
        <v>50000</v>
      </c>
      <c r="J45" s="14">
        <v>0.125</v>
      </c>
      <c r="K45" s="14">
        <v>0.05</v>
      </c>
      <c r="L45" s="17">
        <f t="shared" si="0"/>
        <v>3325000</v>
      </c>
      <c r="M45" s="17">
        <v>0</v>
      </c>
      <c r="N45" s="17">
        <f>SUM(L42:L45)</f>
        <v>8013250</v>
      </c>
    </row>
    <row r="46" spans="1:14" s="2" customFormat="1" ht="15.75" x14ac:dyDescent="0.25">
      <c r="A46" s="60" t="s">
        <v>485</v>
      </c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/>
      <c r="M46" s="17"/>
      <c r="N46" s="17"/>
    </row>
    <row r="47" spans="1:14" s="2" customFormat="1" ht="12.75" x14ac:dyDescent="0.2">
      <c r="A47" s="11">
        <v>1</v>
      </c>
      <c r="B47" s="12">
        <v>45000</v>
      </c>
      <c r="C47" s="12">
        <v>44996</v>
      </c>
      <c r="D47" s="12" t="s">
        <v>546</v>
      </c>
      <c r="E47" s="6" t="s">
        <v>547</v>
      </c>
      <c r="F47" s="6">
        <v>2</v>
      </c>
      <c r="G47" s="11">
        <v>240</v>
      </c>
      <c r="H47" s="11" t="s">
        <v>131</v>
      </c>
      <c r="I47" s="13">
        <v>40000</v>
      </c>
      <c r="J47" s="14">
        <v>0.125</v>
      </c>
      <c r="K47" s="14">
        <v>0.05</v>
      </c>
      <c r="L47" s="17">
        <f t="shared" si="0"/>
        <v>7980000</v>
      </c>
      <c r="M47" s="17">
        <v>0</v>
      </c>
      <c r="N47" s="17">
        <f>SUM(L47)</f>
        <v>7980000</v>
      </c>
    </row>
    <row r="48" spans="1:14" s="2" customFormat="1" ht="12.75" x14ac:dyDescent="0.2">
      <c r="A48" s="11">
        <v>2</v>
      </c>
      <c r="B48" s="12">
        <v>45008</v>
      </c>
      <c r="C48" s="12">
        <v>45002</v>
      </c>
      <c r="D48" s="12" t="s">
        <v>580</v>
      </c>
      <c r="E48" s="5" t="s">
        <v>196</v>
      </c>
      <c r="F48" s="5">
        <v>1</v>
      </c>
      <c r="G48" s="11">
        <v>120</v>
      </c>
      <c r="H48" s="11" t="s">
        <v>131</v>
      </c>
      <c r="I48" s="13">
        <v>47000</v>
      </c>
      <c r="J48" s="14">
        <v>0.125</v>
      </c>
      <c r="K48" s="14">
        <v>0.05</v>
      </c>
      <c r="L48" s="17">
        <f t="shared" si="0"/>
        <v>4688250</v>
      </c>
      <c r="M48" s="17">
        <v>0</v>
      </c>
      <c r="N48" s="17">
        <f>SUM(L48)</f>
        <v>4688250</v>
      </c>
    </row>
    <row r="49" spans="1:14" s="2" customFormat="1" ht="12.75" x14ac:dyDescent="0.2">
      <c r="A49" s="11">
        <v>3</v>
      </c>
      <c r="B49" s="12">
        <v>45016</v>
      </c>
      <c r="C49" s="12">
        <v>45013</v>
      </c>
      <c r="D49" s="12" t="s">
        <v>632</v>
      </c>
      <c r="E49" s="8" t="s">
        <v>192</v>
      </c>
      <c r="F49" s="8">
        <v>2</v>
      </c>
      <c r="G49" s="11">
        <v>240</v>
      </c>
      <c r="H49" s="11" t="s">
        <v>131</v>
      </c>
      <c r="I49" s="13">
        <v>47000</v>
      </c>
      <c r="J49" s="14">
        <v>0.125</v>
      </c>
      <c r="K49" s="14">
        <v>0.1</v>
      </c>
      <c r="L49" s="17">
        <f t="shared" si="0"/>
        <v>8883000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8" t="s">
        <v>193</v>
      </c>
      <c r="F50" s="8" t="s">
        <v>14</v>
      </c>
      <c r="G50" s="11">
        <v>80</v>
      </c>
      <c r="H50" s="11" t="s">
        <v>131</v>
      </c>
      <c r="I50" s="13">
        <v>47000</v>
      </c>
      <c r="J50" s="14">
        <v>0.125</v>
      </c>
      <c r="K50" s="14">
        <v>0.1</v>
      </c>
      <c r="L50" s="17">
        <f t="shared" si="0"/>
        <v>2961000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194</v>
      </c>
      <c r="F51" s="5" t="s">
        <v>14</v>
      </c>
      <c r="G51" s="11">
        <v>80</v>
      </c>
      <c r="H51" s="11" t="s">
        <v>131</v>
      </c>
      <c r="I51" s="13">
        <v>47000</v>
      </c>
      <c r="J51" s="14">
        <v>0.125</v>
      </c>
      <c r="K51" s="14">
        <v>0.1</v>
      </c>
      <c r="L51" s="17">
        <f t="shared" si="0"/>
        <v>2961000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195</v>
      </c>
      <c r="F52" s="5" t="s">
        <v>14</v>
      </c>
      <c r="G52" s="11">
        <v>80</v>
      </c>
      <c r="H52" s="11" t="s">
        <v>131</v>
      </c>
      <c r="I52" s="13">
        <v>47000</v>
      </c>
      <c r="J52" s="14">
        <v>0.125</v>
      </c>
      <c r="K52" s="14">
        <v>0.1</v>
      </c>
      <c r="L52" s="17">
        <f t="shared" si="0"/>
        <v>2961000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5" t="s">
        <v>14</v>
      </c>
      <c r="E53" s="5" t="s">
        <v>197</v>
      </c>
      <c r="F53" s="5" t="s">
        <v>14</v>
      </c>
      <c r="G53" s="11">
        <v>80</v>
      </c>
      <c r="H53" s="11" t="s">
        <v>131</v>
      </c>
      <c r="I53" s="13">
        <v>56000</v>
      </c>
      <c r="J53" s="14">
        <v>0.125</v>
      </c>
      <c r="K53" s="14">
        <v>0.1</v>
      </c>
      <c r="L53" s="17">
        <f t="shared" si="0"/>
        <v>3528000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198</v>
      </c>
      <c r="F54" s="5" t="s">
        <v>14</v>
      </c>
      <c r="G54" s="11">
        <v>80</v>
      </c>
      <c r="H54" s="11" t="s">
        <v>131</v>
      </c>
      <c r="I54" s="13">
        <v>56000</v>
      </c>
      <c r="J54" s="14">
        <v>0.125</v>
      </c>
      <c r="K54" s="14">
        <v>0.1</v>
      </c>
      <c r="L54" s="17">
        <f t="shared" si="0"/>
        <v>3528000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199</v>
      </c>
      <c r="F55" s="5" t="s">
        <v>14</v>
      </c>
      <c r="G55" s="11">
        <v>80</v>
      </c>
      <c r="H55" s="11" t="s">
        <v>131</v>
      </c>
      <c r="I55" s="13">
        <v>56000</v>
      </c>
      <c r="J55" s="14">
        <v>0.125</v>
      </c>
      <c r="K55" s="14">
        <v>0.1</v>
      </c>
      <c r="L55" s="17">
        <f t="shared" si="0"/>
        <v>3528000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633</v>
      </c>
      <c r="F56" s="5">
        <v>2</v>
      </c>
      <c r="G56" s="11">
        <v>160</v>
      </c>
      <c r="H56" s="11" t="s">
        <v>131</v>
      </c>
      <c r="I56" s="13">
        <v>56000</v>
      </c>
      <c r="J56" s="14">
        <v>0.125</v>
      </c>
      <c r="K56" s="14">
        <v>0.1</v>
      </c>
      <c r="L56" s="17">
        <f t="shared" si="0"/>
        <v>7056000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6" t="s">
        <v>264</v>
      </c>
      <c r="F57" s="6" t="s">
        <v>14</v>
      </c>
      <c r="G57" s="11">
        <v>80</v>
      </c>
      <c r="H57" s="11" t="s">
        <v>131</v>
      </c>
      <c r="I57" s="13">
        <v>32500</v>
      </c>
      <c r="J57" s="14">
        <v>0.125</v>
      </c>
      <c r="K57" s="14">
        <v>0.1</v>
      </c>
      <c r="L57" s="17">
        <f t="shared" si="0"/>
        <v>2047500</v>
      </c>
      <c r="M57" s="17"/>
      <c r="N57" s="17"/>
    </row>
    <row r="58" spans="1:14" s="2" customFormat="1" ht="12.75" x14ac:dyDescent="0.2">
      <c r="A58" s="11"/>
      <c r="B58" s="12" t="s">
        <v>14</v>
      </c>
      <c r="C58" s="12" t="s">
        <v>14</v>
      </c>
      <c r="D58" s="12" t="s">
        <v>14</v>
      </c>
      <c r="E58" s="5" t="s">
        <v>265</v>
      </c>
      <c r="F58" s="5" t="s">
        <v>14</v>
      </c>
      <c r="G58" s="11">
        <v>80</v>
      </c>
      <c r="H58" s="11" t="s">
        <v>131</v>
      </c>
      <c r="I58" s="13">
        <v>32500</v>
      </c>
      <c r="J58" s="14">
        <v>0.125</v>
      </c>
      <c r="K58" s="14">
        <v>0.1</v>
      </c>
      <c r="L58" s="17">
        <f t="shared" si="0"/>
        <v>2047500</v>
      </c>
      <c r="M58" s="17"/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266</v>
      </c>
      <c r="F59" s="5" t="s">
        <v>14</v>
      </c>
      <c r="G59" s="11">
        <v>80</v>
      </c>
      <c r="H59" s="11" t="s">
        <v>131</v>
      </c>
      <c r="I59" s="13">
        <v>32500</v>
      </c>
      <c r="J59" s="14">
        <v>0.125</v>
      </c>
      <c r="K59" s="14">
        <v>0.1</v>
      </c>
      <c r="L59" s="17">
        <f t="shared" si="0"/>
        <v>2047500</v>
      </c>
      <c r="M59" s="17">
        <v>0</v>
      </c>
      <c r="N59" s="17">
        <f>SUM(L49:L59)</f>
        <v>41548500</v>
      </c>
    </row>
    <row r="60" spans="1:14" s="2" customFormat="1" ht="12.75" x14ac:dyDescent="0.2">
      <c r="A60" s="11">
        <v>4</v>
      </c>
      <c r="B60" s="12">
        <v>45016</v>
      </c>
      <c r="C60" s="12">
        <v>45013</v>
      </c>
      <c r="D60" s="12" t="s">
        <v>634</v>
      </c>
      <c r="E60" s="6" t="s">
        <v>635</v>
      </c>
      <c r="F60" s="6">
        <v>2</v>
      </c>
      <c r="G60" s="42">
        <v>320</v>
      </c>
      <c r="H60" s="11" t="s">
        <v>131</v>
      </c>
      <c r="I60" s="13">
        <v>28000</v>
      </c>
      <c r="J60" s="14">
        <v>0.125</v>
      </c>
      <c r="K60" s="14">
        <v>0.1</v>
      </c>
      <c r="L60" s="17">
        <f t="shared" si="0"/>
        <v>7056000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547</v>
      </c>
      <c r="F61" s="5">
        <v>2</v>
      </c>
      <c r="G61" s="43">
        <v>240</v>
      </c>
      <c r="H61" s="11" t="s">
        <v>131</v>
      </c>
      <c r="I61" s="13">
        <v>40000</v>
      </c>
      <c r="J61" s="14">
        <v>0.125</v>
      </c>
      <c r="K61" s="14">
        <v>0.1</v>
      </c>
      <c r="L61" s="17">
        <f t="shared" si="0"/>
        <v>7560000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636</v>
      </c>
      <c r="F62" s="6">
        <v>2</v>
      </c>
      <c r="G62" s="11">
        <v>120</v>
      </c>
      <c r="H62" s="11" t="s">
        <v>131</v>
      </c>
      <c r="I62" s="13">
        <v>74000</v>
      </c>
      <c r="J62" s="14">
        <v>0.125</v>
      </c>
      <c r="K62" s="14">
        <v>0.1</v>
      </c>
      <c r="L62" s="17">
        <f t="shared" si="0"/>
        <v>6993000</v>
      </c>
      <c r="M62" s="17"/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5" t="s">
        <v>14</v>
      </c>
      <c r="E63" s="8" t="s">
        <v>460</v>
      </c>
      <c r="F63" s="8">
        <v>2</v>
      </c>
      <c r="G63" s="11">
        <v>160</v>
      </c>
      <c r="H63" s="11" t="s">
        <v>131</v>
      </c>
      <c r="I63" s="13">
        <v>50000</v>
      </c>
      <c r="J63" s="14">
        <v>0.125</v>
      </c>
      <c r="K63" s="14">
        <v>0.1</v>
      </c>
      <c r="L63" s="17">
        <f t="shared" si="0"/>
        <v>6300000</v>
      </c>
      <c r="M63" s="17"/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8" t="s">
        <v>637</v>
      </c>
      <c r="F64" s="8">
        <v>2</v>
      </c>
      <c r="G64" s="11">
        <v>160</v>
      </c>
      <c r="H64" s="11" t="s">
        <v>131</v>
      </c>
      <c r="I64" s="13">
        <v>67000</v>
      </c>
      <c r="J64" s="14">
        <v>0.125</v>
      </c>
      <c r="K64" s="14">
        <v>0.1</v>
      </c>
      <c r="L64" s="17">
        <f t="shared" si="0"/>
        <v>8442000</v>
      </c>
      <c r="M64" s="17">
        <v>0</v>
      </c>
      <c r="N64" s="17">
        <f>SUM(L60:L64)</f>
        <v>36351000</v>
      </c>
    </row>
    <row r="65" spans="1:14" s="2" customFormat="1" ht="12.75" x14ac:dyDescent="0.2">
      <c r="A65" s="11">
        <v>5</v>
      </c>
      <c r="B65" s="12">
        <v>45020</v>
      </c>
      <c r="C65" s="12">
        <v>45015</v>
      </c>
      <c r="D65" s="12" t="s">
        <v>638</v>
      </c>
      <c r="E65" s="5" t="s">
        <v>547</v>
      </c>
      <c r="F65" s="5">
        <v>2</v>
      </c>
      <c r="G65" s="11">
        <v>240</v>
      </c>
      <c r="H65" s="11" t="s">
        <v>131</v>
      </c>
      <c r="I65" s="13">
        <v>40000</v>
      </c>
      <c r="J65" s="14">
        <v>0.125</v>
      </c>
      <c r="K65" s="14">
        <v>0.1</v>
      </c>
      <c r="L65" s="17">
        <f t="shared" si="0"/>
        <v>7560000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264</v>
      </c>
      <c r="F66" s="5" t="s">
        <v>14</v>
      </c>
      <c r="G66" s="11">
        <v>40</v>
      </c>
      <c r="H66" s="11" t="s">
        <v>131</v>
      </c>
      <c r="I66" s="13">
        <v>32500</v>
      </c>
      <c r="J66" s="14">
        <v>0.125</v>
      </c>
      <c r="K66" s="14">
        <v>0.1</v>
      </c>
      <c r="L66" s="17">
        <f t="shared" si="0"/>
        <v>1023750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8" t="s">
        <v>265</v>
      </c>
      <c r="F67" s="8" t="s">
        <v>14</v>
      </c>
      <c r="G67" s="11">
        <v>40</v>
      </c>
      <c r="H67" s="11" t="s">
        <v>131</v>
      </c>
      <c r="I67" s="13">
        <v>32500</v>
      </c>
      <c r="J67" s="14">
        <v>0.125</v>
      </c>
      <c r="K67" s="14">
        <v>0.1</v>
      </c>
      <c r="L67" s="17">
        <f t="shared" ref="L67:L129" si="1">G67*(I67-(I67*J67)-((I67-(I67*J67))*K67))</f>
        <v>1023750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266</v>
      </c>
      <c r="F68" s="8" t="s">
        <v>14</v>
      </c>
      <c r="G68" s="11">
        <v>40</v>
      </c>
      <c r="H68" s="11" t="s">
        <v>131</v>
      </c>
      <c r="I68" s="13">
        <v>32500</v>
      </c>
      <c r="J68" s="14">
        <v>0.125</v>
      </c>
      <c r="K68" s="14">
        <v>0.1</v>
      </c>
      <c r="L68" s="17">
        <f t="shared" si="1"/>
        <v>1023750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5" t="s">
        <v>193</v>
      </c>
      <c r="F69" s="5" t="s">
        <v>14</v>
      </c>
      <c r="G69" s="11">
        <v>40</v>
      </c>
      <c r="H69" s="11" t="s">
        <v>131</v>
      </c>
      <c r="I69" s="13">
        <v>47000</v>
      </c>
      <c r="J69" s="14">
        <v>0.125</v>
      </c>
      <c r="K69" s="14">
        <v>0.1</v>
      </c>
      <c r="L69" s="17">
        <f t="shared" si="1"/>
        <v>1480500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6" t="s">
        <v>194</v>
      </c>
      <c r="F70" s="6" t="s">
        <v>14</v>
      </c>
      <c r="G70" s="11">
        <v>40</v>
      </c>
      <c r="H70" s="11" t="s">
        <v>131</v>
      </c>
      <c r="I70" s="13">
        <v>47000</v>
      </c>
      <c r="J70" s="14">
        <v>0.125</v>
      </c>
      <c r="K70" s="14">
        <v>0.1</v>
      </c>
      <c r="L70" s="17">
        <f t="shared" si="1"/>
        <v>1480500</v>
      </c>
      <c r="M70" s="17"/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5" t="s">
        <v>195</v>
      </c>
      <c r="F71" s="5" t="s">
        <v>14</v>
      </c>
      <c r="G71" s="11">
        <v>40</v>
      </c>
      <c r="H71" s="11" t="s">
        <v>131</v>
      </c>
      <c r="I71" s="13">
        <v>47000</v>
      </c>
      <c r="J71" s="14">
        <v>0.125</v>
      </c>
      <c r="K71" s="14">
        <v>0.1</v>
      </c>
      <c r="L71" s="17">
        <f t="shared" si="1"/>
        <v>1480500</v>
      </c>
      <c r="M71" s="17"/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5" t="s">
        <v>14</v>
      </c>
      <c r="E72" s="5" t="s">
        <v>192</v>
      </c>
      <c r="F72" s="5">
        <v>1</v>
      </c>
      <c r="G72" s="11">
        <v>120</v>
      </c>
      <c r="H72" s="11" t="s">
        <v>131</v>
      </c>
      <c r="I72" s="13">
        <v>47000</v>
      </c>
      <c r="J72" s="14">
        <v>0.125</v>
      </c>
      <c r="K72" s="14">
        <v>0.1</v>
      </c>
      <c r="L72" s="17">
        <f t="shared" si="1"/>
        <v>4441500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201</v>
      </c>
      <c r="F73" s="6">
        <v>2</v>
      </c>
      <c r="G73" s="11">
        <v>120</v>
      </c>
      <c r="H73" s="11" t="s">
        <v>131</v>
      </c>
      <c r="I73" s="13">
        <v>79000</v>
      </c>
      <c r="J73" s="14">
        <v>0.125</v>
      </c>
      <c r="K73" s="14">
        <v>0.1</v>
      </c>
      <c r="L73" s="17">
        <f t="shared" si="1"/>
        <v>7465500</v>
      </c>
      <c r="M73" s="17">
        <v>0</v>
      </c>
      <c r="N73" s="17">
        <f>SUM(L65:L73)</f>
        <v>26979750</v>
      </c>
    </row>
    <row r="74" spans="1:14" s="2" customFormat="1" ht="15.75" x14ac:dyDescent="0.25">
      <c r="A74" s="60" t="s">
        <v>730</v>
      </c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/>
      <c r="M74" s="17"/>
      <c r="N74" s="17"/>
    </row>
    <row r="75" spans="1:14" s="2" customFormat="1" ht="12.75" x14ac:dyDescent="0.2">
      <c r="A75" s="11">
        <v>1</v>
      </c>
      <c r="B75" s="12">
        <v>45055</v>
      </c>
      <c r="C75" s="12">
        <v>45050</v>
      </c>
      <c r="D75" s="12" t="s">
        <v>752</v>
      </c>
      <c r="E75" s="6" t="s">
        <v>753</v>
      </c>
      <c r="F75" s="6">
        <v>1</v>
      </c>
      <c r="G75" s="11">
        <v>60</v>
      </c>
      <c r="H75" s="11" t="s">
        <v>131</v>
      </c>
      <c r="I75" s="13">
        <v>54000</v>
      </c>
      <c r="J75" s="14">
        <v>0.125</v>
      </c>
      <c r="K75" s="14">
        <v>0.05</v>
      </c>
      <c r="L75" s="17">
        <f t="shared" si="1"/>
        <v>2693250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8" t="s">
        <v>754</v>
      </c>
      <c r="F76" s="8">
        <v>1</v>
      </c>
      <c r="G76" s="11">
        <v>80</v>
      </c>
      <c r="H76" s="11" t="s">
        <v>131</v>
      </c>
      <c r="I76" s="13">
        <v>50000</v>
      </c>
      <c r="J76" s="14">
        <v>0.125</v>
      </c>
      <c r="K76" s="14">
        <v>0.05</v>
      </c>
      <c r="L76" s="17">
        <f t="shared" si="1"/>
        <v>3325000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5" t="s">
        <v>14</v>
      </c>
      <c r="E77" s="6" t="s">
        <v>637</v>
      </c>
      <c r="F77" s="6">
        <v>1</v>
      </c>
      <c r="G77" s="11">
        <v>80</v>
      </c>
      <c r="H77" s="11" t="s">
        <v>131</v>
      </c>
      <c r="I77" s="13">
        <v>67000</v>
      </c>
      <c r="J77" s="14">
        <v>0.125</v>
      </c>
      <c r="K77" s="14">
        <v>0.05</v>
      </c>
      <c r="L77" s="17">
        <f t="shared" si="1"/>
        <v>4455500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5" t="s">
        <v>755</v>
      </c>
      <c r="F78" s="5" t="s">
        <v>14</v>
      </c>
      <c r="G78" s="11">
        <v>27</v>
      </c>
      <c r="H78" s="11" t="s">
        <v>131</v>
      </c>
      <c r="I78" s="13">
        <v>50000</v>
      </c>
      <c r="J78" s="14">
        <v>0.125</v>
      </c>
      <c r="K78" s="14">
        <v>0.05</v>
      </c>
      <c r="L78" s="17">
        <f t="shared" si="1"/>
        <v>1122187.5</v>
      </c>
      <c r="M78" s="17"/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756</v>
      </c>
      <c r="F79" s="6" t="s">
        <v>14</v>
      </c>
      <c r="G79" s="11">
        <v>27</v>
      </c>
      <c r="H79" s="11" t="s">
        <v>131</v>
      </c>
      <c r="I79" s="13">
        <v>50000</v>
      </c>
      <c r="J79" s="14">
        <v>0.125</v>
      </c>
      <c r="K79" s="14">
        <v>0.05</v>
      </c>
      <c r="L79" s="17">
        <f t="shared" si="1"/>
        <v>1122187.5</v>
      </c>
      <c r="M79" s="17"/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6" t="s">
        <v>757</v>
      </c>
      <c r="F80" s="6" t="s">
        <v>14</v>
      </c>
      <c r="G80" s="11">
        <v>26</v>
      </c>
      <c r="H80" s="11" t="s">
        <v>131</v>
      </c>
      <c r="I80" s="13">
        <v>50000</v>
      </c>
      <c r="J80" s="14">
        <v>0.125</v>
      </c>
      <c r="K80" s="14">
        <v>0.05</v>
      </c>
      <c r="L80" s="17">
        <f t="shared" si="1"/>
        <v>1080625</v>
      </c>
      <c r="M80" s="17"/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6" t="s">
        <v>758</v>
      </c>
      <c r="F81" s="6" t="s">
        <v>14</v>
      </c>
      <c r="G81" s="11">
        <v>4</v>
      </c>
      <c r="H81" s="11" t="s">
        <v>131</v>
      </c>
      <c r="I81" s="13">
        <v>42900</v>
      </c>
      <c r="J81" s="14">
        <v>0.1</v>
      </c>
      <c r="K81" s="14">
        <v>0.05</v>
      </c>
      <c r="L81" s="17">
        <f t="shared" si="1"/>
        <v>146718</v>
      </c>
      <c r="M81" s="17">
        <v>1382000</v>
      </c>
      <c r="N81" s="17">
        <f>SUM(L75:L81)</f>
        <v>13945468</v>
      </c>
    </row>
    <row r="82" spans="1:14" s="2" customFormat="1" ht="12.75" x14ac:dyDescent="0.2">
      <c r="A82" s="11"/>
      <c r="B82" s="12"/>
      <c r="C82" s="12"/>
      <c r="D82" s="12"/>
      <c r="E82" s="6" t="s">
        <v>759</v>
      </c>
      <c r="F82" s="6"/>
      <c r="G82" s="11"/>
      <c r="H82" s="11"/>
      <c r="I82" s="13"/>
      <c r="J82" s="14"/>
      <c r="K82" s="14"/>
      <c r="L82" s="17"/>
      <c r="M82" s="17"/>
      <c r="N82" s="17"/>
    </row>
    <row r="83" spans="1:14" s="2" customFormat="1" ht="12.75" x14ac:dyDescent="0.2">
      <c r="A83" s="11">
        <v>2</v>
      </c>
      <c r="B83" s="12">
        <v>45058</v>
      </c>
      <c r="C83" s="12">
        <v>45054</v>
      </c>
      <c r="D83" s="12" t="s">
        <v>838</v>
      </c>
      <c r="E83" s="5" t="s">
        <v>190</v>
      </c>
      <c r="F83" s="5">
        <v>1</v>
      </c>
      <c r="G83" s="11">
        <v>160</v>
      </c>
      <c r="H83" s="11" t="s">
        <v>131</v>
      </c>
      <c r="I83" s="13">
        <v>27500</v>
      </c>
      <c r="J83" s="14">
        <v>0.125</v>
      </c>
      <c r="K83" s="14">
        <v>0.05</v>
      </c>
      <c r="L83" s="17">
        <f t="shared" si="1"/>
        <v>3657500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 t="s">
        <v>839</v>
      </c>
      <c r="F84" s="5"/>
      <c r="G84" s="11"/>
      <c r="H84" s="11"/>
      <c r="I84" s="13"/>
      <c r="J84" s="14"/>
      <c r="K84" s="14"/>
      <c r="L84" s="17"/>
      <c r="M84" s="17"/>
      <c r="N84" s="17"/>
    </row>
    <row r="85" spans="1:14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758</v>
      </c>
      <c r="F85" s="5" t="s">
        <v>14</v>
      </c>
      <c r="G85" s="11">
        <v>1</v>
      </c>
      <c r="H85" s="11" t="s">
        <v>131</v>
      </c>
      <c r="I85" s="13">
        <v>42900</v>
      </c>
      <c r="J85" s="14">
        <v>0.1</v>
      </c>
      <c r="K85" s="14">
        <v>0.05</v>
      </c>
      <c r="L85" s="17">
        <f t="shared" si="1"/>
        <v>36679.5</v>
      </c>
      <c r="M85" s="17"/>
      <c r="N85" s="17"/>
    </row>
    <row r="86" spans="1:14" s="2" customFormat="1" ht="12.75" x14ac:dyDescent="0.2">
      <c r="A86" s="11"/>
      <c r="B86" s="12" t="s">
        <v>14</v>
      </c>
      <c r="C86" s="12" t="s">
        <v>14</v>
      </c>
      <c r="D86" s="15" t="s">
        <v>14</v>
      </c>
      <c r="E86" s="5" t="s">
        <v>547</v>
      </c>
      <c r="F86" s="5">
        <v>1</v>
      </c>
      <c r="G86" s="11">
        <v>120</v>
      </c>
      <c r="H86" s="11" t="s">
        <v>131</v>
      </c>
      <c r="I86" s="13">
        <v>40000</v>
      </c>
      <c r="J86" s="14">
        <v>0.125</v>
      </c>
      <c r="K86" s="14">
        <v>0.05</v>
      </c>
      <c r="L86" s="17">
        <f t="shared" si="1"/>
        <v>3990000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2" t="s">
        <v>14</v>
      </c>
      <c r="E87" s="5" t="s">
        <v>191</v>
      </c>
      <c r="F87" s="5">
        <v>1</v>
      </c>
      <c r="G87" s="11">
        <v>60</v>
      </c>
      <c r="H87" s="11" t="s">
        <v>131</v>
      </c>
      <c r="I87" s="13">
        <v>74000</v>
      </c>
      <c r="J87" s="14">
        <v>0.125</v>
      </c>
      <c r="K87" s="14">
        <v>0.05</v>
      </c>
      <c r="L87" s="17">
        <f t="shared" si="1"/>
        <v>3690750</v>
      </c>
      <c r="M87" s="17">
        <v>36679.5</v>
      </c>
      <c r="N87" s="17">
        <f>SUM(L83:L87)</f>
        <v>11374929.5</v>
      </c>
    </row>
    <row r="88" spans="1:14" s="2" customFormat="1" ht="15.75" x14ac:dyDescent="0.25">
      <c r="A88" s="83" t="s">
        <v>919</v>
      </c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/>
      <c r="M88" s="17"/>
      <c r="N88" s="17"/>
    </row>
    <row r="89" spans="1:14" s="2" customFormat="1" ht="12.75" x14ac:dyDescent="0.2">
      <c r="A89" s="11">
        <v>1</v>
      </c>
      <c r="B89" s="12">
        <v>45091</v>
      </c>
      <c r="C89" s="12">
        <v>45086</v>
      </c>
      <c r="D89" s="12" t="s">
        <v>963</v>
      </c>
      <c r="E89" s="8" t="s">
        <v>192</v>
      </c>
      <c r="F89" s="8">
        <v>1</v>
      </c>
      <c r="G89" s="11">
        <v>120</v>
      </c>
      <c r="H89" s="11" t="s">
        <v>131</v>
      </c>
      <c r="I89" s="10">
        <v>47000</v>
      </c>
      <c r="J89" s="14">
        <v>0.125</v>
      </c>
      <c r="K89" s="14">
        <v>0.05</v>
      </c>
      <c r="L89" s="17">
        <f t="shared" si="1"/>
        <v>4688250</v>
      </c>
      <c r="M89" s="17"/>
      <c r="N89" s="17"/>
    </row>
    <row r="90" spans="1:14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196</v>
      </c>
      <c r="F90" s="5">
        <v>1</v>
      </c>
      <c r="G90" s="11">
        <v>120</v>
      </c>
      <c r="H90" s="11" t="s">
        <v>131</v>
      </c>
      <c r="I90" s="13">
        <v>47000</v>
      </c>
      <c r="J90" s="14">
        <v>0.125</v>
      </c>
      <c r="K90" s="14">
        <v>0.05</v>
      </c>
      <c r="L90" s="17">
        <f t="shared" si="1"/>
        <v>4688250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8" t="s">
        <v>189</v>
      </c>
      <c r="F91" s="8">
        <v>1</v>
      </c>
      <c r="G91" s="11">
        <v>160</v>
      </c>
      <c r="H91" s="11" t="s">
        <v>131</v>
      </c>
      <c r="I91" s="13">
        <v>32000</v>
      </c>
      <c r="J91" s="14">
        <v>0.125</v>
      </c>
      <c r="K91" s="14">
        <v>0.05</v>
      </c>
      <c r="L91" s="17">
        <f t="shared" si="1"/>
        <v>4256000</v>
      </c>
      <c r="M91" s="17"/>
      <c r="N91" s="17"/>
    </row>
    <row r="92" spans="1:14" s="2" customFormat="1" ht="12.75" x14ac:dyDescent="0.2">
      <c r="A92" s="11"/>
      <c r="B92" s="12" t="s">
        <v>14</v>
      </c>
      <c r="C92" s="12" t="s">
        <v>14</v>
      </c>
      <c r="D92" s="15" t="s">
        <v>14</v>
      </c>
      <c r="E92" s="6" t="s">
        <v>268</v>
      </c>
      <c r="F92" s="6">
        <v>1</v>
      </c>
      <c r="G92" s="11">
        <v>60</v>
      </c>
      <c r="H92" s="11" t="s">
        <v>131</v>
      </c>
      <c r="I92" s="13">
        <v>82000</v>
      </c>
      <c r="J92" s="14">
        <v>0.125</v>
      </c>
      <c r="K92" s="14">
        <v>0.05</v>
      </c>
      <c r="L92" s="17">
        <f t="shared" si="1"/>
        <v>4089750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6" t="s">
        <v>547</v>
      </c>
      <c r="F93" s="6">
        <v>2</v>
      </c>
      <c r="G93" s="11">
        <v>240</v>
      </c>
      <c r="H93" s="11" t="s">
        <v>131</v>
      </c>
      <c r="I93" s="13">
        <v>40000</v>
      </c>
      <c r="J93" s="14">
        <v>0.125</v>
      </c>
      <c r="K93" s="14">
        <v>0.05</v>
      </c>
      <c r="L93" s="17">
        <f t="shared" si="1"/>
        <v>7980000</v>
      </c>
      <c r="M93" s="17">
        <v>0</v>
      </c>
      <c r="N93" s="17">
        <f>SUM(L89:L93)</f>
        <v>25702250</v>
      </c>
    </row>
    <row r="94" spans="1:14" s="2" customFormat="1" ht="12.75" x14ac:dyDescent="0.2">
      <c r="A94" s="11">
        <v>2</v>
      </c>
      <c r="B94" s="12">
        <v>45096</v>
      </c>
      <c r="C94" s="12">
        <v>45092</v>
      </c>
      <c r="D94" s="12" t="s">
        <v>964</v>
      </c>
      <c r="E94" s="5" t="s">
        <v>196</v>
      </c>
      <c r="F94" s="5">
        <v>1</v>
      </c>
      <c r="G94" s="11">
        <v>120</v>
      </c>
      <c r="H94" s="11" t="s">
        <v>131</v>
      </c>
      <c r="I94" s="10">
        <v>47000</v>
      </c>
      <c r="J94" s="14">
        <v>0.125</v>
      </c>
      <c r="K94" s="14">
        <v>0.05</v>
      </c>
      <c r="L94" s="17">
        <f t="shared" si="1"/>
        <v>4688250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189</v>
      </c>
      <c r="F95" s="5">
        <v>1</v>
      </c>
      <c r="G95" s="11">
        <v>160</v>
      </c>
      <c r="H95" s="11" t="s">
        <v>131</v>
      </c>
      <c r="I95" s="10">
        <v>32000</v>
      </c>
      <c r="J95" s="14">
        <v>0.125</v>
      </c>
      <c r="K95" s="14">
        <v>0.05</v>
      </c>
      <c r="L95" s="17">
        <f t="shared" si="1"/>
        <v>4256000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5" t="s">
        <v>263</v>
      </c>
      <c r="F96" s="5">
        <v>2</v>
      </c>
      <c r="G96" s="11">
        <v>160</v>
      </c>
      <c r="H96" s="11" t="s">
        <v>131</v>
      </c>
      <c r="I96" s="13">
        <v>55000</v>
      </c>
      <c r="J96" s="14">
        <v>0.125</v>
      </c>
      <c r="K96" s="14">
        <v>0.05</v>
      </c>
      <c r="L96" s="17">
        <f t="shared" si="1"/>
        <v>7315000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5" t="s">
        <v>14</v>
      </c>
      <c r="E97" s="6" t="s">
        <v>193</v>
      </c>
      <c r="F97" s="6" t="s">
        <v>14</v>
      </c>
      <c r="G97" s="11">
        <v>40</v>
      </c>
      <c r="H97" s="11" t="s">
        <v>131</v>
      </c>
      <c r="I97" s="13">
        <v>47000</v>
      </c>
      <c r="J97" s="14">
        <v>0.125</v>
      </c>
      <c r="K97" s="14">
        <v>0.05</v>
      </c>
      <c r="L97" s="17">
        <f t="shared" si="1"/>
        <v>1562750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2" t="s">
        <v>14</v>
      </c>
      <c r="E98" s="5" t="s">
        <v>194</v>
      </c>
      <c r="F98" s="5" t="s">
        <v>14</v>
      </c>
      <c r="G98" s="11">
        <v>40</v>
      </c>
      <c r="H98" s="11" t="s">
        <v>131</v>
      </c>
      <c r="I98" s="13">
        <v>47000</v>
      </c>
      <c r="J98" s="14">
        <v>0.125</v>
      </c>
      <c r="K98" s="14">
        <v>0.05</v>
      </c>
      <c r="L98" s="17">
        <f t="shared" si="1"/>
        <v>1562750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195</v>
      </c>
      <c r="F99" s="6" t="s">
        <v>14</v>
      </c>
      <c r="G99" s="11">
        <v>40</v>
      </c>
      <c r="H99" s="11" t="s">
        <v>131</v>
      </c>
      <c r="I99" s="13">
        <v>47000</v>
      </c>
      <c r="J99" s="14">
        <v>0.125</v>
      </c>
      <c r="K99" s="14">
        <v>0.05</v>
      </c>
      <c r="L99" s="17">
        <f t="shared" si="1"/>
        <v>1562750</v>
      </c>
      <c r="M99" s="17">
        <v>0</v>
      </c>
      <c r="N99" s="17">
        <f>SUM(L94:L99)</f>
        <v>20947500</v>
      </c>
    </row>
    <row r="100" spans="1:14" s="2" customFormat="1" ht="12.75" x14ac:dyDescent="0.2">
      <c r="A100" s="11">
        <v>3</v>
      </c>
      <c r="B100" s="12">
        <v>45098</v>
      </c>
      <c r="C100" s="12">
        <v>45093</v>
      </c>
      <c r="D100" s="12" t="s">
        <v>965</v>
      </c>
      <c r="E100" s="6" t="s">
        <v>547</v>
      </c>
      <c r="F100" s="6">
        <v>1</v>
      </c>
      <c r="G100" s="11">
        <v>120</v>
      </c>
      <c r="H100" s="11" t="s">
        <v>131</v>
      </c>
      <c r="I100" s="13">
        <v>40000</v>
      </c>
      <c r="J100" s="14">
        <v>0.125</v>
      </c>
      <c r="K100" s="14">
        <v>0.05</v>
      </c>
      <c r="L100" s="17">
        <f t="shared" si="1"/>
        <v>3990000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637</v>
      </c>
      <c r="F101" s="5">
        <v>1</v>
      </c>
      <c r="G101" s="11">
        <v>80</v>
      </c>
      <c r="H101" s="11" t="s">
        <v>131</v>
      </c>
      <c r="I101" s="13">
        <v>67000</v>
      </c>
      <c r="J101" s="14">
        <v>0.125</v>
      </c>
      <c r="K101" s="14">
        <v>0.1</v>
      </c>
      <c r="L101" s="17">
        <f t="shared" si="1"/>
        <v>4221000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460</v>
      </c>
      <c r="F102" s="5">
        <v>1</v>
      </c>
      <c r="G102" s="11">
        <v>80</v>
      </c>
      <c r="H102" s="11" t="s">
        <v>131</v>
      </c>
      <c r="I102" s="13">
        <v>50000</v>
      </c>
      <c r="J102" s="14">
        <v>0.125</v>
      </c>
      <c r="K102" s="14">
        <v>0.1</v>
      </c>
      <c r="L102" s="17">
        <f t="shared" si="1"/>
        <v>3150000</v>
      </c>
      <c r="M102" s="17"/>
      <c r="N102" s="17"/>
    </row>
    <row r="103" spans="1:14" s="2" customFormat="1" ht="12.75" x14ac:dyDescent="0.2">
      <c r="A103" s="11"/>
      <c r="B103" s="12" t="s">
        <v>14</v>
      </c>
      <c r="C103" s="12" t="s">
        <v>14</v>
      </c>
      <c r="D103" s="12" t="s">
        <v>14</v>
      </c>
      <c r="E103" s="6" t="s">
        <v>266</v>
      </c>
      <c r="F103" s="6" t="s">
        <v>14</v>
      </c>
      <c r="G103" s="11">
        <v>2</v>
      </c>
      <c r="H103" s="11" t="s">
        <v>131</v>
      </c>
      <c r="I103" s="13">
        <v>32500</v>
      </c>
      <c r="J103" s="14">
        <v>0.1</v>
      </c>
      <c r="K103" s="14">
        <v>0.05</v>
      </c>
      <c r="L103" s="17">
        <f t="shared" si="1"/>
        <v>55575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2" t="s">
        <v>14</v>
      </c>
      <c r="E104" s="5" t="s">
        <v>966</v>
      </c>
      <c r="F104" s="5">
        <v>1</v>
      </c>
      <c r="G104" s="11">
        <v>80</v>
      </c>
      <c r="H104" s="11" t="s">
        <v>131</v>
      </c>
      <c r="I104" s="13">
        <v>58000</v>
      </c>
      <c r="J104" s="14">
        <v>0.125</v>
      </c>
      <c r="K104" s="14">
        <v>0.05</v>
      </c>
      <c r="L104" s="17">
        <f t="shared" si="1"/>
        <v>3857000</v>
      </c>
      <c r="M104" s="17">
        <v>55575</v>
      </c>
      <c r="N104" s="17">
        <f>SUM(L100:L104)-M104</f>
        <v>15218000</v>
      </c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8"/>
      <c r="F107" s="8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5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6"/>
      <c r="F114" s="6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6"/>
      <c r="F120" s="6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8"/>
      <c r="F121" s="8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5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6"/>
      <c r="F125" s="6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5"/>
      <c r="E130" s="6"/>
      <c r="F130" s="6"/>
      <c r="G130" s="11"/>
      <c r="H130" s="11"/>
      <c r="I130" s="13"/>
      <c r="J130" s="14"/>
      <c r="K130" s="14"/>
      <c r="L130" s="17">
        <f t="shared" ref="L130:L165" si="2">G130*(I130-(I130*J130)-((I130-(I130*J130))*K130))</f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6"/>
      <c r="F137" s="6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5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7"/>
      <c r="F143" s="7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5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/>
      <c r="F150" s="6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5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8"/>
      <c r="F159" s="8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5"/>
      <c r="E163" s="5"/>
      <c r="F163" s="5"/>
      <c r="G163" s="11"/>
      <c r="H163" s="11"/>
      <c r="I163" s="10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6"/>
      <c r="F166" s="6"/>
      <c r="G166" s="11"/>
      <c r="H166" s="11"/>
      <c r="I166" s="13"/>
      <c r="J166" s="14"/>
      <c r="K166" s="14"/>
      <c r="L166" s="17">
        <f>G166*(I166-(I166*J166)-((I166-(I166*J166))*K166))</f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8"/>
      <c r="F168" s="8"/>
      <c r="G168" s="11"/>
      <c r="H168" s="11"/>
      <c r="I168" s="13"/>
      <c r="J168" s="14"/>
      <c r="K168" s="14"/>
      <c r="L168" s="17">
        <f t="shared" ref="L168:L231" si="3"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6"/>
      <c r="F171" s="6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8"/>
      <c r="F174" s="8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5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8"/>
      <c r="F180" s="8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7"/>
      <c r="F182" s="7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5"/>
      <c r="E187" s="9"/>
      <c r="F187" s="9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5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5"/>
      <c r="E204" s="6"/>
      <c r="F204" s="6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6"/>
      <c r="F209" s="6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5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6"/>
      <c r="F218" s="6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5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5"/>
      <c r="F229" s="5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8"/>
      <c r="F231" s="8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ref="L232:L412" si="4">G232*(I232-(I232*J232)-((I232-(I232*J232))*K232))</f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5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8"/>
      <c r="F246" s="8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5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8"/>
      <c r="F260" s="8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6"/>
      <c r="F265" s="6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5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5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6"/>
      <c r="F280" s="6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8"/>
      <c r="F283" s="8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5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6"/>
      <c r="F288" s="6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9"/>
      <c r="F293" s="9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6"/>
      <c r="F295" s="6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5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5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8"/>
      <c r="F315" s="8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6"/>
      <c r="F317" s="6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5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8"/>
      <c r="F321" s="8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5"/>
      <c r="E328" s="8"/>
      <c r="F328" s="8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5"/>
      <c r="E337" s="5"/>
      <c r="F337" s="5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5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8"/>
      <c r="F346" s="8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5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5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6"/>
      <c r="F358" s="6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6"/>
      <c r="F366" s="6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5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5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8"/>
      <c r="F380" s="8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8"/>
      <c r="F389" s="8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5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6"/>
      <c r="F399" s="6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5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8"/>
      <c r="F404" s="8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5"/>
      <c r="E411" s="6"/>
      <c r="F411" s="6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ref="L413:L476" si="5">G413*(I413-(I413*J413)-((I413-(I413*J413))*K413))</f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8"/>
      <c r="F414" s="8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8"/>
      <c r="F432" s="8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5"/>
      <c r="E436" s="8"/>
      <c r="F436" s="8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6"/>
      <c r="F439" s="6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5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8"/>
      <c r="C460" s="18"/>
      <c r="D460" s="16"/>
      <c r="E460" s="5"/>
      <c r="F460" s="5"/>
      <c r="G460" s="11"/>
      <c r="H460" s="11"/>
      <c r="I460" s="13"/>
      <c r="J460" s="6"/>
      <c r="K460" s="6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1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6"/>
      <c r="F462" s="6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5"/>
      <c r="F464" s="5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5"/>
      <c r="E468" s="6"/>
      <c r="F468" s="6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8"/>
      <c r="C469" s="18"/>
      <c r="D469" s="11"/>
      <c r="E469" s="6"/>
      <c r="F469" s="6"/>
      <c r="G469" s="11"/>
      <c r="H469" s="11"/>
      <c r="I469" s="13"/>
      <c r="J469" s="6"/>
      <c r="K469" s="6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5"/>
      <c r="F471" s="5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5"/>
      <c r="F472" s="5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ref="L477:L540" si="6">G477*(I477-(I477*J477)-((I477-(I477*J477))*K477))</f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8"/>
      <c r="C482" s="18"/>
      <c r="D482" s="11"/>
      <c r="E482" s="6"/>
      <c r="F482" s="6"/>
      <c r="G482" s="11"/>
      <c r="H482" s="11"/>
      <c r="I482" s="13"/>
      <c r="J482" s="6"/>
      <c r="K482" s="6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5"/>
      <c r="F483" s="5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2"/>
      <c r="C487" s="12"/>
      <c r="D487" s="16"/>
      <c r="E487" s="6"/>
      <c r="F487" s="6"/>
      <c r="G487" s="11"/>
      <c r="H487" s="11"/>
      <c r="I487" s="13"/>
      <c r="J487" s="6"/>
      <c r="K487" s="6"/>
      <c r="L487" s="17">
        <f>G487*(I487-(I487*J487)-((I487-(I487*J487))*K487))</f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8"/>
      <c r="F489" s="8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5"/>
      <c r="E491" s="6"/>
      <c r="F491" s="6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5"/>
      <c r="F493" s="5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8"/>
      <c r="C496" s="18"/>
      <c r="D496" s="16"/>
      <c r="E496" s="6"/>
      <c r="F496" s="6"/>
      <c r="G496" s="11"/>
      <c r="H496" s="11"/>
      <c r="I496" s="13"/>
      <c r="J496" s="6"/>
      <c r="K496" s="6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8"/>
      <c r="F501" s="8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8"/>
      <c r="C502" s="18"/>
      <c r="D502" s="11"/>
      <c r="E502" s="5"/>
      <c r="F502" s="5"/>
      <c r="G502" s="11"/>
      <c r="H502" s="11"/>
      <c r="I502" s="13"/>
      <c r="J502" s="6"/>
      <c r="K502" s="6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6"/>
      <c r="F504" s="6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6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2"/>
      <c r="C507" s="12"/>
      <c r="D507" s="12"/>
      <c r="E507" s="6"/>
      <c r="F507" s="6"/>
      <c r="G507" s="11"/>
      <c r="H507" s="11"/>
      <c r="I507" s="13"/>
      <c r="J507" s="14"/>
      <c r="K507" s="14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5"/>
      <c r="E508" s="5"/>
      <c r="F508" s="5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8"/>
      <c r="C512" s="18"/>
      <c r="D512" s="11"/>
      <c r="E512" s="6"/>
      <c r="F512" s="6"/>
      <c r="G512" s="11"/>
      <c r="H512" s="11"/>
      <c r="I512" s="13"/>
      <c r="J512" s="6"/>
      <c r="K512" s="6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5"/>
      <c r="F514" s="5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6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2"/>
      <c r="C517" s="12"/>
      <c r="D517" s="12"/>
      <c r="E517" s="5"/>
      <c r="F517" s="5"/>
      <c r="G517" s="11"/>
      <c r="H517" s="11"/>
      <c r="I517" s="13"/>
      <c r="J517" s="14"/>
      <c r="K517" s="14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8"/>
      <c r="F520" s="8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8"/>
      <c r="C522" s="18"/>
      <c r="D522" s="21"/>
      <c r="E522" s="6"/>
      <c r="F522" s="6"/>
      <c r="G522" s="11"/>
      <c r="H522" s="11"/>
      <c r="I522" s="13"/>
      <c r="J522" s="6"/>
      <c r="K522" s="6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5"/>
      <c r="F540" s="5"/>
      <c r="G540" s="11"/>
      <c r="H540" s="11"/>
      <c r="I540" s="13"/>
      <c r="J540" s="6"/>
      <c r="K540" s="6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ref="L541:L604" si="7">G541*(I541-(I541*J541)-((I541-(I541*J541))*K541))</f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2"/>
      <c r="C545" s="12"/>
      <c r="D545" s="21"/>
      <c r="E545" s="6"/>
      <c r="F545" s="6"/>
      <c r="G545" s="11"/>
      <c r="H545" s="11"/>
      <c r="I545" s="13"/>
      <c r="J545" s="14"/>
      <c r="K545" s="14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6"/>
      <c r="F550" s="6"/>
      <c r="G550" s="11"/>
      <c r="H550" s="11"/>
      <c r="I550" s="13"/>
      <c r="J550" s="6"/>
      <c r="K550" s="6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5"/>
      <c r="F551" s="5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2"/>
      <c r="C555" s="12"/>
      <c r="D555" s="21"/>
      <c r="E555" s="6"/>
      <c r="F555" s="6"/>
      <c r="G555" s="11"/>
      <c r="H555" s="11"/>
      <c r="I555" s="13"/>
      <c r="J555" s="14"/>
      <c r="K555" s="14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6"/>
      <c r="F560" s="6"/>
      <c r="G560" s="11"/>
      <c r="H560" s="11"/>
      <c r="I560" s="13"/>
      <c r="J560" s="6"/>
      <c r="K560" s="6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5"/>
      <c r="F561" s="5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2"/>
      <c r="C565" s="12"/>
      <c r="D565" s="21"/>
      <c r="E565" s="6"/>
      <c r="F565" s="6"/>
      <c r="G565" s="11"/>
      <c r="H565" s="11"/>
      <c r="I565" s="13"/>
      <c r="J565" s="14"/>
      <c r="K565" s="14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20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8"/>
      <c r="C570" s="18"/>
      <c r="D570" s="21"/>
      <c r="E570" s="6"/>
      <c r="F570" s="6"/>
      <c r="G570" s="11"/>
      <c r="H570" s="11"/>
      <c r="I570" s="13"/>
      <c r="J570" s="6"/>
      <c r="K570" s="6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5"/>
      <c r="F571" s="5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2"/>
      <c r="C575" s="12"/>
      <c r="D575" s="21"/>
      <c r="E575" s="6"/>
      <c r="F575" s="6"/>
      <c r="G575" s="11"/>
      <c r="H575" s="11"/>
      <c r="I575" s="13"/>
      <c r="J575" s="14"/>
      <c r="K575" s="14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21"/>
      <c r="E580" s="6"/>
      <c r="F580" s="6"/>
      <c r="G580" s="11"/>
      <c r="H580" s="11"/>
      <c r="I580" s="13"/>
      <c r="J580" s="6"/>
      <c r="K580" s="6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5"/>
      <c r="F581" s="5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2"/>
      <c r="C585" s="12"/>
      <c r="D585" s="21"/>
      <c r="E585" s="6"/>
      <c r="F585" s="6"/>
      <c r="G585" s="11"/>
      <c r="H585" s="11"/>
      <c r="I585" s="13"/>
      <c r="J585" s="14"/>
      <c r="K585" s="14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6"/>
      <c r="F590" s="6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5"/>
      <c r="F591" s="5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ref="L605:L668" si="8">G605*(I605-(I605*J605)-((I605-(I605*J605))*K605))</f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1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23"/>
      <c r="C632" s="18"/>
      <c r="D632" s="19"/>
      <c r="E632" s="3"/>
      <c r="F632" s="3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  <c r="O633" s="24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4"/>
      <c r="F641" s="4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3"/>
      <c r="F655" s="3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ref="L669:L732" si="9">G669*(I669-(I669*J669)-((I669-(I669*J669))*K669))</f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ref="L733:L796" si="10">G733*(I733-(I733*J733)-((I733-(I733*J733))*K733))</f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ref="L797:L860" si="11">G797*(I797-(I797*J797)-((I797-(I797*J797))*K797))</f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ref="L861:L935" si="12">G861*(I861-(I861*J861)-((I861-(I861*J861))*K861))</f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ref="L936:L999" si="13">G936*(I936-(I936*J936)-((I936-(I936*J936))*K936))</f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ref="L1000:L1063" si="14">G1000*(I1000-(I1000*J1000)-((I1000-(I1000*J1000))*K1000))</f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ref="L1064:L1127" si="15">G1064*(I1064-(I1064*J1064)-((I1064-(I1064*J1064))*K1064))</f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20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N1094" s="47"/>
      <c r="O1094" s="48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ref="L1128:L1191" si="16">G1128*(I1128-(I1128*J1128)-((I1128-(I1128*J1128))*K1128))</f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ref="L1192:L1255" si="17">G1192*(I1192-(I1192*J1192)-((I1192-(I1192*J1192))*K1192))</f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ref="L1256:L1319" si="18">G1256*(I1256-(I1256*J1256)-((I1256-(I1256*J1256))*K1256))</f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49"/>
      <c r="N1282" s="49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49"/>
      <c r="N1291" s="49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49"/>
      <c r="N1300" s="49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49"/>
      <c r="N1310" s="49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ref="L1320:L1383" si="19">G1320*(I1320-(I1320*J1320)-((I1320-(I1320*J1320))*K1320))</f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49"/>
      <c r="N1323" s="49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49"/>
      <c r="N1333" s="49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49"/>
      <c r="N1348" s="49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49"/>
      <c r="N1355" s="49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>G1356*(I1356-(I1356*J1356)-((I1356-(I1356*J1356))*K1356))</f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49"/>
      <c r="N1364" s="49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ref="L1384:L1447" si="20">G1384*(I1384-(I1384*J1384)-((I1384-(I1384*J1384))*K1384))</f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ref="L1448:L1518" si="21">G1448*(I1448-(I1448*J1448)-((I1448-(I1448*J1448))*K1448))</f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ref="L1519:L1582" si="22">G1519*(I1519-(I1519*J1519)-((I1519-(I1519*J1519))*K1519))</f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ht="15.75" x14ac:dyDescent="0.25">
      <c r="A1534" s="46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ref="L1583:L1646" si="23">G1583*(I1583-(I1583*J1583)-((I1583-(I1583*J1583))*K1583))</f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ref="L1647:L1710" si="24">G1647*(I1647-(I1647*J1647)-((I1647-(I1647*J1647))*K1647))</f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ref="L1711:L1774" si="25">G1711*(I1711-(I1711*J1711)-((I1711-(I1711*J1711))*K1711))</f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ref="L1775:L1823" si="26">G1775*(I1775-(I1775*J1775)-((I1775-(I1775*J1775))*K1775))</f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</sheetData>
  <sortState ref="E13:L23">
    <sortCondition ref="E13"/>
  </sortState>
  <pageMargins left="0.21" right="0.12" top="0.16" bottom="0.75" header="0.12" footer="0.3"/>
  <pageSetup paperSize="14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Normal="100" workbookViewId="0">
      <pane ySplit="3" topLeftCell="A58" activePane="bottomLeft" state="frozen"/>
      <selection pane="bottomLeft" activeCell="B64" sqref="B6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7109375" style="44" customWidth="1"/>
    <col min="5" max="5" width="37.5703125" style="22" customWidth="1"/>
    <col min="6" max="6" width="1.85546875" style="22" customWidth="1"/>
    <col min="7" max="7" width="3.5703125" style="44" customWidth="1"/>
    <col min="8" max="8" width="4.140625" style="44" customWidth="1"/>
    <col min="9" max="9" width="11.855468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51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44940</v>
      </c>
      <c r="C5" s="12">
        <v>44938</v>
      </c>
      <c r="D5" s="15" t="s">
        <v>210</v>
      </c>
      <c r="E5" s="5" t="s">
        <v>211</v>
      </c>
      <c r="F5" s="5">
        <v>1</v>
      </c>
      <c r="G5" s="11">
        <v>120</v>
      </c>
      <c r="H5" s="11" t="s">
        <v>212</v>
      </c>
      <c r="I5" s="13">
        <v>18250</v>
      </c>
      <c r="J5" s="14"/>
      <c r="K5" s="14"/>
      <c r="L5" s="17">
        <f t="shared" ref="L5:L67" si="0">G5*(I5-(I5*J5)-((I5-(I5*J5))*K5))</f>
        <v>2190000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213</v>
      </c>
      <c r="F6" s="6">
        <v>1</v>
      </c>
      <c r="G6" s="11">
        <v>120</v>
      </c>
      <c r="H6" s="11" t="s">
        <v>212</v>
      </c>
      <c r="I6" s="13">
        <v>18250</v>
      </c>
      <c r="J6" s="14"/>
      <c r="K6" s="14"/>
      <c r="L6" s="17">
        <f t="shared" si="0"/>
        <v>2190000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214</v>
      </c>
      <c r="F7" s="5">
        <v>1</v>
      </c>
      <c r="G7" s="11">
        <v>120</v>
      </c>
      <c r="H7" s="11" t="s">
        <v>212</v>
      </c>
      <c r="I7" s="13">
        <v>18250</v>
      </c>
      <c r="J7" s="14"/>
      <c r="K7" s="14"/>
      <c r="L7" s="17">
        <f t="shared" si="0"/>
        <v>2190000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215</v>
      </c>
      <c r="F8" s="5">
        <v>1</v>
      </c>
      <c r="G8" s="11">
        <v>120</v>
      </c>
      <c r="H8" s="11" t="s">
        <v>212</v>
      </c>
      <c r="I8" s="13">
        <v>18250</v>
      </c>
      <c r="J8" s="14"/>
      <c r="K8" s="14"/>
      <c r="L8" s="17">
        <f t="shared" si="0"/>
        <v>2190000</v>
      </c>
      <c r="M8" s="17">
        <v>0</v>
      </c>
      <c r="N8" s="17">
        <f>SUM(L5:L8)-M8</f>
        <v>8760000</v>
      </c>
    </row>
    <row r="9" spans="1:14" s="2" customFormat="1" ht="15.75" x14ac:dyDescent="0.25">
      <c r="A9" s="60" t="s">
        <v>345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2.75" x14ac:dyDescent="0.2">
      <c r="A10" s="11">
        <v>1</v>
      </c>
      <c r="B10" s="12">
        <v>44974</v>
      </c>
      <c r="C10" s="12">
        <v>44972</v>
      </c>
      <c r="D10" s="12" t="s">
        <v>437</v>
      </c>
      <c r="E10" s="5" t="s">
        <v>438</v>
      </c>
      <c r="F10" s="5">
        <v>3</v>
      </c>
      <c r="G10" s="11">
        <v>288</v>
      </c>
      <c r="H10" s="11" t="s">
        <v>212</v>
      </c>
      <c r="I10" s="13">
        <v>31500</v>
      </c>
      <c r="J10" s="14"/>
      <c r="K10" s="14"/>
      <c r="L10" s="17">
        <f t="shared" si="0"/>
        <v>9072000</v>
      </c>
      <c r="M10" s="17">
        <v>0</v>
      </c>
      <c r="N10" s="17">
        <f>SUM(L10)-M10</f>
        <v>9072000</v>
      </c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44989</v>
      </c>
      <c r="C12" s="12">
        <v>44987</v>
      </c>
      <c r="D12" s="12" t="s">
        <v>639</v>
      </c>
      <c r="E12" s="5" t="s">
        <v>438</v>
      </c>
      <c r="F12" s="5">
        <v>3</v>
      </c>
      <c r="G12" s="11">
        <v>288</v>
      </c>
      <c r="H12" s="11" t="s">
        <v>212</v>
      </c>
      <c r="I12" s="13">
        <v>31500</v>
      </c>
      <c r="J12" s="14"/>
      <c r="K12" s="14"/>
      <c r="L12" s="17">
        <f t="shared" si="0"/>
        <v>9072000</v>
      </c>
      <c r="M12" s="17">
        <v>0</v>
      </c>
      <c r="N12" s="17">
        <f>SUM(L12)-M12</f>
        <v>9072000</v>
      </c>
    </row>
    <row r="13" spans="1:14" s="2" customFormat="1" ht="12.75" x14ac:dyDescent="0.2">
      <c r="A13" s="11">
        <v>2</v>
      </c>
      <c r="B13" s="12">
        <v>44994</v>
      </c>
      <c r="C13" s="12">
        <v>44992</v>
      </c>
      <c r="D13" s="12" t="s">
        <v>522</v>
      </c>
      <c r="E13" s="5" t="s">
        <v>523</v>
      </c>
      <c r="F13" s="5">
        <v>2</v>
      </c>
      <c r="G13" s="11">
        <v>160</v>
      </c>
      <c r="H13" s="11" t="s">
        <v>131</v>
      </c>
      <c r="I13" s="13">
        <v>22500</v>
      </c>
      <c r="J13" s="14"/>
      <c r="K13" s="14"/>
      <c r="L13" s="17">
        <f t="shared" si="0"/>
        <v>3600000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524</v>
      </c>
      <c r="F14" s="5">
        <v>2</v>
      </c>
      <c r="G14" s="11">
        <v>48</v>
      </c>
      <c r="H14" s="11" t="s">
        <v>152</v>
      </c>
      <c r="I14" s="13">
        <v>106000</v>
      </c>
      <c r="J14" s="14"/>
      <c r="K14" s="14"/>
      <c r="L14" s="17">
        <f t="shared" si="0"/>
        <v>5088000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525</v>
      </c>
      <c r="F15" s="5">
        <v>2</v>
      </c>
      <c r="G15" s="11">
        <v>64</v>
      </c>
      <c r="H15" s="11" t="s">
        <v>152</v>
      </c>
      <c r="I15" s="13">
        <v>49500</v>
      </c>
      <c r="J15" s="14"/>
      <c r="K15" s="14"/>
      <c r="L15" s="17">
        <f t="shared" si="0"/>
        <v>3168000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5" t="s">
        <v>14</v>
      </c>
      <c r="E16" s="5" t="s">
        <v>526</v>
      </c>
      <c r="F16" s="5">
        <v>2</v>
      </c>
      <c r="G16" s="11">
        <v>576</v>
      </c>
      <c r="H16" s="11" t="s">
        <v>115</v>
      </c>
      <c r="I16" s="13">
        <v>10800</v>
      </c>
      <c r="J16" s="14"/>
      <c r="K16" s="14"/>
      <c r="L16" s="17">
        <f t="shared" si="0"/>
        <v>6220800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527</v>
      </c>
      <c r="F17" s="5">
        <v>1</v>
      </c>
      <c r="G17" s="11">
        <v>144</v>
      </c>
      <c r="H17" s="11" t="s">
        <v>115</v>
      </c>
      <c r="I17" s="13">
        <v>18500</v>
      </c>
      <c r="J17" s="14"/>
      <c r="K17" s="14"/>
      <c r="L17" s="17">
        <f t="shared" si="0"/>
        <v>2664000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528</v>
      </c>
      <c r="F18" s="6">
        <v>1</v>
      </c>
      <c r="G18" s="11">
        <v>240</v>
      </c>
      <c r="H18" s="11" t="s">
        <v>115</v>
      </c>
      <c r="I18" s="13">
        <v>8800</v>
      </c>
      <c r="J18" s="14"/>
      <c r="K18" s="14"/>
      <c r="L18" s="17">
        <f t="shared" si="0"/>
        <v>2112000</v>
      </c>
      <c r="M18" s="17">
        <v>0</v>
      </c>
      <c r="N18" s="17">
        <f>SUM(L18)-M18</f>
        <v>2112000</v>
      </c>
    </row>
    <row r="19" spans="1:14" s="2" customFormat="1" ht="12.75" x14ac:dyDescent="0.2">
      <c r="A19" s="11">
        <v>3</v>
      </c>
      <c r="B19" s="12">
        <v>45001</v>
      </c>
      <c r="C19" s="12">
        <v>44998</v>
      </c>
      <c r="D19" s="12" t="s">
        <v>548</v>
      </c>
      <c r="E19" s="6" t="s">
        <v>549</v>
      </c>
      <c r="F19" s="6">
        <v>4</v>
      </c>
      <c r="G19" s="11">
        <v>384</v>
      </c>
      <c r="H19" s="11" t="s">
        <v>212</v>
      </c>
      <c r="I19" s="13">
        <v>31500</v>
      </c>
      <c r="J19" s="14"/>
      <c r="K19" s="14"/>
      <c r="L19" s="17">
        <f t="shared" si="0"/>
        <v>12096000</v>
      </c>
      <c r="M19" s="17">
        <v>0</v>
      </c>
      <c r="N19" s="17">
        <f>SUM(L19)-M19</f>
        <v>12096000</v>
      </c>
    </row>
    <row r="20" spans="1:14" s="2" customFormat="1" ht="12.75" x14ac:dyDescent="0.2">
      <c r="A20" s="11">
        <v>4</v>
      </c>
      <c r="B20" s="12">
        <v>45001</v>
      </c>
      <c r="C20" s="12">
        <v>45000</v>
      </c>
      <c r="D20" s="12" t="s">
        <v>550</v>
      </c>
      <c r="E20" s="6" t="s">
        <v>551</v>
      </c>
      <c r="F20" s="6">
        <v>2</v>
      </c>
      <c r="G20" s="11">
        <v>288</v>
      </c>
      <c r="H20" s="11" t="s">
        <v>212</v>
      </c>
      <c r="I20" s="13">
        <v>18250</v>
      </c>
      <c r="J20" s="14"/>
      <c r="K20" s="14"/>
      <c r="L20" s="17">
        <f t="shared" si="0"/>
        <v>5256000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552</v>
      </c>
      <c r="F21" s="5">
        <v>2</v>
      </c>
      <c r="G21" s="11">
        <v>288</v>
      </c>
      <c r="H21" s="11" t="s">
        <v>212</v>
      </c>
      <c r="I21" s="13">
        <v>18250</v>
      </c>
      <c r="J21" s="14"/>
      <c r="K21" s="14"/>
      <c r="L21" s="17">
        <f t="shared" si="0"/>
        <v>5256000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553</v>
      </c>
      <c r="F22" s="5">
        <v>1</v>
      </c>
      <c r="G22" s="11">
        <v>144</v>
      </c>
      <c r="H22" s="11" t="s">
        <v>212</v>
      </c>
      <c r="I22" s="13">
        <v>18250</v>
      </c>
      <c r="J22" s="14"/>
      <c r="K22" s="14"/>
      <c r="L22" s="17">
        <f t="shared" si="0"/>
        <v>2628000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554</v>
      </c>
      <c r="F23" s="5">
        <v>1</v>
      </c>
      <c r="G23" s="11">
        <v>144</v>
      </c>
      <c r="H23" s="11" t="s">
        <v>212</v>
      </c>
      <c r="I23" s="13">
        <v>18250</v>
      </c>
      <c r="J23" s="14"/>
      <c r="K23" s="14"/>
      <c r="L23" s="17">
        <f t="shared" si="0"/>
        <v>2628000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555</v>
      </c>
      <c r="F24" s="5">
        <v>1</v>
      </c>
      <c r="G24" s="11">
        <v>144</v>
      </c>
      <c r="H24" s="11" t="s">
        <v>212</v>
      </c>
      <c r="I24" s="13">
        <v>18250</v>
      </c>
      <c r="J24" s="14"/>
      <c r="K24" s="14"/>
      <c r="L24" s="17">
        <f t="shared" si="0"/>
        <v>2628000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556</v>
      </c>
      <c r="F25" s="5">
        <v>1</v>
      </c>
      <c r="G25" s="11">
        <v>72</v>
      </c>
      <c r="H25" s="11" t="s">
        <v>212</v>
      </c>
      <c r="I25" s="13">
        <v>18250</v>
      </c>
      <c r="J25" s="14"/>
      <c r="K25" s="14"/>
      <c r="L25" s="17">
        <f t="shared" si="0"/>
        <v>1314000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2" t="s">
        <v>14</v>
      </c>
      <c r="E26" s="6" t="s">
        <v>556</v>
      </c>
      <c r="F26" s="6">
        <v>1</v>
      </c>
      <c r="G26" s="11">
        <v>72</v>
      </c>
      <c r="H26" s="11" t="s">
        <v>212</v>
      </c>
      <c r="I26" s="13">
        <v>0</v>
      </c>
      <c r="J26" s="14"/>
      <c r="K26" s="14"/>
      <c r="L26" s="17">
        <f t="shared" si="0"/>
        <v>0</v>
      </c>
      <c r="M26" s="17">
        <v>0</v>
      </c>
      <c r="N26" s="17">
        <f>SUM(L20:L26)-M26</f>
        <v>19710000</v>
      </c>
    </row>
    <row r="27" spans="1:14" s="2" customFormat="1" ht="12.75" x14ac:dyDescent="0.2">
      <c r="A27" s="11"/>
      <c r="B27" s="12"/>
      <c r="C27" s="12"/>
      <c r="D27" s="12"/>
      <c r="E27" s="5" t="s">
        <v>557</v>
      </c>
      <c r="F27" s="5"/>
      <c r="G27" s="11"/>
      <c r="H27" s="11"/>
      <c r="I27" s="13"/>
      <c r="J27" s="14"/>
      <c r="K27" s="14"/>
      <c r="L27" s="17"/>
      <c r="M27" s="17"/>
      <c r="N27" s="17"/>
    </row>
    <row r="28" spans="1:14" s="2" customFormat="1" ht="12.75" x14ac:dyDescent="0.2">
      <c r="A28" s="11">
        <v>5</v>
      </c>
      <c r="B28" s="12">
        <v>45009</v>
      </c>
      <c r="C28" s="12">
        <v>45010</v>
      </c>
      <c r="D28" s="15" t="s">
        <v>582</v>
      </c>
      <c r="E28" s="5" t="s">
        <v>583</v>
      </c>
      <c r="F28" s="5">
        <v>2</v>
      </c>
      <c r="G28" s="11">
        <v>240</v>
      </c>
      <c r="H28" s="11" t="s">
        <v>212</v>
      </c>
      <c r="I28" s="13">
        <v>18250</v>
      </c>
      <c r="J28" s="14"/>
      <c r="K28" s="14"/>
      <c r="L28" s="17">
        <f t="shared" si="0"/>
        <v>4380000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5" t="s">
        <v>584</v>
      </c>
      <c r="F29" s="5">
        <v>2</v>
      </c>
      <c r="G29" s="11">
        <v>240</v>
      </c>
      <c r="H29" s="11" t="s">
        <v>212</v>
      </c>
      <c r="I29" s="13">
        <v>18250</v>
      </c>
      <c r="J29" s="14"/>
      <c r="K29" s="14"/>
      <c r="L29" s="17">
        <f t="shared" si="0"/>
        <v>4380000</v>
      </c>
      <c r="M29" s="17"/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585</v>
      </c>
      <c r="F30" s="5">
        <v>2</v>
      </c>
      <c r="G30" s="11">
        <v>240</v>
      </c>
      <c r="H30" s="11" t="s">
        <v>212</v>
      </c>
      <c r="I30" s="13">
        <v>18250</v>
      </c>
      <c r="J30" s="14"/>
      <c r="K30" s="14"/>
      <c r="L30" s="17">
        <f t="shared" si="0"/>
        <v>4380000</v>
      </c>
      <c r="M30" s="17"/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8" t="s">
        <v>586</v>
      </c>
      <c r="F31" s="8">
        <v>2</v>
      </c>
      <c r="G31" s="11">
        <v>240</v>
      </c>
      <c r="H31" s="11" t="s">
        <v>212</v>
      </c>
      <c r="I31" s="13">
        <v>18250</v>
      </c>
      <c r="J31" s="14"/>
      <c r="K31" s="14"/>
      <c r="L31" s="17">
        <f t="shared" si="0"/>
        <v>4380000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5" t="s">
        <v>14</v>
      </c>
      <c r="E32" s="5" t="s">
        <v>587</v>
      </c>
      <c r="F32" s="5">
        <v>1</v>
      </c>
      <c r="G32" s="11">
        <v>120</v>
      </c>
      <c r="H32" s="11" t="s">
        <v>212</v>
      </c>
      <c r="I32" s="13">
        <v>18250</v>
      </c>
      <c r="J32" s="14"/>
      <c r="K32" s="14"/>
      <c r="L32" s="17">
        <f t="shared" si="0"/>
        <v>2190000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588</v>
      </c>
      <c r="F33" s="5">
        <v>1</v>
      </c>
      <c r="G33" s="11">
        <v>120</v>
      </c>
      <c r="H33" s="11" t="s">
        <v>212</v>
      </c>
      <c r="I33" s="13">
        <v>18250</v>
      </c>
      <c r="J33" s="14"/>
      <c r="K33" s="14"/>
      <c r="L33" s="17">
        <f t="shared" si="0"/>
        <v>2190000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589</v>
      </c>
      <c r="F34" s="5">
        <v>1</v>
      </c>
      <c r="G34" s="11">
        <v>120</v>
      </c>
      <c r="H34" s="11" t="s">
        <v>212</v>
      </c>
      <c r="I34" s="13">
        <v>18250</v>
      </c>
      <c r="J34" s="14"/>
      <c r="K34" s="14"/>
      <c r="L34" s="17">
        <f t="shared" si="0"/>
        <v>2190000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590</v>
      </c>
      <c r="F35" s="6">
        <v>1</v>
      </c>
      <c r="G35" s="11">
        <v>120</v>
      </c>
      <c r="H35" s="11" t="s">
        <v>212</v>
      </c>
      <c r="I35" s="13">
        <v>18250</v>
      </c>
      <c r="J35" s="14"/>
      <c r="K35" s="14"/>
      <c r="L35" s="17">
        <f t="shared" si="0"/>
        <v>2190000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591</v>
      </c>
      <c r="F36" s="5">
        <v>1</v>
      </c>
      <c r="G36" s="11">
        <v>60</v>
      </c>
      <c r="H36" s="11" t="s">
        <v>212</v>
      </c>
      <c r="I36" s="13">
        <v>18250</v>
      </c>
      <c r="J36" s="14"/>
      <c r="K36" s="14"/>
      <c r="L36" s="17">
        <f t="shared" si="0"/>
        <v>1095000</v>
      </c>
      <c r="M36" s="17"/>
      <c r="N36" s="17"/>
    </row>
    <row r="37" spans="1:14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6" t="s">
        <v>591</v>
      </c>
      <c r="F37" s="6">
        <v>1</v>
      </c>
      <c r="G37" s="11">
        <v>60</v>
      </c>
      <c r="H37" s="11" t="s">
        <v>212</v>
      </c>
      <c r="I37" s="13">
        <v>0</v>
      </c>
      <c r="J37" s="14"/>
      <c r="K37" s="14"/>
      <c r="L37" s="17">
        <f t="shared" si="0"/>
        <v>0</v>
      </c>
      <c r="M37" s="17">
        <v>0</v>
      </c>
      <c r="N37" s="17">
        <f>SUM(L28:L37)-M37</f>
        <v>27375000</v>
      </c>
    </row>
    <row r="38" spans="1:14" s="2" customFormat="1" ht="12.75" x14ac:dyDescent="0.2">
      <c r="A38" s="11"/>
      <c r="B38" s="12"/>
      <c r="C38" s="12"/>
      <c r="D38" s="12"/>
      <c r="E38" s="5" t="s">
        <v>557</v>
      </c>
      <c r="F38" s="5"/>
      <c r="G38" s="11"/>
      <c r="H38" s="11"/>
      <c r="I38" s="13"/>
      <c r="J38" s="14"/>
      <c r="K38" s="14"/>
      <c r="L38" s="17"/>
      <c r="M38" s="17"/>
      <c r="N38" s="17"/>
    </row>
    <row r="39" spans="1:14" s="2" customFormat="1" ht="15.75" x14ac:dyDescent="0.25">
      <c r="A39" s="60" t="s">
        <v>730</v>
      </c>
      <c r="B39" s="81"/>
      <c r="C39" s="12"/>
      <c r="D39" s="12"/>
      <c r="E39" s="6"/>
      <c r="F39" s="6"/>
      <c r="G39" s="11"/>
      <c r="H39" s="11"/>
      <c r="I39" s="13"/>
      <c r="J39" s="14"/>
      <c r="K39" s="14"/>
      <c r="L39" s="17"/>
      <c r="M39" s="17"/>
      <c r="N39" s="17"/>
    </row>
    <row r="40" spans="1:14" s="2" customFormat="1" ht="12.75" x14ac:dyDescent="0.2">
      <c r="A40" s="11">
        <v>1</v>
      </c>
      <c r="B40" s="12">
        <v>45079</v>
      </c>
      <c r="C40" s="12">
        <v>45077</v>
      </c>
      <c r="D40" s="12" t="s">
        <v>892</v>
      </c>
      <c r="E40" s="5" t="s">
        <v>893</v>
      </c>
      <c r="F40" s="5">
        <v>1</v>
      </c>
      <c r="G40" s="11">
        <v>144</v>
      </c>
      <c r="H40" s="11" t="s">
        <v>212</v>
      </c>
      <c r="I40" s="13">
        <v>18250</v>
      </c>
      <c r="J40" s="14"/>
      <c r="K40" s="14"/>
      <c r="L40" s="17">
        <f t="shared" si="0"/>
        <v>2628000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894</v>
      </c>
      <c r="F41" s="5">
        <v>1</v>
      </c>
      <c r="G41" s="11">
        <v>144</v>
      </c>
      <c r="H41" s="11" t="s">
        <v>212</v>
      </c>
      <c r="I41" s="13">
        <v>18250</v>
      </c>
      <c r="J41" s="14"/>
      <c r="K41" s="14"/>
      <c r="L41" s="17">
        <f t="shared" si="0"/>
        <v>2628000</v>
      </c>
      <c r="M41" s="17"/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5" t="s">
        <v>14</v>
      </c>
      <c r="E42" s="5" t="s">
        <v>895</v>
      </c>
      <c r="F42" s="5">
        <v>1</v>
      </c>
      <c r="G42" s="11">
        <v>144</v>
      </c>
      <c r="H42" s="11" t="s">
        <v>212</v>
      </c>
      <c r="I42" s="13">
        <v>18250</v>
      </c>
      <c r="J42" s="14"/>
      <c r="K42" s="14"/>
      <c r="L42" s="17">
        <f t="shared" si="0"/>
        <v>2628000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896</v>
      </c>
      <c r="F43" s="5">
        <v>1</v>
      </c>
      <c r="G43" s="11">
        <v>144</v>
      </c>
      <c r="H43" s="11" t="s">
        <v>212</v>
      </c>
      <c r="I43" s="13">
        <v>18250</v>
      </c>
      <c r="J43" s="14"/>
      <c r="K43" s="14"/>
      <c r="L43" s="17">
        <f t="shared" si="0"/>
        <v>2628000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897</v>
      </c>
      <c r="F44" s="5">
        <v>1</v>
      </c>
      <c r="G44" s="11">
        <v>144</v>
      </c>
      <c r="H44" s="11" t="s">
        <v>212</v>
      </c>
      <c r="I44" s="13">
        <v>18250</v>
      </c>
      <c r="J44" s="14"/>
      <c r="K44" s="14"/>
      <c r="L44" s="17">
        <f t="shared" si="0"/>
        <v>2628000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6" t="s">
        <v>552</v>
      </c>
      <c r="F45" s="6">
        <v>1</v>
      </c>
      <c r="G45" s="11">
        <v>144</v>
      </c>
      <c r="H45" s="11" t="s">
        <v>212</v>
      </c>
      <c r="I45" s="13">
        <v>18250</v>
      </c>
      <c r="J45" s="14"/>
      <c r="K45" s="14"/>
      <c r="L45" s="17">
        <f t="shared" si="0"/>
        <v>2628000</v>
      </c>
      <c r="M45" s="17"/>
      <c r="N45" s="17"/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5" t="s">
        <v>554</v>
      </c>
      <c r="F46" s="5">
        <v>2</v>
      </c>
      <c r="G46" s="11">
        <v>288</v>
      </c>
      <c r="H46" s="11" t="s">
        <v>212</v>
      </c>
      <c r="I46" s="13">
        <v>18250</v>
      </c>
      <c r="J46" s="14"/>
      <c r="K46" s="14"/>
      <c r="L46" s="17">
        <f t="shared" si="0"/>
        <v>5256000</v>
      </c>
      <c r="M46" s="17"/>
      <c r="N46" s="17"/>
    </row>
    <row r="47" spans="1:14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898</v>
      </c>
      <c r="F47" s="5">
        <v>1</v>
      </c>
      <c r="G47" s="11">
        <v>144</v>
      </c>
      <c r="H47" s="11" t="s">
        <v>212</v>
      </c>
      <c r="I47" s="13">
        <v>0</v>
      </c>
      <c r="J47" s="14"/>
      <c r="K47" s="14"/>
      <c r="L47" s="17">
        <f t="shared" si="0"/>
        <v>0</v>
      </c>
      <c r="M47" s="17">
        <v>0</v>
      </c>
      <c r="N47" s="17">
        <f>SUM(L40:L47)-M47</f>
        <v>21024000</v>
      </c>
    </row>
    <row r="48" spans="1:14" s="2" customFormat="1" ht="12.75" x14ac:dyDescent="0.2">
      <c r="A48" s="11"/>
      <c r="B48" s="12"/>
      <c r="C48" s="12"/>
      <c r="D48" s="12"/>
      <c r="E48" s="5" t="s">
        <v>557</v>
      </c>
      <c r="F48" s="5"/>
      <c r="G48" s="11"/>
      <c r="H48" s="11"/>
      <c r="I48" s="13"/>
      <c r="J48" s="14"/>
      <c r="K48" s="14"/>
      <c r="L48" s="17"/>
      <c r="M48" s="17"/>
      <c r="N48" s="17"/>
    </row>
    <row r="49" spans="1:14" s="2" customFormat="1" ht="12.75" x14ac:dyDescent="0.2">
      <c r="A49" s="11">
        <v>2</v>
      </c>
      <c r="B49" s="12">
        <v>45079</v>
      </c>
      <c r="C49" s="12">
        <v>45077</v>
      </c>
      <c r="D49" s="12" t="s">
        <v>899</v>
      </c>
      <c r="E49" s="8" t="s">
        <v>900</v>
      </c>
      <c r="F49" s="8">
        <v>5</v>
      </c>
      <c r="G49" s="11">
        <v>600</v>
      </c>
      <c r="H49" s="11" t="s">
        <v>212</v>
      </c>
      <c r="I49" s="13">
        <v>16750</v>
      </c>
      <c r="J49" s="14"/>
      <c r="K49" s="14"/>
      <c r="L49" s="17">
        <f t="shared" si="0"/>
        <v>10050000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5" t="s">
        <v>524</v>
      </c>
      <c r="F50" s="5">
        <v>1</v>
      </c>
      <c r="G50" s="11">
        <v>24</v>
      </c>
      <c r="H50" s="11" t="s">
        <v>131</v>
      </c>
      <c r="I50" s="13">
        <v>106000</v>
      </c>
      <c r="J50" s="14"/>
      <c r="K50" s="14"/>
      <c r="L50" s="17">
        <f t="shared" si="0"/>
        <v>2544000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901</v>
      </c>
      <c r="F51" s="5">
        <v>1</v>
      </c>
      <c r="G51" s="11">
        <v>144</v>
      </c>
      <c r="H51" s="11" t="s">
        <v>212</v>
      </c>
      <c r="I51" s="13">
        <v>18250</v>
      </c>
      <c r="J51" s="14"/>
      <c r="K51" s="14"/>
      <c r="L51" s="17">
        <f t="shared" si="0"/>
        <v>2628000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5" t="s">
        <v>14</v>
      </c>
      <c r="E52" s="5" t="s">
        <v>901</v>
      </c>
      <c r="F52" s="5">
        <v>1</v>
      </c>
      <c r="G52" s="11">
        <v>144</v>
      </c>
      <c r="H52" s="11" t="s">
        <v>212</v>
      </c>
      <c r="I52" s="13">
        <v>18250</v>
      </c>
      <c r="J52" s="14"/>
      <c r="K52" s="14"/>
      <c r="L52" s="17">
        <f t="shared" si="0"/>
        <v>2628000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902</v>
      </c>
      <c r="F53" s="5">
        <v>1</v>
      </c>
      <c r="G53" s="11">
        <v>144</v>
      </c>
      <c r="H53" s="11" t="s">
        <v>212</v>
      </c>
      <c r="I53" s="13">
        <v>18250</v>
      </c>
      <c r="J53" s="14"/>
      <c r="K53" s="14"/>
      <c r="L53" s="17">
        <f t="shared" si="0"/>
        <v>2628000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903</v>
      </c>
      <c r="F54" s="5">
        <v>1</v>
      </c>
      <c r="G54" s="11">
        <v>144</v>
      </c>
      <c r="H54" s="11" t="s">
        <v>212</v>
      </c>
      <c r="I54" s="13">
        <v>18250</v>
      </c>
      <c r="J54" s="14"/>
      <c r="K54" s="14"/>
      <c r="L54" s="17">
        <f t="shared" si="0"/>
        <v>2628000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555</v>
      </c>
      <c r="F55" s="5">
        <v>1</v>
      </c>
      <c r="G55" s="11">
        <v>144</v>
      </c>
      <c r="H55" s="11" t="s">
        <v>212</v>
      </c>
      <c r="I55" s="13">
        <v>18250</v>
      </c>
      <c r="J55" s="14"/>
      <c r="K55" s="14"/>
      <c r="L55" s="17">
        <f t="shared" si="0"/>
        <v>2628000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6" t="s">
        <v>551</v>
      </c>
      <c r="F56" s="6">
        <v>1</v>
      </c>
      <c r="G56" s="11">
        <v>144</v>
      </c>
      <c r="H56" s="11" t="s">
        <v>212</v>
      </c>
      <c r="I56" s="13">
        <v>18250</v>
      </c>
      <c r="J56" s="14"/>
      <c r="K56" s="14"/>
      <c r="L56" s="17">
        <f t="shared" si="0"/>
        <v>2628000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904</v>
      </c>
      <c r="F57" s="5">
        <v>1</v>
      </c>
      <c r="G57" s="11">
        <v>144</v>
      </c>
      <c r="H57" s="11" t="s">
        <v>212</v>
      </c>
      <c r="I57" s="13">
        <v>18250</v>
      </c>
      <c r="J57" s="14"/>
      <c r="K57" s="14"/>
      <c r="L57" s="17">
        <f t="shared" si="0"/>
        <v>2628000</v>
      </c>
      <c r="M57" s="17">
        <v>0</v>
      </c>
      <c r="N57" s="17">
        <f>SUM(L49:L57)-M57</f>
        <v>30990000</v>
      </c>
    </row>
    <row r="58" spans="1:14" s="2" customFormat="1" ht="15.75" x14ac:dyDescent="0.25">
      <c r="A58" s="60" t="s">
        <v>919</v>
      </c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/>
      <c r="M58" s="17"/>
      <c r="N58" s="17"/>
    </row>
    <row r="59" spans="1:14" s="2" customFormat="1" ht="12.75" x14ac:dyDescent="0.2">
      <c r="A59" s="11">
        <v>1</v>
      </c>
      <c r="B59" s="12">
        <v>45093</v>
      </c>
      <c r="C59" s="12">
        <v>45090</v>
      </c>
      <c r="D59" s="12" t="s">
        <v>967</v>
      </c>
      <c r="E59" s="5" t="s">
        <v>968</v>
      </c>
      <c r="F59" s="5">
        <v>1</v>
      </c>
      <c r="G59" s="11">
        <v>144</v>
      </c>
      <c r="H59" s="11" t="s">
        <v>212</v>
      </c>
      <c r="I59" s="13">
        <v>24000</v>
      </c>
      <c r="J59" s="14"/>
      <c r="K59" s="14"/>
      <c r="L59" s="17">
        <f>G59*(I59-(I59*J59)-((I59-(I59*J59))*K59))</f>
        <v>3456000</v>
      </c>
      <c r="M59" s="17"/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6" t="s">
        <v>969</v>
      </c>
      <c r="F60" s="6">
        <v>1</v>
      </c>
      <c r="G60" s="42">
        <v>120</v>
      </c>
      <c r="H60" s="11" t="s">
        <v>212</v>
      </c>
      <c r="I60" s="13">
        <v>25500</v>
      </c>
      <c r="J60" s="14"/>
      <c r="K60" s="14"/>
      <c r="L60" s="17">
        <f t="shared" si="0"/>
        <v>3060000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970</v>
      </c>
      <c r="F61" s="5">
        <v>1</v>
      </c>
      <c r="G61" s="43">
        <v>144</v>
      </c>
      <c r="H61" s="11" t="s">
        <v>212</v>
      </c>
      <c r="I61" s="13">
        <v>13250</v>
      </c>
      <c r="J61" s="14"/>
      <c r="K61" s="14"/>
      <c r="L61" s="17">
        <f t="shared" si="0"/>
        <v>1908000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971</v>
      </c>
      <c r="F62" s="6">
        <v>1</v>
      </c>
      <c r="G62" s="11">
        <v>96</v>
      </c>
      <c r="H62" s="11" t="s">
        <v>212</v>
      </c>
      <c r="I62" s="13">
        <v>29000</v>
      </c>
      <c r="J62" s="14"/>
      <c r="K62" s="14"/>
      <c r="L62" s="17">
        <f t="shared" si="0"/>
        <v>2784000</v>
      </c>
      <c r="M62" s="17">
        <v>0</v>
      </c>
      <c r="N62" s="17">
        <f>SUM(L59:L62)-M62</f>
        <v>11208000</v>
      </c>
    </row>
    <row r="63" spans="1:14" s="2" customFormat="1" ht="15.75" x14ac:dyDescent="0.25">
      <c r="A63" s="60" t="s">
        <v>1080</v>
      </c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>
        <v>1</v>
      </c>
      <c r="B64" s="12">
        <v>45127</v>
      </c>
      <c r="C64" s="12">
        <v>45125</v>
      </c>
      <c r="D64" s="12" t="s">
        <v>1177</v>
      </c>
      <c r="E64" s="8" t="s">
        <v>1178</v>
      </c>
      <c r="F64" s="8">
        <v>5</v>
      </c>
      <c r="G64" s="11">
        <v>1800</v>
      </c>
      <c r="H64" s="11" t="s">
        <v>212</v>
      </c>
      <c r="I64" s="13">
        <v>8100</v>
      </c>
      <c r="J64" s="14"/>
      <c r="K64" s="14"/>
      <c r="L64" s="17">
        <f t="shared" si="0"/>
        <v>14580000</v>
      </c>
      <c r="M64" s="17"/>
      <c r="N64" s="17"/>
    </row>
    <row r="65" spans="1:14" s="2" customFormat="1" ht="12.75" x14ac:dyDescent="0.2">
      <c r="A65" s="11"/>
      <c r="B65" s="12" t="s">
        <v>14</v>
      </c>
      <c r="C65" s="12" t="s">
        <v>14</v>
      </c>
      <c r="D65" s="12" t="s">
        <v>14</v>
      </c>
      <c r="E65" s="6" t="s">
        <v>1179</v>
      </c>
      <c r="F65" s="6">
        <v>1</v>
      </c>
      <c r="G65" s="11">
        <v>360</v>
      </c>
      <c r="H65" s="11" t="s">
        <v>212</v>
      </c>
      <c r="I65" s="13">
        <v>7700</v>
      </c>
      <c r="J65" s="14"/>
      <c r="K65" s="14"/>
      <c r="L65" s="17">
        <f t="shared" si="0"/>
        <v>2772000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1180</v>
      </c>
      <c r="F66" s="5">
        <v>1</v>
      </c>
      <c r="G66" s="11">
        <v>360</v>
      </c>
      <c r="H66" s="11" t="s">
        <v>212</v>
      </c>
      <c r="I66" s="13">
        <v>7700</v>
      </c>
      <c r="J66" s="14"/>
      <c r="K66" s="14"/>
      <c r="L66" s="17">
        <f t="shared" si="0"/>
        <v>2772000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1181</v>
      </c>
      <c r="F67" s="5">
        <v>1</v>
      </c>
      <c r="G67" s="11">
        <v>360</v>
      </c>
      <c r="H67" s="11" t="s">
        <v>212</v>
      </c>
      <c r="I67" s="13">
        <v>7700</v>
      </c>
      <c r="J67" s="14"/>
      <c r="K67" s="14"/>
      <c r="L67" s="17">
        <f t="shared" si="0"/>
        <v>2772000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1182</v>
      </c>
      <c r="F68" s="8">
        <v>1</v>
      </c>
      <c r="G68" s="11">
        <v>360</v>
      </c>
      <c r="H68" s="11" t="s">
        <v>212</v>
      </c>
      <c r="I68" s="13">
        <v>7700</v>
      </c>
      <c r="J68" s="14"/>
      <c r="K68" s="14"/>
      <c r="L68" s="17">
        <f t="shared" ref="L68:L131" si="1">G68*(I68-(I68*J68)-((I68-(I68*J68))*K68))</f>
        <v>2772000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8" t="s">
        <v>1183</v>
      </c>
      <c r="F69" s="8">
        <v>1</v>
      </c>
      <c r="G69" s="11">
        <v>360</v>
      </c>
      <c r="H69" s="11" t="s">
        <v>212</v>
      </c>
      <c r="I69" s="13">
        <v>7700</v>
      </c>
      <c r="J69" s="14"/>
      <c r="K69" s="14"/>
      <c r="L69" s="17">
        <f t="shared" si="1"/>
        <v>2772000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1184</v>
      </c>
      <c r="F70" s="5">
        <v>1</v>
      </c>
      <c r="G70" s="11">
        <v>1</v>
      </c>
      <c r="H70" s="11" t="s">
        <v>131</v>
      </c>
      <c r="I70" s="13">
        <v>0</v>
      </c>
      <c r="J70" s="14"/>
      <c r="K70" s="14"/>
      <c r="L70" s="17">
        <f t="shared" si="1"/>
        <v>0</v>
      </c>
      <c r="M70" s="17">
        <v>0</v>
      </c>
      <c r="N70" s="17">
        <f>SUM(L64:L70)-M70</f>
        <v>28440000</v>
      </c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sortState ref="E31:L35">
    <sortCondition ref="E31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workbookViewId="0">
      <pane ySplit="3" topLeftCell="A4" activePane="bottomLeft" state="frozen"/>
      <selection pane="bottomLeft" activeCell="E11" sqref="E11"/>
    </sheetView>
  </sheetViews>
  <sheetFormatPr defaultRowHeight="15" x14ac:dyDescent="0.25"/>
  <cols>
    <col min="1" max="1" width="9.42578125" style="44" customWidth="1"/>
    <col min="2" max="3" width="8.7109375" style="27" customWidth="1"/>
    <col min="4" max="4" width="13.5703125" style="79" customWidth="1"/>
    <col min="5" max="5" width="36.5703125" style="22" customWidth="1"/>
    <col min="6" max="6" width="2.7109375" style="22" customWidth="1"/>
    <col min="7" max="7" width="5.28515625" style="44" customWidth="1"/>
    <col min="8" max="8" width="4.28515625" style="44" customWidth="1"/>
    <col min="9" max="9" width="13.7109375" style="22" customWidth="1"/>
    <col min="10" max="10" width="6.42578125" style="22" customWidth="1"/>
    <col min="11" max="11" width="6.28515625" style="22" customWidth="1"/>
    <col min="12" max="12" width="14.42578125" style="45" customWidth="1"/>
    <col min="13" max="13" width="10.7109375" style="45" customWidth="1"/>
    <col min="14" max="14" width="13.4257812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71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20</v>
      </c>
      <c r="C2" s="28"/>
      <c r="D2" s="71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72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44958</v>
      </c>
      <c r="C5" s="12">
        <v>44956</v>
      </c>
      <c r="D5" s="73" t="s">
        <v>318</v>
      </c>
      <c r="E5" s="5" t="s">
        <v>319</v>
      </c>
      <c r="F5" s="5">
        <v>10</v>
      </c>
      <c r="G5" s="11">
        <v>480</v>
      </c>
      <c r="H5" s="11" t="s">
        <v>123</v>
      </c>
      <c r="I5" s="13">
        <v>92000</v>
      </c>
      <c r="J5" s="14">
        <v>0.27927000000000002</v>
      </c>
      <c r="K5" s="14"/>
      <c r="L5" s="17">
        <f t="shared" ref="L5:L67" si="0">G5*(I5-(I5*J5)-((I5-(I5*J5))*K5))</f>
        <v>31827436.800000001</v>
      </c>
      <c r="M5" s="55">
        <v>409.77</v>
      </c>
      <c r="N5" s="17">
        <f>L5-M5</f>
        <v>31827027.030000001</v>
      </c>
    </row>
    <row r="6" spans="1:14" s="2" customFormat="1" ht="15.75" x14ac:dyDescent="0.25">
      <c r="A6" s="60" t="s">
        <v>730</v>
      </c>
      <c r="B6" s="12"/>
      <c r="C6" s="12"/>
      <c r="D6" s="74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45073</v>
      </c>
      <c r="C7" s="12">
        <v>45070</v>
      </c>
      <c r="D7" s="74" t="s">
        <v>875</v>
      </c>
      <c r="E7" s="5" t="s">
        <v>1046</v>
      </c>
      <c r="F7" s="5">
        <v>30</v>
      </c>
      <c r="G7" s="11">
        <v>1200</v>
      </c>
      <c r="H7" s="11" t="s">
        <v>123</v>
      </c>
      <c r="I7" s="13">
        <v>52703</v>
      </c>
      <c r="J7" s="14"/>
      <c r="K7" s="14"/>
      <c r="L7" s="17">
        <f t="shared" si="0"/>
        <v>63243600</v>
      </c>
      <c r="M7" s="55">
        <v>356.76</v>
      </c>
      <c r="N7" s="17">
        <f>L7-M7</f>
        <v>63243243.240000002</v>
      </c>
    </row>
    <row r="8" spans="1:14" s="2" customFormat="1" ht="12.75" x14ac:dyDescent="0.2">
      <c r="A8" s="11">
        <v>2</v>
      </c>
      <c r="B8" s="12">
        <v>45073</v>
      </c>
      <c r="C8" s="12">
        <v>45071</v>
      </c>
      <c r="D8" s="74" t="s">
        <v>876</v>
      </c>
      <c r="E8" s="5" t="s">
        <v>877</v>
      </c>
      <c r="F8" s="5">
        <v>10</v>
      </c>
      <c r="G8" s="11">
        <v>10</v>
      </c>
      <c r="H8" s="11" t="s">
        <v>139</v>
      </c>
      <c r="I8" s="13">
        <v>630631</v>
      </c>
      <c r="J8" s="14"/>
      <c r="K8" s="14"/>
      <c r="L8" s="17">
        <f t="shared" si="0"/>
        <v>6306310</v>
      </c>
      <c r="M8" s="17">
        <v>0</v>
      </c>
      <c r="N8" s="17">
        <f>L8-M8</f>
        <v>6306310</v>
      </c>
    </row>
    <row r="9" spans="1:14" s="2" customFormat="1" ht="12.75" x14ac:dyDescent="0.2">
      <c r="A9" s="11"/>
      <c r="B9" s="12"/>
      <c r="C9" s="12"/>
      <c r="D9" s="74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74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74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74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74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73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74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74"/>
      <c r="E16" s="6"/>
      <c r="F16" s="6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74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74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74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74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74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73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74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74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74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74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74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73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74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74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74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73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74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74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74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74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74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74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74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74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74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73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74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74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74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74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74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74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74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74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74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73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74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74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74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74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74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74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74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74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74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73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73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74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74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74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74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74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74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73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74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74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73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74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74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74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74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73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74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74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74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74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74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74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74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73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74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74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74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74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74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73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74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74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74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74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74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73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74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74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74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74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74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73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74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74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74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74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74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74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73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74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73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74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73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73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74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74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74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74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74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74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74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74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74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73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74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74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74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74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74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73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74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74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74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74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74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74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74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74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74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73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74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74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74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74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73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74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74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74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74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74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74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73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74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74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74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73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74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74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74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74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74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74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73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74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74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73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74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74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74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74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74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74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74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74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74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74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73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74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74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74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74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74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74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74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74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74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73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74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74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74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74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73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74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73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74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74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74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74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74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74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74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74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74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73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74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74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74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74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74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74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74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74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74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73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74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74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73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74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74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73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74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74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74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74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74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74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74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73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73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74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74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74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74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74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74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74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74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73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74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74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74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74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74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74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74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74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74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73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74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73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74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74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74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73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74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74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73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74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74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74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74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74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74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74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74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74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73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73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74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74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74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74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74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73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74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73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74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74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74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74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74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74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74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74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73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73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73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74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74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74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73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74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74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74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74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74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74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74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73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74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74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73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74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74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74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74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74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73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74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74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74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74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74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74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74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74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74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73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74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74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74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74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74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74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74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74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74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73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74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74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74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74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74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74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74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74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73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74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74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74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74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73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74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74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74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74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74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74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74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74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74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73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74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74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74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74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73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74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74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73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74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74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74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74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74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74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74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74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73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74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74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74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74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74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74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74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73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74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74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74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73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74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73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74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74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74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73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74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74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74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74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74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74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74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74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74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73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74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74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74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74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73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74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74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74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73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74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74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74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74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73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74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74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74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73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74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74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73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74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74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74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73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74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74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73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74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74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74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74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74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74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74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74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74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74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73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74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74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74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74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74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74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74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74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73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74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73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74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74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74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74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74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74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74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74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74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74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74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74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75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7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76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76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74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74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74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74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73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76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76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76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74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74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74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74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74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74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74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74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74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74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76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76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76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76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76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75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7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76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76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73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74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74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74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74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75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74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74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74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74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74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76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76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76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7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75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74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73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74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74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74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76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76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76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75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7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74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74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74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74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74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77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77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77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77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77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77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77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77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77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77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77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77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77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77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77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77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77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77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77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77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77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77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77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77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77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77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77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77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77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77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77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77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77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77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77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77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77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77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77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77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77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77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77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77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77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77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77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77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77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77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77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77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77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77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77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77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77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77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77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77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77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77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77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77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77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77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77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77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77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77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77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77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77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77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77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77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77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77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77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77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77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77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77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77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77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77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77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77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77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77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77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77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77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77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77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77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77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77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77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77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77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77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77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77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77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77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77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77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77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77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78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78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78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78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78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78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78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78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78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78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78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78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78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78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78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78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78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78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78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78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78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78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78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78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78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78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78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78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78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78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78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78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78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78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78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78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78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78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78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78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78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78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78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78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78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78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78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78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78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78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78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78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78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78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78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78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78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78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78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78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78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78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78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78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78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78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78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78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78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78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78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78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78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78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78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78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78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78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78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78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78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78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78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78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78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78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78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78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78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78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78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78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78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78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78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78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78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78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78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78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78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78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78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78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78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78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78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78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78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78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78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78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78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78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78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78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78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78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78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78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78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78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78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78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78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78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78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78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78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78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78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78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78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78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78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78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78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78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78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78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78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78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78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78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78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78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78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78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78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78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78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78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78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78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78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78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78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78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78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78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78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78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78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78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78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78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78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78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78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78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78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78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78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78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78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78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78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78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78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78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78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78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78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78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78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78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78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78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78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78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78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78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78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78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78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78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78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78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78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78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78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78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78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78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78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78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78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78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78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78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78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78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78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78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78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78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78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78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78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78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78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78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78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78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78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78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78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78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78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78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78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78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78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78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78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78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78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78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78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78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78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78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78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78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78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78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78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78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78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78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78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78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78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78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78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78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78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78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78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78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78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78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78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78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78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78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78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78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78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78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78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78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78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78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78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78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78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78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78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78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78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78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78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78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78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78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78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78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78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78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78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78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78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78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78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78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78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78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78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78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78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78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78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78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78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78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78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78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78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78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78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78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78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78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78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78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78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78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78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78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78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78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78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78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78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78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78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78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78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78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78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78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78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78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78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78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78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78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78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78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78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78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78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78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78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78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78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78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78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78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78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78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78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78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78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78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78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78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78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78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78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78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78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78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78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78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78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78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78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78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78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78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78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78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78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78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78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78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78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78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78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78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78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78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78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78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78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78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78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78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78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78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78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78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78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78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78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78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78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78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78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78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78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78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78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78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78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78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78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78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78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78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78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78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78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78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78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78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78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78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78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78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78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78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78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78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78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78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78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78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78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78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78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78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78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78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78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78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78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78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78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78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78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78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78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78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78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78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78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78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78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78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78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78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78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78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78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78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78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78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78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78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78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78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78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78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78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78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78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78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78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78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78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78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78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78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78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78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78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78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78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78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78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78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78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78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78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78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78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78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78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78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78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78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78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78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78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78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78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78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78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78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78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78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78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78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78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78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78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78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78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78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78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78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78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78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78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78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78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78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78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78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78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78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78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78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78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78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78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78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78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78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78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78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78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78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78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78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78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78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78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78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78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78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78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78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78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78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78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78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78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78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78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78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78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78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78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78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78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78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78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78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78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78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78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78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78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78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78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78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78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78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78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78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78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78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78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78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78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78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78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78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78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78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78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78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78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78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78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78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78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78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78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78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78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78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78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78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78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78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78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78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78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78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78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78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78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78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78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78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78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78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78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78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78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78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78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78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78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78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78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78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78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78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78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78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78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78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78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78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78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78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78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78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78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78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78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78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78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78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78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78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78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78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78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78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78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78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78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78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78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78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78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78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78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78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78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78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78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78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78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78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78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78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78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78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78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78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78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78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78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78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78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78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78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78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78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78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78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78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78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78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78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78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78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78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78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78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78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78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78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78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78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78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78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78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78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78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78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78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78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78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78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78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78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78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78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78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78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78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78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78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78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78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78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78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78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78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78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78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78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78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78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78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78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78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78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78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78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78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78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78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78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78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78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78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78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78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78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78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78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78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78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78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78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78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78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78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78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78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78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78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78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78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78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78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78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78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78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78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78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78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78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78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78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78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78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78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78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78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78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78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78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78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78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78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78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78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78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78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78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78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78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78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78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78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78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78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78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78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78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78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78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78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78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78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78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78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78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78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78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78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78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78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78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78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78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78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78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78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78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78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78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78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78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78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78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78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78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78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78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78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78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78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78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78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78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78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78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78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78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78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78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78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78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78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78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78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78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78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78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78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78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78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78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78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78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78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78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78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78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78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78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78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78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78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78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78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78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78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78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78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78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78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78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78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78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78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78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78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78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78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78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78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78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78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78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78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78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78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78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78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78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78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78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78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78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78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78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78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78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78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78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78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78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78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78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78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78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78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78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78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78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78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78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78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78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78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78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78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78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78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78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78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78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78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78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78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78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78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78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78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78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78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78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78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78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78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78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78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78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78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78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78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78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78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78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78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78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78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78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78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78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78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78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78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78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78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78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78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78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78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78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78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78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78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78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78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78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78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78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78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78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78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78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78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78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78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78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78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78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78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78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78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78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78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78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78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78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78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78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78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78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78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78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78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78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78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78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78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78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78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78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78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78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78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78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78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78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78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78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78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78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78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78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78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78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78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78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78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78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78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78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78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78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78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78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78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78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78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78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78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78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78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78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78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78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78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78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78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78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78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78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78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78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78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78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78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78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78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78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78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78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78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78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78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78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78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78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78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78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78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78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78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78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78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78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78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78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78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78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78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78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78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78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78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78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78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78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78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78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78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78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78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78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78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78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78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78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78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78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78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78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78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78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78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78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78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78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78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78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78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78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78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78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78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78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78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78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78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78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78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78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78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78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78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78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78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78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78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78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78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78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78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78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78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78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78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78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78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78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78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78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78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78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78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78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78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78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78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78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78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78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78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78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78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78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78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78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78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78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78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78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78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78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78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78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78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78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78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78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78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78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78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78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78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78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78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78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78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78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78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78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78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78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78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78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78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78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78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78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78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78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78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78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78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78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78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78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78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78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78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78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78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78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78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78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78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78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78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78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78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Normal="100" workbookViewId="0">
      <pane ySplit="3" topLeftCell="A7" activePane="bottomLeft" state="frozen"/>
      <selection pane="bottomLeft" activeCell="M26" sqref="M2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855468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21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44946</v>
      </c>
      <c r="C5" s="12">
        <v>44945</v>
      </c>
      <c r="D5" s="15" t="s">
        <v>270</v>
      </c>
      <c r="E5" s="5" t="s">
        <v>271</v>
      </c>
      <c r="F5" s="5">
        <v>30</v>
      </c>
      <c r="G5" s="11">
        <v>3000</v>
      </c>
      <c r="H5" s="11" t="s">
        <v>152</v>
      </c>
      <c r="I5" s="13">
        <v>14000</v>
      </c>
      <c r="J5" s="14">
        <v>0.1</v>
      </c>
      <c r="K5" s="14"/>
      <c r="L5" s="17">
        <f t="shared" ref="L5:L68" si="0">G5*(I5-(I5*J5)-((I5-(I5*J5))*K5))</f>
        <v>37800000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272</v>
      </c>
      <c r="F6" s="6">
        <v>5</v>
      </c>
      <c r="G6" s="11">
        <v>250</v>
      </c>
      <c r="H6" s="11" t="s">
        <v>152</v>
      </c>
      <c r="I6" s="13">
        <v>24000</v>
      </c>
      <c r="J6" s="14"/>
      <c r="K6" s="14"/>
      <c r="L6" s="17">
        <f t="shared" si="0"/>
        <v>6000000</v>
      </c>
      <c r="M6" s="17">
        <v>0</v>
      </c>
      <c r="N6" s="17">
        <f>SUM(L5:L6)-(SUM(M5:M6))</f>
        <v>43800000</v>
      </c>
    </row>
    <row r="7" spans="1:14" s="2" customFormat="1" ht="15.75" x14ac:dyDescent="0.25">
      <c r="A7" s="60" t="s">
        <v>345</v>
      </c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>
        <v>1</v>
      </c>
      <c r="B8" s="12">
        <v>44986</v>
      </c>
      <c r="C8" s="12">
        <v>44984</v>
      </c>
      <c r="D8" s="12" t="s">
        <v>467</v>
      </c>
      <c r="E8" s="5" t="s">
        <v>272</v>
      </c>
      <c r="F8" s="5">
        <v>5</v>
      </c>
      <c r="G8" s="11">
        <v>250</v>
      </c>
      <c r="H8" s="11" t="s">
        <v>152</v>
      </c>
      <c r="I8" s="13">
        <v>24000</v>
      </c>
      <c r="J8" s="14"/>
      <c r="K8" s="14"/>
      <c r="L8" s="17">
        <f t="shared" si="0"/>
        <v>6000000</v>
      </c>
      <c r="M8" s="17">
        <v>0</v>
      </c>
      <c r="N8" s="17">
        <f>SUM(L8)-(SUM(M8))</f>
        <v>6000000</v>
      </c>
    </row>
    <row r="9" spans="1:14" s="2" customFormat="1" ht="15.75" x14ac:dyDescent="0.25">
      <c r="A9" s="60" t="s">
        <v>485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>
        <v>1</v>
      </c>
      <c r="B10" s="12">
        <v>44991</v>
      </c>
      <c r="C10" s="12">
        <v>44989</v>
      </c>
      <c r="D10" s="12" t="s">
        <v>623</v>
      </c>
      <c r="E10" s="5" t="s">
        <v>271</v>
      </c>
      <c r="F10" s="5">
        <v>20</v>
      </c>
      <c r="G10" s="11">
        <v>2000</v>
      </c>
      <c r="H10" s="11" t="s">
        <v>152</v>
      </c>
      <c r="I10" s="13">
        <v>14000</v>
      </c>
      <c r="J10" s="14">
        <v>0.1</v>
      </c>
      <c r="K10" s="14"/>
      <c r="L10" s="17">
        <f t="shared" si="0"/>
        <v>25200000</v>
      </c>
      <c r="M10" s="17">
        <v>0</v>
      </c>
      <c r="N10" s="17">
        <f>SUM(L10)-(SUM(M10))</f>
        <v>25200000</v>
      </c>
    </row>
    <row r="11" spans="1:14" s="2" customFormat="1" x14ac:dyDescent="0.25">
      <c r="A11" s="68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x14ac:dyDescent="0.25">
      <c r="A12" s="70">
        <v>1</v>
      </c>
      <c r="B12" s="12">
        <v>45019</v>
      </c>
      <c r="C12" s="12">
        <v>45019</v>
      </c>
      <c r="D12" s="12" t="s">
        <v>728</v>
      </c>
      <c r="E12" s="5" t="s">
        <v>272</v>
      </c>
      <c r="F12" s="5">
        <v>5</v>
      </c>
      <c r="G12" s="11">
        <v>250</v>
      </c>
      <c r="H12" s="11" t="s">
        <v>152</v>
      </c>
      <c r="I12" s="13">
        <v>24000</v>
      </c>
      <c r="J12" s="14"/>
      <c r="K12" s="14"/>
      <c r="L12" s="17">
        <f t="shared" ref="L12" si="1">G12*(I12-(I12*J12)-((I12-(I12*J12))*K12))</f>
        <v>6000000</v>
      </c>
      <c r="M12" s="17">
        <v>0</v>
      </c>
      <c r="N12" s="17">
        <f>SUM(L12)-(SUM(M12))</f>
        <v>6000000</v>
      </c>
    </row>
    <row r="13" spans="1:14" s="2" customFormat="1" ht="12.75" x14ac:dyDescent="0.2">
      <c r="A13" s="11">
        <v>2</v>
      </c>
      <c r="B13" s="12">
        <v>45021</v>
      </c>
      <c r="C13" s="12">
        <v>45019</v>
      </c>
      <c r="D13" s="12" t="s">
        <v>707</v>
      </c>
      <c r="E13" s="5" t="s">
        <v>271</v>
      </c>
      <c r="F13" s="5">
        <v>20</v>
      </c>
      <c r="G13" s="11">
        <v>2000</v>
      </c>
      <c r="H13" s="11" t="s">
        <v>152</v>
      </c>
      <c r="I13" s="13">
        <v>14000</v>
      </c>
      <c r="J13" s="14">
        <v>0.1</v>
      </c>
      <c r="K13" s="14"/>
      <c r="L13" s="17">
        <f t="shared" si="0"/>
        <v>25200000</v>
      </c>
      <c r="M13" s="17">
        <v>0</v>
      </c>
      <c r="N13" s="17">
        <f>SUM(L13)-(SUM(M13))</f>
        <v>25200000</v>
      </c>
    </row>
    <row r="14" spans="1:14" s="2" customFormat="1" x14ac:dyDescent="0.25">
      <c r="A14" s="82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45066</v>
      </c>
      <c r="C15" s="12">
        <v>45062</v>
      </c>
      <c r="D15" s="12" t="s">
        <v>840</v>
      </c>
      <c r="E15" s="5" t="s">
        <v>271</v>
      </c>
      <c r="F15" s="5">
        <v>30</v>
      </c>
      <c r="G15" s="11">
        <v>3000</v>
      </c>
      <c r="H15" s="11" t="s">
        <v>152</v>
      </c>
      <c r="I15" s="13">
        <v>14000</v>
      </c>
      <c r="J15" s="14">
        <v>0.1</v>
      </c>
      <c r="K15" s="14"/>
      <c r="L15" s="17">
        <f t="shared" si="0"/>
        <v>37800000</v>
      </c>
      <c r="M15" s="17">
        <v>0</v>
      </c>
      <c r="N15" s="17">
        <f>SUM(L15)-(SUM(M15))</f>
        <v>37800000</v>
      </c>
    </row>
    <row r="16" spans="1:14" s="2" customFormat="1" ht="12.75" x14ac:dyDescent="0.2">
      <c r="A16" s="11">
        <v>2</v>
      </c>
      <c r="B16" s="12">
        <v>45082</v>
      </c>
      <c r="C16" s="12">
        <v>45077</v>
      </c>
      <c r="D16" s="15" t="s">
        <v>918</v>
      </c>
      <c r="E16" s="5" t="s">
        <v>271</v>
      </c>
      <c r="F16" s="5">
        <v>30</v>
      </c>
      <c r="G16" s="11">
        <v>3000</v>
      </c>
      <c r="H16" s="11" t="s">
        <v>152</v>
      </c>
      <c r="I16" s="13">
        <v>14000</v>
      </c>
      <c r="J16" s="14">
        <v>0.1</v>
      </c>
      <c r="K16" s="14"/>
      <c r="L16" s="17">
        <f t="shared" si="0"/>
        <v>37800000</v>
      </c>
      <c r="M16" s="17">
        <v>0</v>
      </c>
      <c r="N16" s="17">
        <f>SUM(L16)-(SUM(M16))</f>
        <v>37800000</v>
      </c>
    </row>
    <row r="17" spans="1:14" s="2" customFormat="1" ht="15.75" x14ac:dyDescent="0.25">
      <c r="A17" s="60" t="s">
        <v>919</v>
      </c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>
        <v>1</v>
      </c>
      <c r="B18" s="12">
        <v>45082</v>
      </c>
      <c r="C18" s="12">
        <v>45079</v>
      </c>
      <c r="D18" s="12" t="s">
        <v>961</v>
      </c>
      <c r="E18" s="6" t="s">
        <v>272</v>
      </c>
      <c r="F18" s="6">
        <v>5</v>
      </c>
      <c r="G18" s="11">
        <v>250</v>
      </c>
      <c r="H18" s="11" t="s">
        <v>152</v>
      </c>
      <c r="I18" s="13">
        <v>24000</v>
      </c>
      <c r="J18" s="14"/>
      <c r="K18" s="14"/>
      <c r="L18" s="17">
        <f t="shared" si="0"/>
        <v>6000000</v>
      </c>
      <c r="M18" s="17">
        <v>0</v>
      </c>
      <c r="N18" s="17">
        <f>SUM(L18)-(SUM(M18))</f>
        <v>6000000</v>
      </c>
    </row>
    <row r="19" spans="1:14" s="2" customFormat="1" ht="12.75" x14ac:dyDescent="0.2">
      <c r="A19" s="11">
        <v>2</v>
      </c>
      <c r="B19" s="12">
        <v>45096</v>
      </c>
      <c r="C19" s="12">
        <v>45092</v>
      </c>
      <c r="D19" s="12" t="s">
        <v>962</v>
      </c>
      <c r="E19" s="6" t="s">
        <v>271</v>
      </c>
      <c r="F19" s="6">
        <v>20</v>
      </c>
      <c r="G19" s="11">
        <v>2000</v>
      </c>
      <c r="H19" s="11" t="s">
        <v>152</v>
      </c>
      <c r="I19" s="13">
        <v>14000</v>
      </c>
      <c r="J19" s="14">
        <v>0.1</v>
      </c>
      <c r="K19" s="14"/>
      <c r="L19" s="17">
        <f t="shared" si="0"/>
        <v>25200000</v>
      </c>
      <c r="M19" s="17">
        <v>0</v>
      </c>
      <c r="N19" s="17">
        <f>SUM(L19)-(SUM(M19))</f>
        <v>25200000</v>
      </c>
    </row>
    <row r="20" spans="1:14" s="2" customFormat="1" ht="12.75" x14ac:dyDescent="0.2">
      <c r="A20" s="11">
        <v>3</v>
      </c>
      <c r="B20" s="12">
        <v>45105</v>
      </c>
      <c r="C20" s="12">
        <v>45103</v>
      </c>
      <c r="D20" s="12" t="s">
        <v>1045</v>
      </c>
      <c r="E20" s="5" t="s">
        <v>271</v>
      </c>
      <c r="F20" s="5">
        <v>20</v>
      </c>
      <c r="G20" s="11">
        <v>2000</v>
      </c>
      <c r="H20" s="11" t="s">
        <v>152</v>
      </c>
      <c r="I20" s="13">
        <v>14000</v>
      </c>
      <c r="J20" s="14">
        <v>0.1</v>
      </c>
      <c r="K20" s="14"/>
      <c r="L20" s="17">
        <f t="shared" si="0"/>
        <v>25200000</v>
      </c>
      <c r="M20" s="17">
        <v>0</v>
      </c>
      <c r="N20" s="17">
        <f>SUM(L20)-(SUM(M20))</f>
        <v>25200000</v>
      </c>
    </row>
    <row r="21" spans="1:14" s="2" customFormat="1" ht="15.75" x14ac:dyDescent="0.25">
      <c r="A21" s="60" t="s">
        <v>1080</v>
      </c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>
        <v>1</v>
      </c>
      <c r="B22" s="12">
        <v>45124</v>
      </c>
      <c r="C22" s="12">
        <v>45121</v>
      </c>
      <c r="D22" s="12" t="s">
        <v>1185</v>
      </c>
      <c r="E22" s="5" t="s">
        <v>271</v>
      </c>
      <c r="F22" s="5">
        <v>20</v>
      </c>
      <c r="G22" s="11">
        <v>2000</v>
      </c>
      <c r="H22" s="11" t="s">
        <v>152</v>
      </c>
      <c r="I22" s="13">
        <v>14000</v>
      </c>
      <c r="J22" s="14">
        <v>0.1</v>
      </c>
      <c r="K22" s="14"/>
      <c r="L22" s="17">
        <f t="shared" si="0"/>
        <v>25200000</v>
      </c>
      <c r="M22" s="17">
        <v>0</v>
      </c>
      <c r="N22" s="17">
        <f>SUM(L22)-(SUM(M22))</f>
        <v>25200000</v>
      </c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2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2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2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2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2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2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2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2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2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2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2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2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2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2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2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2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2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2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2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2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2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2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2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2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2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2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2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2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2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2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2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2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2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2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2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2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2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2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2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2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2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2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2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2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2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2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2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2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3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3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3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3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3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3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3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3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3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3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3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3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3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3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3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3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3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3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3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3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3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3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3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3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3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3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3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3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3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3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4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4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4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4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4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4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4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4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4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4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4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4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4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4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4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4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4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4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4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4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4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4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4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4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4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4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4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4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4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4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4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4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4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4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4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4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4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4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4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4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4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4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4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4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4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4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4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4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4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4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4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4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4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4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4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4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5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5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5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5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5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5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5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5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5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5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5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5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5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5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5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5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5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5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5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5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5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5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5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5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5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5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5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5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5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5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5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5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5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5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5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5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5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5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5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5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5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5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5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5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5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5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5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5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5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5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5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5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5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5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5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5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5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5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5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5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5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5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5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5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5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5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5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5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5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5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5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5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5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5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5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5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5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5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5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5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5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5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5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5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5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5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5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5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5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5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5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5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5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5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5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5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5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5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5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5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5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5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5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5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5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5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5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5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5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5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5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5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5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5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5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5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5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5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5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5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5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5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5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5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5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5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5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5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5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5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5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5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5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5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5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5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5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5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5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5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5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5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5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5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5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5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5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5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5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5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5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5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5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5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5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5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5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5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5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5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5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5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5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5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5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5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5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5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5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5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5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5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5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6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6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6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6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6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6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6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6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6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6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6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6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6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6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6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6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6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6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6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6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6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6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6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6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6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6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6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7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7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7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7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7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7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7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7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7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7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7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7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7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7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7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7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7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7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7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7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7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7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7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7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8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8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8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8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8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8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8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8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8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8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8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8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8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8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8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8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8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8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8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8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8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8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8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8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8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8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8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8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8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9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9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9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9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9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9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9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9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9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9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9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9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9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10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10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10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10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10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10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10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10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10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10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10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10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10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1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1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1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1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1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1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1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1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1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1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1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1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1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2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2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2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2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2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2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2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2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2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2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2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2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2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3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3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3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3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3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3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3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3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3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3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3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3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3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3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3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3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4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4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4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4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4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4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4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4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4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4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4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4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4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5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5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5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5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5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5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5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5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5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5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5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5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5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5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5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5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5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5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5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6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6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6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6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6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6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6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6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6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6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6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6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6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6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6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6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6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6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6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6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6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6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6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6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6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7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7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7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7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7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7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7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7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7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7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7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7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7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8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8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8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8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8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8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8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8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8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8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8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8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8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8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8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8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8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9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9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9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9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9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9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9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9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9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9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9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9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9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9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9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9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9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9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9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9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9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9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9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9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9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9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9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9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9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9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9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9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9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9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9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9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9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9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9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9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9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9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20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20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20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20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20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20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20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20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20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20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20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20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20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20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20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20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20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20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20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20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20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20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20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20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20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20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20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20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20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20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20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20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20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20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20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20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20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20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20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20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20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1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1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1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1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1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1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1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1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1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1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1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1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1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2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2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2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2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2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2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2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2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2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2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2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2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2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3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3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3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3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3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3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3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3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3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3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3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3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3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4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4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4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4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4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4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4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4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4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4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4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4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4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5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5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5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5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5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5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5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5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5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5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5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5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5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6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6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6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6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6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6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6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6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6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6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6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6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6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6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6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6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7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7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7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7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7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7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7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7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7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7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7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7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7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7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7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7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7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7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7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7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7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7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7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7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7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7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7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7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7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7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7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7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7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7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7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7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7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7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7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7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7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7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7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7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7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7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7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7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7"/>
        <v>0</v>
      </c>
      <c r="M1826" s="17"/>
      <c r="N1826" s="17"/>
    </row>
  </sheetData>
  <pageMargins left="0.7" right="0.7" top="0.75" bottom="0.75" header="0.3" footer="0.3"/>
  <pageSetup paperSize="14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workbookViewId="0">
      <pane ySplit="3" topLeftCell="A4" activePane="bottomLeft" state="frozen"/>
      <selection pane="bottomLeft" activeCell="I18" sqref="I18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22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44947</v>
      </c>
      <c r="C5" s="12">
        <v>44945</v>
      </c>
      <c r="D5" s="15" t="s">
        <v>297</v>
      </c>
      <c r="E5" s="5" t="s">
        <v>298</v>
      </c>
      <c r="F5" s="5">
        <v>3</v>
      </c>
      <c r="G5" s="11">
        <v>1500</v>
      </c>
      <c r="H5" s="11" t="s">
        <v>123</v>
      </c>
      <c r="I5" s="13">
        <v>3036.04</v>
      </c>
      <c r="J5" s="14">
        <v>0.17499999999999999</v>
      </c>
      <c r="K5" s="14"/>
      <c r="L5" s="17">
        <f t="shared" ref="L5:L67" si="0">G5*(I5-(I5*J5)-((I5-(I5*J5))*K5))</f>
        <v>3757099.5000000005</v>
      </c>
      <c r="M5" s="17">
        <v>112712.84</v>
      </c>
      <c r="N5" s="49">
        <f>L5-M5</f>
        <v>3644386.6600000006</v>
      </c>
    </row>
    <row r="6" spans="1:14" s="2" customFormat="1" ht="15.75" x14ac:dyDescent="0.25">
      <c r="A6" s="60" t="s">
        <v>345</v>
      </c>
      <c r="B6" s="12"/>
      <c r="C6" s="12"/>
      <c r="D6" s="15"/>
      <c r="E6" s="5"/>
      <c r="F6" s="5"/>
      <c r="G6" s="11"/>
      <c r="H6" s="11"/>
      <c r="I6" s="13"/>
      <c r="J6" s="14"/>
      <c r="K6" s="14"/>
      <c r="L6" s="17"/>
      <c r="M6" s="17"/>
      <c r="N6" s="49"/>
    </row>
    <row r="7" spans="1:14" s="2" customFormat="1" ht="15.75" x14ac:dyDescent="0.25">
      <c r="A7" s="60" t="s">
        <v>485</v>
      </c>
      <c r="B7" s="12"/>
      <c r="C7" s="12"/>
      <c r="D7" s="12"/>
      <c r="E7" s="6"/>
      <c r="F7" s="6"/>
      <c r="G7" s="11"/>
      <c r="H7" s="11"/>
      <c r="I7" s="13"/>
      <c r="J7" s="14"/>
      <c r="K7" s="14"/>
      <c r="L7" s="17"/>
      <c r="M7" s="17"/>
      <c r="N7" s="17"/>
    </row>
    <row r="8" spans="1:14" s="2" customFormat="1" ht="12.75" x14ac:dyDescent="0.2">
      <c r="A8" s="11">
        <v>1</v>
      </c>
      <c r="B8" s="12">
        <v>44994</v>
      </c>
      <c r="C8" s="12">
        <v>44992</v>
      </c>
      <c r="D8" s="12" t="s">
        <v>558</v>
      </c>
      <c r="E8" s="5" t="s">
        <v>559</v>
      </c>
      <c r="F8" s="5" t="s">
        <v>14</v>
      </c>
      <c r="G8" s="11">
        <v>2170</v>
      </c>
      <c r="H8" s="11" t="s">
        <v>131</v>
      </c>
      <c r="I8" s="13">
        <v>2432.4299999999998</v>
      </c>
      <c r="J8" s="14">
        <v>0.3</v>
      </c>
      <c r="K8" s="14"/>
      <c r="L8" s="17">
        <f t="shared" si="0"/>
        <v>3694861.17</v>
      </c>
      <c r="M8" s="17">
        <v>0</v>
      </c>
      <c r="N8" s="49">
        <f>L8-M8</f>
        <v>3694861.17</v>
      </c>
    </row>
    <row r="9" spans="1:14" s="2" customFormat="1" ht="12.75" x14ac:dyDescent="0.2">
      <c r="A9" s="11"/>
      <c r="B9" s="12"/>
      <c r="C9" s="12"/>
      <c r="D9" s="12"/>
      <c r="E9" s="64" t="s">
        <v>560</v>
      </c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5.75" x14ac:dyDescent="0.25">
      <c r="A10" s="83" t="s">
        <v>1080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2.75" x14ac:dyDescent="0.2">
      <c r="A11" s="11">
        <v>1</v>
      </c>
      <c r="B11" s="12">
        <v>45114</v>
      </c>
      <c r="C11" s="12">
        <v>45112</v>
      </c>
      <c r="D11" s="12" t="s">
        <v>1118</v>
      </c>
      <c r="E11" s="5" t="s">
        <v>1119</v>
      </c>
      <c r="F11" s="5">
        <v>1</v>
      </c>
      <c r="G11" s="11">
        <v>30</v>
      </c>
      <c r="H11" s="11" t="s">
        <v>212</v>
      </c>
      <c r="I11" s="13">
        <v>124342.32</v>
      </c>
      <c r="J11" s="14">
        <v>0.17499999999999999</v>
      </c>
      <c r="K11" s="14"/>
      <c r="L11" s="17">
        <f t="shared" si="0"/>
        <v>3077472.42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1120</v>
      </c>
      <c r="F12" s="5">
        <v>1</v>
      </c>
      <c r="G12" s="11">
        <v>48</v>
      </c>
      <c r="H12" s="11" t="s">
        <v>212</v>
      </c>
      <c r="I12" s="13">
        <v>54594.59</v>
      </c>
      <c r="J12" s="14">
        <v>0.15</v>
      </c>
      <c r="K12" s="14"/>
      <c r="L12" s="17">
        <f t="shared" si="0"/>
        <v>2227459.2719999999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1121</v>
      </c>
      <c r="F13" s="5">
        <v>1</v>
      </c>
      <c r="G13" s="11">
        <v>24</v>
      </c>
      <c r="H13" s="11" t="s">
        <v>212</v>
      </c>
      <c r="I13" s="13">
        <v>129729.73</v>
      </c>
      <c r="J13" s="14">
        <v>0.15</v>
      </c>
      <c r="K13" s="14"/>
      <c r="L13" s="17">
        <f t="shared" si="0"/>
        <v>2646486.4920000001</v>
      </c>
      <c r="M13" s="17">
        <v>238529.18052000002</v>
      </c>
      <c r="N13" s="49">
        <f>SUM(L11:L13)-M13</f>
        <v>7712889.0034800004</v>
      </c>
    </row>
    <row r="14" spans="1:14" s="2" customFormat="1" ht="12.75" x14ac:dyDescent="0.2">
      <c r="A14" s="11">
        <v>2</v>
      </c>
      <c r="B14" s="12">
        <v>45124</v>
      </c>
      <c r="C14" s="12">
        <v>45120</v>
      </c>
      <c r="D14" s="12" t="s">
        <v>1127</v>
      </c>
      <c r="E14" s="5" t="s">
        <v>1119</v>
      </c>
      <c r="F14" s="5">
        <v>1</v>
      </c>
      <c r="G14" s="11">
        <v>30</v>
      </c>
      <c r="H14" s="11" t="s">
        <v>212</v>
      </c>
      <c r="I14" s="13">
        <v>124342.32</v>
      </c>
      <c r="J14" s="14">
        <v>0.17499999999999999</v>
      </c>
      <c r="K14" s="14"/>
      <c r="L14" s="17">
        <f t="shared" si="0"/>
        <v>3077472.42</v>
      </c>
      <c r="M14" s="17">
        <v>91310.81</v>
      </c>
      <c r="N14" s="49">
        <f>SUM(L14)-M14</f>
        <v>2986161.61</v>
      </c>
    </row>
    <row r="15" spans="1:14" s="2" customFormat="1" ht="12.75" x14ac:dyDescent="0.2">
      <c r="A15" s="11">
        <v>3</v>
      </c>
      <c r="B15" s="12">
        <v>45124</v>
      </c>
      <c r="C15" s="12">
        <v>45120</v>
      </c>
      <c r="D15" s="12" t="s">
        <v>1128</v>
      </c>
      <c r="E15" s="5" t="s">
        <v>1129</v>
      </c>
      <c r="F15" s="5">
        <v>1</v>
      </c>
      <c r="G15" s="11">
        <v>20</v>
      </c>
      <c r="H15" s="11" t="s">
        <v>212</v>
      </c>
      <c r="I15" s="13">
        <v>216283.78</v>
      </c>
      <c r="J15" s="14"/>
      <c r="K15" s="14"/>
      <c r="L15" s="17">
        <f t="shared" si="0"/>
        <v>4325675.5999999996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1130</v>
      </c>
      <c r="F16" s="6" t="s">
        <v>14</v>
      </c>
      <c r="G16" s="11">
        <v>12</v>
      </c>
      <c r="H16" s="11" t="s">
        <v>115</v>
      </c>
      <c r="I16" s="13">
        <v>3195.95</v>
      </c>
      <c r="J16" s="14"/>
      <c r="K16" s="14"/>
      <c r="L16" s="17">
        <f t="shared" si="0"/>
        <v>38351.399999999994</v>
      </c>
      <c r="M16" s="17">
        <v>38351.35</v>
      </c>
      <c r="N16" s="49">
        <f>SUM(L15:L16)-M16</f>
        <v>4325675.6500000004</v>
      </c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5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5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5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5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  <pageSetup paperSize="14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18"/>
  <sheetViews>
    <sheetView zoomScale="90" zoomScaleNormal="90" workbookViewId="0">
      <pane ySplit="3" topLeftCell="A34" activePane="bottomLeft" state="frozen"/>
      <selection pane="bottomLeft" activeCell="E57" sqref="E5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23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44953</v>
      </c>
      <c r="C5" s="12">
        <v>44940</v>
      </c>
      <c r="D5" s="15" t="s">
        <v>299</v>
      </c>
      <c r="E5" s="5" t="s">
        <v>300</v>
      </c>
      <c r="F5" s="5">
        <v>3</v>
      </c>
      <c r="G5" s="11">
        <v>576</v>
      </c>
      <c r="H5" s="11" t="s">
        <v>131</v>
      </c>
      <c r="I5" s="13">
        <v>9500</v>
      </c>
      <c r="J5" s="14">
        <v>0.05</v>
      </c>
      <c r="K5" s="14"/>
      <c r="L5" s="17">
        <f t="shared" ref="L5:L60" si="0">G5*(I5-(I5*J5)-((I5-(I5*J5))*K5))</f>
        <v>5198400</v>
      </c>
      <c r="M5" s="17">
        <v>0</v>
      </c>
      <c r="N5" s="17">
        <f>L5</f>
        <v>5198400</v>
      </c>
    </row>
    <row r="6" spans="1:14" s="2" customFormat="1" ht="12.75" x14ac:dyDescent="0.2">
      <c r="A6" s="11">
        <v>2</v>
      </c>
      <c r="B6" s="12">
        <v>44958</v>
      </c>
      <c r="C6" s="12">
        <v>44957</v>
      </c>
      <c r="D6" s="12" t="s">
        <v>320</v>
      </c>
      <c r="E6" s="5" t="s">
        <v>340</v>
      </c>
      <c r="F6" s="5">
        <v>9</v>
      </c>
      <c r="G6" s="11">
        <v>3888</v>
      </c>
      <c r="H6" s="11" t="s">
        <v>131</v>
      </c>
      <c r="I6" s="13">
        <v>1400</v>
      </c>
      <c r="J6" s="14">
        <v>0.05</v>
      </c>
      <c r="K6" s="14"/>
      <c r="L6" s="17">
        <f t="shared" si="0"/>
        <v>5171040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321</v>
      </c>
      <c r="F7" s="5">
        <v>15</v>
      </c>
      <c r="G7" s="11">
        <v>1500</v>
      </c>
      <c r="H7" s="11" t="s">
        <v>322</v>
      </c>
      <c r="I7" s="13">
        <v>19000</v>
      </c>
      <c r="J7" s="14">
        <v>0.05</v>
      </c>
      <c r="K7" s="14"/>
      <c r="L7" s="17">
        <f t="shared" si="0"/>
        <v>27075000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323</v>
      </c>
      <c r="F8" s="5">
        <v>6</v>
      </c>
      <c r="G8" s="11">
        <v>960</v>
      </c>
      <c r="H8" s="11" t="s">
        <v>131</v>
      </c>
      <c r="I8" s="13">
        <v>9500</v>
      </c>
      <c r="J8" s="14">
        <v>0.05</v>
      </c>
      <c r="K8" s="14"/>
      <c r="L8" s="17">
        <f t="shared" si="0"/>
        <v>8664000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 t="s">
        <v>340</v>
      </c>
      <c r="F9" s="5" t="s">
        <v>14</v>
      </c>
      <c r="G9" s="11">
        <v>430</v>
      </c>
      <c r="H9" s="11" t="s">
        <v>131</v>
      </c>
      <c r="I9" s="13">
        <v>1400</v>
      </c>
      <c r="J9" s="14">
        <v>0.05</v>
      </c>
      <c r="K9" s="14"/>
      <c r="L9" s="17">
        <f t="shared" si="0"/>
        <v>571900</v>
      </c>
      <c r="M9" s="17">
        <v>0</v>
      </c>
      <c r="N9" s="17">
        <f>SUM(L6:L9)</f>
        <v>41481940</v>
      </c>
    </row>
    <row r="10" spans="1:14" s="2" customFormat="1" ht="15.75" x14ac:dyDescent="0.25">
      <c r="A10" s="60" t="s">
        <v>345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45000</v>
      </c>
      <c r="C12" s="12">
        <v>44995</v>
      </c>
      <c r="D12" s="12" t="s">
        <v>561</v>
      </c>
      <c r="E12" s="5" t="s">
        <v>626</v>
      </c>
      <c r="F12" s="5">
        <v>10</v>
      </c>
      <c r="G12" s="11">
        <v>1440</v>
      </c>
      <c r="H12" s="11" t="s">
        <v>131</v>
      </c>
      <c r="I12" s="13">
        <v>9500</v>
      </c>
      <c r="J12" s="14">
        <v>0.05</v>
      </c>
      <c r="K12" s="14"/>
      <c r="L12" s="17">
        <f>G12*(I12-(I12*J12)-((I12-(I12*J12))*K12))</f>
        <v>12996000</v>
      </c>
      <c r="M12" s="17">
        <v>0</v>
      </c>
      <c r="N12" s="17">
        <f>L12</f>
        <v>12996000</v>
      </c>
    </row>
    <row r="13" spans="1:14" s="2" customFormat="1" ht="12.75" x14ac:dyDescent="0.2">
      <c r="A13" s="11">
        <v>2</v>
      </c>
      <c r="B13" s="12">
        <v>45017</v>
      </c>
      <c r="C13" s="12">
        <v>45015</v>
      </c>
      <c r="D13" s="15" t="s">
        <v>624</v>
      </c>
      <c r="E13" s="5" t="s">
        <v>625</v>
      </c>
      <c r="F13" s="5">
        <v>25</v>
      </c>
      <c r="G13" s="11">
        <v>3600</v>
      </c>
      <c r="H13" s="11" t="s">
        <v>131</v>
      </c>
      <c r="I13" s="13">
        <v>9500</v>
      </c>
      <c r="J13" s="14">
        <v>0.05</v>
      </c>
      <c r="K13" s="14"/>
      <c r="L13" s="17">
        <f t="shared" si="0"/>
        <v>32490000</v>
      </c>
      <c r="M13" s="17">
        <v>0</v>
      </c>
      <c r="N13" s="17">
        <f>L13</f>
        <v>32490000</v>
      </c>
    </row>
    <row r="14" spans="1:14" s="2" customFormat="1" ht="15.75" x14ac:dyDescent="0.25">
      <c r="A14" s="60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/>
      <c r="M14" s="17"/>
      <c r="N14" s="17"/>
    </row>
    <row r="15" spans="1:14" s="2" customFormat="1" ht="12.75" x14ac:dyDescent="0.2">
      <c r="A15" s="11">
        <v>1</v>
      </c>
      <c r="B15" s="12">
        <v>45080</v>
      </c>
      <c r="C15" s="12">
        <v>45072</v>
      </c>
      <c r="D15" s="12" t="s">
        <v>905</v>
      </c>
      <c r="E15" s="6" t="s">
        <v>906</v>
      </c>
      <c r="F15" s="6">
        <v>3</v>
      </c>
      <c r="G15" s="11">
        <v>432</v>
      </c>
      <c r="H15" s="11" t="s">
        <v>131</v>
      </c>
      <c r="I15" s="13">
        <v>10000</v>
      </c>
      <c r="J15" s="14">
        <v>0.05</v>
      </c>
      <c r="K15" s="14"/>
      <c r="L15" s="17">
        <f t="shared" si="0"/>
        <v>4104000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907</v>
      </c>
      <c r="F16" s="5">
        <v>1</v>
      </c>
      <c r="G16" s="11">
        <v>144</v>
      </c>
      <c r="H16" s="11" t="s">
        <v>131</v>
      </c>
      <c r="I16" s="13">
        <v>10000</v>
      </c>
      <c r="J16" s="14">
        <v>0.05</v>
      </c>
      <c r="K16" s="14"/>
      <c r="L16" s="17">
        <f t="shared" si="0"/>
        <v>1368000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6" t="s">
        <v>908</v>
      </c>
      <c r="F17" s="6">
        <v>4</v>
      </c>
      <c r="G17" s="11">
        <v>576</v>
      </c>
      <c r="H17" s="11" t="s">
        <v>131</v>
      </c>
      <c r="I17" s="13">
        <v>10500</v>
      </c>
      <c r="J17" s="14">
        <v>0.05</v>
      </c>
      <c r="K17" s="14"/>
      <c r="L17" s="17">
        <f t="shared" si="0"/>
        <v>5745600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909</v>
      </c>
      <c r="F18" s="5">
        <v>4</v>
      </c>
      <c r="G18" s="11">
        <v>576</v>
      </c>
      <c r="H18" s="11" t="s">
        <v>131</v>
      </c>
      <c r="I18" s="13">
        <v>10500</v>
      </c>
      <c r="J18" s="14">
        <v>0.05</v>
      </c>
      <c r="K18" s="14"/>
      <c r="L18" s="17">
        <f t="shared" si="0"/>
        <v>5745600</v>
      </c>
      <c r="M18" s="17">
        <v>0</v>
      </c>
      <c r="N18" s="17">
        <f>SUM(L15:L18)</f>
        <v>16963200</v>
      </c>
    </row>
    <row r="19" spans="1:14" s="2" customFormat="1" ht="15.75" x14ac:dyDescent="0.25">
      <c r="A19" s="83" t="s">
        <v>919</v>
      </c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>
        <v>1</v>
      </c>
      <c r="B20" s="12">
        <v>45100</v>
      </c>
      <c r="C20" s="12">
        <v>45099</v>
      </c>
      <c r="D20" s="12" t="s">
        <v>972</v>
      </c>
      <c r="E20" s="5" t="s">
        <v>909</v>
      </c>
      <c r="F20" s="5"/>
      <c r="G20" s="11">
        <v>287</v>
      </c>
      <c r="H20" s="11" t="s">
        <v>131</v>
      </c>
      <c r="I20" s="13">
        <v>10500</v>
      </c>
      <c r="J20" s="14">
        <v>0.05</v>
      </c>
      <c r="K20" s="14"/>
      <c r="L20" s="17">
        <f t="shared" si="0"/>
        <v>2862825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908</v>
      </c>
      <c r="F21" s="5">
        <v>7</v>
      </c>
      <c r="G21" s="11">
        <v>1008</v>
      </c>
      <c r="H21" s="11" t="s">
        <v>131</v>
      </c>
      <c r="I21" s="13">
        <v>10500</v>
      </c>
      <c r="J21" s="14">
        <v>0.05</v>
      </c>
      <c r="K21" s="14"/>
      <c r="L21" s="17">
        <f t="shared" si="0"/>
        <v>10054800</v>
      </c>
      <c r="M21" s="17">
        <v>0</v>
      </c>
      <c r="N21" s="17">
        <f>SUM(L20:L21)</f>
        <v>12917625</v>
      </c>
    </row>
    <row r="22" spans="1:14" s="2" customFormat="1" ht="12.75" x14ac:dyDescent="0.2">
      <c r="A22" s="11">
        <v>2</v>
      </c>
      <c r="B22" s="12">
        <v>45110</v>
      </c>
      <c r="C22" s="12">
        <v>45105</v>
      </c>
      <c r="D22" s="12" t="s">
        <v>1060</v>
      </c>
      <c r="E22" s="5" t="s">
        <v>1061</v>
      </c>
      <c r="F22" s="5">
        <v>5</v>
      </c>
      <c r="G22" s="11">
        <v>1200</v>
      </c>
      <c r="H22" s="11" t="s">
        <v>115</v>
      </c>
      <c r="I22" s="13">
        <v>4850</v>
      </c>
      <c r="J22" s="14">
        <v>7.0000000000000007E-2</v>
      </c>
      <c r="K22" s="14"/>
      <c r="L22" s="17">
        <f t="shared" si="0"/>
        <v>5412600</v>
      </c>
      <c r="M22" s="17"/>
      <c r="N22" s="17"/>
    </row>
    <row r="23" spans="1:14" s="2" customFormat="1" ht="12.75" x14ac:dyDescent="0.2">
      <c r="A23" s="11" t="s">
        <v>14</v>
      </c>
      <c r="B23" s="12" t="s">
        <v>14</v>
      </c>
      <c r="C23" s="12" t="s">
        <v>14</v>
      </c>
      <c r="D23" s="12" t="s">
        <v>14</v>
      </c>
      <c r="E23" s="5" t="s">
        <v>1062</v>
      </c>
      <c r="F23" s="5">
        <v>5</v>
      </c>
      <c r="G23" s="11">
        <v>720</v>
      </c>
      <c r="H23" s="11" t="s">
        <v>131</v>
      </c>
      <c r="I23" s="13">
        <v>9250</v>
      </c>
      <c r="J23" s="14">
        <v>7.0000000000000007E-2</v>
      </c>
      <c r="K23" s="14"/>
      <c r="L23" s="17">
        <f t="shared" si="0"/>
        <v>6193800</v>
      </c>
      <c r="M23" s="17"/>
      <c r="N23" s="17"/>
    </row>
    <row r="24" spans="1:14" s="2" customFormat="1" ht="12.75" x14ac:dyDescent="0.2">
      <c r="A24" s="11" t="s">
        <v>14</v>
      </c>
      <c r="B24" s="12" t="s">
        <v>14</v>
      </c>
      <c r="C24" s="12" t="s">
        <v>14</v>
      </c>
      <c r="D24" s="12" t="s">
        <v>14</v>
      </c>
      <c r="E24" s="6" t="s">
        <v>626</v>
      </c>
      <c r="F24" s="6">
        <v>5</v>
      </c>
      <c r="G24" s="11">
        <v>720</v>
      </c>
      <c r="H24" s="11" t="s">
        <v>131</v>
      </c>
      <c r="I24" s="13">
        <v>9250</v>
      </c>
      <c r="J24" s="14">
        <v>7.0000000000000007E-2</v>
      </c>
      <c r="K24" s="14"/>
      <c r="L24" s="17">
        <f t="shared" si="0"/>
        <v>6193800</v>
      </c>
      <c r="M24" s="17"/>
      <c r="N24" s="17"/>
    </row>
    <row r="25" spans="1:14" s="2" customFormat="1" ht="12.75" x14ac:dyDescent="0.2">
      <c r="A25" s="11" t="s">
        <v>14</v>
      </c>
      <c r="B25" s="12" t="s">
        <v>14</v>
      </c>
      <c r="C25" s="12" t="s">
        <v>14</v>
      </c>
      <c r="D25" s="12" t="s">
        <v>14</v>
      </c>
      <c r="E25" s="5" t="s">
        <v>1063</v>
      </c>
      <c r="F25" s="5">
        <v>5</v>
      </c>
      <c r="G25" s="11">
        <v>800</v>
      </c>
      <c r="H25" s="11" t="s">
        <v>131</v>
      </c>
      <c r="I25" s="13">
        <v>9250</v>
      </c>
      <c r="J25" s="14">
        <v>7.0000000000000007E-2</v>
      </c>
      <c r="K25" s="14"/>
      <c r="L25" s="17">
        <f t="shared" si="0"/>
        <v>6882000</v>
      </c>
      <c r="M25" s="17"/>
      <c r="N25" s="17"/>
    </row>
    <row r="26" spans="1:14" s="2" customFormat="1" ht="12.75" x14ac:dyDescent="0.2">
      <c r="A26" s="11" t="s">
        <v>14</v>
      </c>
      <c r="B26" s="12" t="s">
        <v>14</v>
      </c>
      <c r="C26" s="12" t="s">
        <v>14</v>
      </c>
      <c r="D26" s="15" t="s">
        <v>14</v>
      </c>
      <c r="E26" s="5" t="s">
        <v>300</v>
      </c>
      <c r="F26" s="5">
        <v>5</v>
      </c>
      <c r="G26" s="11">
        <v>960</v>
      </c>
      <c r="H26" s="11" t="s">
        <v>131</v>
      </c>
      <c r="I26" s="13">
        <v>9250</v>
      </c>
      <c r="J26" s="14">
        <v>7.0000000000000007E-2</v>
      </c>
      <c r="K26" s="14"/>
      <c r="L26" s="17">
        <f t="shared" si="0"/>
        <v>8258400</v>
      </c>
      <c r="M26" s="17"/>
      <c r="N26" s="17"/>
    </row>
    <row r="27" spans="1:14" s="2" customFormat="1" ht="12.75" x14ac:dyDescent="0.2">
      <c r="A27" s="11" t="s">
        <v>14</v>
      </c>
      <c r="B27" s="12" t="s">
        <v>14</v>
      </c>
      <c r="C27" s="12" t="s">
        <v>14</v>
      </c>
      <c r="D27" s="12" t="s">
        <v>14</v>
      </c>
      <c r="E27" s="5" t="s">
        <v>1064</v>
      </c>
      <c r="F27" s="5">
        <v>5</v>
      </c>
      <c r="G27" s="11">
        <v>800</v>
      </c>
      <c r="H27" s="11" t="s">
        <v>131</v>
      </c>
      <c r="I27" s="13">
        <v>8500</v>
      </c>
      <c r="J27" s="14">
        <v>7.0000000000000007E-2</v>
      </c>
      <c r="K27" s="14"/>
      <c r="L27" s="17">
        <f t="shared" si="0"/>
        <v>6324000</v>
      </c>
      <c r="M27" s="17"/>
      <c r="N27" s="17"/>
    </row>
    <row r="28" spans="1:14" s="2" customFormat="1" ht="12.75" x14ac:dyDescent="0.2">
      <c r="A28" s="11" t="s">
        <v>14</v>
      </c>
      <c r="B28" s="12" t="s">
        <v>14</v>
      </c>
      <c r="C28" s="12" t="s">
        <v>14</v>
      </c>
      <c r="D28" s="12" t="s">
        <v>14</v>
      </c>
      <c r="E28" s="5" t="s">
        <v>1065</v>
      </c>
      <c r="F28" s="5">
        <v>5</v>
      </c>
      <c r="G28" s="11">
        <v>720</v>
      </c>
      <c r="H28" s="11" t="s">
        <v>131</v>
      </c>
      <c r="I28" s="13">
        <v>8500</v>
      </c>
      <c r="J28" s="14">
        <v>7.0000000000000007E-2</v>
      </c>
      <c r="K28" s="14"/>
      <c r="L28" s="17">
        <f t="shared" si="0"/>
        <v>5691600</v>
      </c>
      <c r="M28" s="17"/>
      <c r="N28" s="17"/>
    </row>
    <row r="29" spans="1:14" s="2" customFormat="1" ht="12.75" x14ac:dyDescent="0.2">
      <c r="A29" s="11" t="s">
        <v>14</v>
      </c>
      <c r="B29" s="12" t="s">
        <v>14</v>
      </c>
      <c r="C29" s="12" t="s">
        <v>14</v>
      </c>
      <c r="D29" s="12" t="s">
        <v>14</v>
      </c>
      <c r="E29" s="8" t="s">
        <v>908</v>
      </c>
      <c r="F29" s="8">
        <v>10</v>
      </c>
      <c r="G29" s="11">
        <v>1440</v>
      </c>
      <c r="H29" s="11" t="s">
        <v>131</v>
      </c>
      <c r="I29" s="13">
        <v>10500</v>
      </c>
      <c r="J29" s="14">
        <v>7.0000000000000007E-2</v>
      </c>
      <c r="K29" s="14"/>
      <c r="L29" s="17">
        <f t="shared" si="0"/>
        <v>14061600</v>
      </c>
      <c r="M29" s="17"/>
      <c r="N29" s="17"/>
    </row>
    <row r="30" spans="1:14" s="2" customFormat="1" ht="12.75" x14ac:dyDescent="0.2">
      <c r="A30" s="11" t="s">
        <v>14</v>
      </c>
      <c r="B30" s="12" t="s">
        <v>14</v>
      </c>
      <c r="C30" s="12" t="s">
        <v>14</v>
      </c>
      <c r="D30" s="15" t="s">
        <v>14</v>
      </c>
      <c r="E30" s="5" t="s">
        <v>1066</v>
      </c>
      <c r="F30" s="5">
        <v>5</v>
      </c>
      <c r="G30" s="11">
        <v>600</v>
      </c>
      <c r="H30" s="11" t="s">
        <v>131</v>
      </c>
      <c r="I30" s="13">
        <v>11500</v>
      </c>
      <c r="J30" s="14">
        <v>7.0000000000000007E-2</v>
      </c>
      <c r="K30" s="14"/>
      <c r="L30" s="17">
        <f t="shared" si="0"/>
        <v>6417000</v>
      </c>
      <c r="M30" s="17">
        <v>0</v>
      </c>
      <c r="N30" s="17">
        <f>SUM(L22:L30)</f>
        <v>65434800</v>
      </c>
    </row>
    <row r="31" spans="1:14" s="2" customFormat="1" ht="12.75" x14ac:dyDescent="0.2">
      <c r="A31" s="11">
        <v>3</v>
      </c>
      <c r="B31" s="12">
        <v>45110</v>
      </c>
      <c r="C31" s="12">
        <v>45105</v>
      </c>
      <c r="D31" s="12" t="s">
        <v>1067</v>
      </c>
      <c r="E31" s="5" t="s">
        <v>1068</v>
      </c>
      <c r="F31" s="5">
        <v>8</v>
      </c>
      <c r="G31" s="11">
        <v>1152</v>
      </c>
      <c r="H31" s="11" t="s">
        <v>131</v>
      </c>
      <c r="I31" s="13">
        <v>11500</v>
      </c>
      <c r="J31" s="14">
        <v>7.0000000000000007E-2</v>
      </c>
      <c r="K31" s="14"/>
      <c r="L31" s="17">
        <f t="shared" si="0"/>
        <v>12320640</v>
      </c>
      <c r="M31" s="17"/>
      <c r="N31" s="17"/>
    </row>
    <row r="32" spans="1:14" s="2" customFormat="1" ht="12.75" x14ac:dyDescent="0.2">
      <c r="A32" s="11" t="s">
        <v>14</v>
      </c>
      <c r="B32" s="12" t="s">
        <v>14</v>
      </c>
      <c r="C32" s="12" t="s">
        <v>14</v>
      </c>
      <c r="D32" s="12" t="s">
        <v>14</v>
      </c>
      <c r="E32" s="6" t="s">
        <v>1069</v>
      </c>
      <c r="F32" s="6">
        <v>5</v>
      </c>
      <c r="G32" s="11">
        <v>720</v>
      </c>
      <c r="H32" s="11" t="s">
        <v>131</v>
      </c>
      <c r="I32" s="13">
        <v>10500</v>
      </c>
      <c r="J32" s="14">
        <v>7.0000000000000007E-2</v>
      </c>
      <c r="K32" s="14"/>
      <c r="L32" s="17">
        <f t="shared" si="0"/>
        <v>7030800</v>
      </c>
      <c r="M32" s="17"/>
      <c r="N32" s="17"/>
    </row>
    <row r="33" spans="1:14" s="2" customFormat="1" ht="12.75" x14ac:dyDescent="0.2">
      <c r="A33" s="11" t="s">
        <v>14</v>
      </c>
      <c r="B33" s="12" t="s">
        <v>14</v>
      </c>
      <c r="C33" s="12" t="s">
        <v>14</v>
      </c>
      <c r="D33" s="12" t="s">
        <v>14</v>
      </c>
      <c r="E33" s="5" t="s">
        <v>1070</v>
      </c>
      <c r="F33" s="5">
        <v>5</v>
      </c>
      <c r="G33" s="11">
        <v>720</v>
      </c>
      <c r="H33" s="11" t="s">
        <v>131</v>
      </c>
      <c r="I33" s="13">
        <v>11000</v>
      </c>
      <c r="J33" s="14">
        <v>7.0000000000000007E-2</v>
      </c>
      <c r="K33" s="14"/>
      <c r="L33" s="17">
        <f t="shared" si="0"/>
        <v>7365600</v>
      </c>
      <c r="M33" s="17"/>
      <c r="N33" s="17"/>
    </row>
    <row r="34" spans="1:14" s="2" customFormat="1" ht="12.75" x14ac:dyDescent="0.2">
      <c r="A34" s="11" t="s">
        <v>14</v>
      </c>
      <c r="B34" s="12" t="s">
        <v>14</v>
      </c>
      <c r="C34" s="12" t="s">
        <v>14</v>
      </c>
      <c r="D34" s="12" t="s">
        <v>14</v>
      </c>
      <c r="E34" s="6" t="s">
        <v>1071</v>
      </c>
      <c r="F34" s="6">
        <v>5</v>
      </c>
      <c r="G34" s="11">
        <v>720</v>
      </c>
      <c r="H34" s="11" t="s">
        <v>131</v>
      </c>
      <c r="I34" s="13">
        <v>11000</v>
      </c>
      <c r="J34" s="14">
        <v>7.0000000000000007E-2</v>
      </c>
      <c r="K34" s="14"/>
      <c r="L34" s="17">
        <f t="shared" si="0"/>
        <v>7365600</v>
      </c>
      <c r="M34" s="17"/>
      <c r="N34" s="17"/>
    </row>
    <row r="35" spans="1:14" s="2" customFormat="1" ht="12.75" x14ac:dyDescent="0.2">
      <c r="A35" s="11" t="s">
        <v>14</v>
      </c>
      <c r="B35" s="12" t="s">
        <v>14</v>
      </c>
      <c r="C35" s="12" t="s">
        <v>14</v>
      </c>
      <c r="D35" s="12" t="s">
        <v>14</v>
      </c>
      <c r="E35" s="5" t="s">
        <v>1072</v>
      </c>
      <c r="F35" s="5">
        <v>5</v>
      </c>
      <c r="G35" s="11">
        <v>960</v>
      </c>
      <c r="H35" s="11" t="s">
        <v>322</v>
      </c>
      <c r="I35" s="13">
        <v>9500</v>
      </c>
      <c r="J35" s="14">
        <v>7.0000000000000007E-2</v>
      </c>
      <c r="K35" s="14"/>
      <c r="L35" s="17">
        <f t="shared" si="0"/>
        <v>8481600</v>
      </c>
      <c r="M35" s="17"/>
      <c r="N35" s="17"/>
    </row>
    <row r="36" spans="1:14" s="2" customFormat="1" ht="12.75" x14ac:dyDescent="0.2">
      <c r="A36" s="11" t="s">
        <v>14</v>
      </c>
      <c r="B36" s="12" t="s">
        <v>14</v>
      </c>
      <c r="C36" s="12" t="s">
        <v>14</v>
      </c>
      <c r="D36" s="12" t="s">
        <v>14</v>
      </c>
      <c r="E36" s="6" t="s">
        <v>1073</v>
      </c>
      <c r="F36" s="6">
        <v>5</v>
      </c>
      <c r="G36" s="11">
        <v>720</v>
      </c>
      <c r="H36" s="11" t="s">
        <v>131</v>
      </c>
      <c r="I36" s="13">
        <v>11500</v>
      </c>
      <c r="J36" s="14">
        <v>7.0000000000000007E-2</v>
      </c>
      <c r="K36" s="14"/>
      <c r="L36" s="17">
        <f t="shared" si="0"/>
        <v>7700400</v>
      </c>
      <c r="M36" s="17"/>
      <c r="N36" s="17"/>
    </row>
    <row r="37" spans="1:14" s="2" customFormat="1" ht="12.75" x14ac:dyDescent="0.2">
      <c r="A37" s="11" t="s">
        <v>14</v>
      </c>
      <c r="B37" s="12" t="s">
        <v>14</v>
      </c>
      <c r="C37" s="12" t="s">
        <v>14</v>
      </c>
      <c r="D37" s="12" t="s">
        <v>14</v>
      </c>
      <c r="E37" s="5" t="s">
        <v>1074</v>
      </c>
      <c r="F37" s="5">
        <v>1</v>
      </c>
      <c r="G37" s="11">
        <v>192</v>
      </c>
      <c r="H37" s="11" t="s">
        <v>131</v>
      </c>
      <c r="I37" s="13">
        <v>10000</v>
      </c>
      <c r="J37" s="14">
        <v>7.0000000000000007E-2</v>
      </c>
      <c r="K37" s="14"/>
      <c r="L37" s="17">
        <f t="shared" si="0"/>
        <v>1785600</v>
      </c>
      <c r="M37" s="17"/>
      <c r="N37" s="17"/>
    </row>
    <row r="38" spans="1:14" s="2" customFormat="1" ht="12.75" x14ac:dyDescent="0.2">
      <c r="A38" s="11" t="s">
        <v>14</v>
      </c>
      <c r="B38" s="12" t="s">
        <v>14</v>
      </c>
      <c r="C38" s="12" t="s">
        <v>14</v>
      </c>
      <c r="D38" s="12" t="s">
        <v>14</v>
      </c>
      <c r="E38" s="5" t="s">
        <v>625</v>
      </c>
      <c r="F38" s="5">
        <v>5</v>
      </c>
      <c r="G38" s="11">
        <v>720</v>
      </c>
      <c r="H38" s="11" t="s">
        <v>131</v>
      </c>
      <c r="I38" s="13">
        <v>9250</v>
      </c>
      <c r="J38" s="14">
        <v>7.0000000000000007E-2</v>
      </c>
      <c r="K38" s="14"/>
      <c r="L38" s="17">
        <f t="shared" si="0"/>
        <v>6193800</v>
      </c>
      <c r="M38" s="17">
        <v>0</v>
      </c>
      <c r="N38" s="17">
        <f>SUM(L31:L38)</f>
        <v>58244040</v>
      </c>
    </row>
    <row r="39" spans="1:14" s="2" customFormat="1" ht="12.75" x14ac:dyDescent="0.2">
      <c r="A39" s="11">
        <v>4</v>
      </c>
      <c r="B39" s="12">
        <v>45110</v>
      </c>
      <c r="C39" s="12">
        <v>45105</v>
      </c>
      <c r="D39" s="12" t="s">
        <v>1075</v>
      </c>
      <c r="E39" s="5" t="s">
        <v>1076</v>
      </c>
      <c r="F39" s="5" t="s">
        <v>14</v>
      </c>
      <c r="G39" s="11">
        <v>1917</v>
      </c>
      <c r="H39" s="11" t="s">
        <v>115</v>
      </c>
      <c r="I39" s="13">
        <v>2600</v>
      </c>
      <c r="J39" s="14"/>
      <c r="K39" s="14"/>
      <c r="L39" s="17">
        <f t="shared" si="0"/>
        <v>4984200</v>
      </c>
      <c r="M39" s="17"/>
      <c r="N39" s="17"/>
    </row>
    <row r="40" spans="1:14" s="2" customFormat="1" ht="12.75" x14ac:dyDescent="0.2">
      <c r="A40" s="11" t="s">
        <v>14</v>
      </c>
      <c r="B40" s="12" t="s">
        <v>14</v>
      </c>
      <c r="C40" s="12" t="s">
        <v>14</v>
      </c>
      <c r="D40" s="12" t="s">
        <v>14</v>
      </c>
      <c r="E40" s="5" t="s">
        <v>1077</v>
      </c>
      <c r="F40" s="5">
        <v>2</v>
      </c>
      <c r="G40" s="11">
        <v>1280</v>
      </c>
      <c r="H40" s="11" t="s">
        <v>115</v>
      </c>
      <c r="I40" s="13">
        <v>2400</v>
      </c>
      <c r="J40" s="14"/>
      <c r="K40" s="14"/>
      <c r="L40" s="17">
        <f t="shared" si="0"/>
        <v>3072000</v>
      </c>
      <c r="M40" s="17">
        <v>0</v>
      </c>
      <c r="N40" s="17">
        <f>SUM(L39:L40)</f>
        <v>8056200</v>
      </c>
    </row>
    <row r="41" spans="1:14" s="2" customFormat="1" ht="12.75" x14ac:dyDescent="0.2">
      <c r="A41" s="11">
        <v>5</v>
      </c>
      <c r="B41" s="12">
        <v>45113</v>
      </c>
      <c r="C41" s="12">
        <v>45107</v>
      </c>
      <c r="D41" s="12" t="s">
        <v>1078</v>
      </c>
      <c r="E41" s="5" t="s">
        <v>1063</v>
      </c>
      <c r="F41" s="5">
        <v>21</v>
      </c>
      <c r="G41" s="11">
        <v>3360</v>
      </c>
      <c r="H41" s="11" t="s">
        <v>131</v>
      </c>
      <c r="I41" s="13">
        <v>9250</v>
      </c>
      <c r="J41" s="14">
        <v>7.0000000000000007E-2</v>
      </c>
      <c r="K41" s="14"/>
      <c r="L41" s="17">
        <f t="shared" si="0"/>
        <v>28904400</v>
      </c>
      <c r="M41" s="17"/>
      <c r="N41" s="17"/>
    </row>
    <row r="42" spans="1:14" s="2" customFormat="1" ht="12.75" x14ac:dyDescent="0.2">
      <c r="A42" s="11" t="s">
        <v>14</v>
      </c>
      <c r="B42" s="12" t="s">
        <v>14</v>
      </c>
      <c r="C42" s="12" t="s">
        <v>14</v>
      </c>
      <c r="D42" s="12" t="s">
        <v>14</v>
      </c>
      <c r="E42" s="5" t="s">
        <v>625</v>
      </c>
      <c r="F42" s="5">
        <v>16</v>
      </c>
      <c r="G42" s="11">
        <v>2304</v>
      </c>
      <c r="H42" s="11" t="s">
        <v>131</v>
      </c>
      <c r="I42" s="13">
        <v>9250</v>
      </c>
      <c r="J42" s="14">
        <v>7.0000000000000007E-2</v>
      </c>
      <c r="K42" s="14"/>
      <c r="L42" s="17">
        <f t="shared" si="0"/>
        <v>19820160</v>
      </c>
      <c r="M42" s="17"/>
      <c r="N42" s="17"/>
    </row>
    <row r="43" spans="1:14" s="2" customFormat="1" ht="12.75" x14ac:dyDescent="0.2">
      <c r="A43" s="11" t="s">
        <v>14</v>
      </c>
      <c r="B43" s="12" t="s">
        <v>14</v>
      </c>
      <c r="C43" s="12" t="s">
        <v>14</v>
      </c>
      <c r="D43" s="12" t="s">
        <v>14</v>
      </c>
      <c r="E43" s="8" t="s">
        <v>1066</v>
      </c>
      <c r="F43" s="8">
        <v>10</v>
      </c>
      <c r="G43" s="11">
        <v>1200</v>
      </c>
      <c r="H43" s="11" t="s">
        <v>131</v>
      </c>
      <c r="I43" s="13">
        <v>11500</v>
      </c>
      <c r="J43" s="14">
        <v>7.0000000000000007E-2</v>
      </c>
      <c r="K43" s="14"/>
      <c r="L43" s="17">
        <f t="shared" si="0"/>
        <v>12834000</v>
      </c>
      <c r="M43" s="17"/>
      <c r="N43" s="17"/>
    </row>
    <row r="44" spans="1:14" s="2" customFormat="1" ht="12.75" x14ac:dyDescent="0.2">
      <c r="A44" s="11" t="s">
        <v>14</v>
      </c>
      <c r="B44" s="12" t="s">
        <v>14</v>
      </c>
      <c r="C44" s="12" t="s">
        <v>14</v>
      </c>
      <c r="D44" s="12" t="s">
        <v>14</v>
      </c>
      <c r="E44" s="8" t="s">
        <v>1070</v>
      </c>
      <c r="F44" s="8">
        <v>5</v>
      </c>
      <c r="G44" s="11">
        <v>720</v>
      </c>
      <c r="H44" s="11" t="s">
        <v>131</v>
      </c>
      <c r="I44" s="13">
        <v>11000</v>
      </c>
      <c r="J44" s="14">
        <v>7.0000000000000007E-2</v>
      </c>
      <c r="K44" s="14"/>
      <c r="L44" s="17">
        <f t="shared" si="0"/>
        <v>7365600</v>
      </c>
      <c r="M44" s="17"/>
      <c r="N44" s="17"/>
    </row>
    <row r="45" spans="1:14" s="2" customFormat="1" ht="12.75" x14ac:dyDescent="0.2">
      <c r="A45" s="11" t="s">
        <v>14</v>
      </c>
      <c r="B45" s="12" t="s">
        <v>14</v>
      </c>
      <c r="C45" s="12" t="s">
        <v>14</v>
      </c>
      <c r="D45" s="12" t="s">
        <v>14</v>
      </c>
      <c r="E45" s="5" t="s">
        <v>1071</v>
      </c>
      <c r="F45" s="5">
        <v>15</v>
      </c>
      <c r="G45" s="11">
        <v>2160</v>
      </c>
      <c r="H45" s="11" t="s">
        <v>131</v>
      </c>
      <c r="I45" s="13">
        <v>11000</v>
      </c>
      <c r="J45" s="14">
        <v>7.0000000000000007E-2</v>
      </c>
      <c r="K45" s="14"/>
      <c r="L45" s="17">
        <f t="shared" si="0"/>
        <v>22096800</v>
      </c>
      <c r="M45" s="17">
        <v>0</v>
      </c>
      <c r="N45" s="17">
        <f>SUM(L41:L45)</f>
        <v>91020960</v>
      </c>
    </row>
    <row r="46" spans="1:14" s="2" customFormat="1" ht="12.75" x14ac:dyDescent="0.2">
      <c r="A46" s="11">
        <v>6</v>
      </c>
      <c r="B46" s="12">
        <v>45114</v>
      </c>
      <c r="C46" s="12">
        <v>45107</v>
      </c>
      <c r="D46" s="15" t="s">
        <v>1079</v>
      </c>
      <c r="E46" s="5" t="s">
        <v>1064</v>
      </c>
      <c r="F46" s="5">
        <v>45</v>
      </c>
      <c r="G46" s="11">
        <v>7200</v>
      </c>
      <c r="H46" s="11" t="s">
        <v>131</v>
      </c>
      <c r="I46" s="13">
        <v>8500</v>
      </c>
      <c r="J46" s="14">
        <v>7.0000000000000007E-2</v>
      </c>
      <c r="K46" s="14"/>
      <c r="L46" s="17">
        <f t="shared" si="0"/>
        <v>56916000</v>
      </c>
      <c r="M46" s="17"/>
      <c r="N46" s="17"/>
    </row>
    <row r="47" spans="1:14" s="2" customFormat="1" ht="12.75" x14ac:dyDescent="0.2">
      <c r="A47" s="11" t="s">
        <v>14</v>
      </c>
      <c r="B47" s="12" t="s">
        <v>14</v>
      </c>
      <c r="C47" s="12" t="s">
        <v>14</v>
      </c>
      <c r="D47" s="12" t="s">
        <v>14</v>
      </c>
      <c r="E47" s="5" t="s">
        <v>1065</v>
      </c>
      <c r="F47" s="5">
        <v>53</v>
      </c>
      <c r="G47" s="11">
        <v>7632</v>
      </c>
      <c r="H47" s="11" t="s">
        <v>131</v>
      </c>
      <c r="I47" s="13">
        <v>8500</v>
      </c>
      <c r="J47" s="14">
        <v>7.0000000000000007E-2</v>
      </c>
      <c r="K47" s="14"/>
      <c r="L47" s="17">
        <f t="shared" si="0"/>
        <v>60330960</v>
      </c>
      <c r="M47" s="17">
        <v>0</v>
      </c>
      <c r="N47" s="17">
        <f>SUM(L46:L47)</f>
        <v>117246960</v>
      </c>
    </row>
    <row r="48" spans="1:14" s="2" customFormat="1" ht="15.75" x14ac:dyDescent="0.25">
      <c r="A48" s="60" t="s">
        <v>1080</v>
      </c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/>
      <c r="M48" s="17"/>
      <c r="N48" s="17"/>
    </row>
    <row r="49" spans="1:14" s="2" customFormat="1" ht="12.75" x14ac:dyDescent="0.2">
      <c r="A49" s="11">
        <v>1</v>
      </c>
      <c r="B49" s="12">
        <v>45113</v>
      </c>
      <c r="C49" s="12">
        <v>45110</v>
      </c>
      <c r="D49" s="12" t="s">
        <v>1122</v>
      </c>
      <c r="E49" s="5" t="s">
        <v>1123</v>
      </c>
      <c r="F49" s="5">
        <v>10</v>
      </c>
      <c r="G49" s="11">
        <v>1920</v>
      </c>
      <c r="H49" s="11" t="s">
        <v>131</v>
      </c>
      <c r="I49" s="13">
        <v>9250</v>
      </c>
      <c r="J49" s="14">
        <v>7.0000000000000007E-2</v>
      </c>
      <c r="K49" s="14"/>
      <c r="L49" s="17">
        <f t="shared" si="0"/>
        <v>16516800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1124</v>
      </c>
      <c r="F50" s="6">
        <v>21</v>
      </c>
      <c r="G50" s="11">
        <v>4032</v>
      </c>
      <c r="H50" s="11" t="s">
        <v>131</v>
      </c>
      <c r="I50" s="13">
        <v>9250</v>
      </c>
      <c r="J50" s="14">
        <v>7.0000000000000007E-2</v>
      </c>
      <c r="K50" s="14"/>
      <c r="L50" s="17">
        <f t="shared" si="0"/>
        <v>34685280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1125</v>
      </c>
      <c r="F51" s="5">
        <v>26</v>
      </c>
      <c r="G51" s="11">
        <v>4992</v>
      </c>
      <c r="H51" s="11" t="s">
        <v>131</v>
      </c>
      <c r="I51" s="13">
        <v>9500</v>
      </c>
      <c r="J51" s="14">
        <v>7.0000000000000007E-2</v>
      </c>
      <c r="K51" s="14"/>
      <c r="L51" s="17">
        <f t="shared" si="0"/>
        <v>44104320</v>
      </c>
      <c r="M51" s="17">
        <v>0</v>
      </c>
      <c r="N51" s="17">
        <f>SUM(L49:L51)</f>
        <v>95306400</v>
      </c>
    </row>
    <row r="52" spans="1:14" s="2" customFormat="1" ht="12.75" x14ac:dyDescent="0.2">
      <c r="A52" s="11">
        <v>2</v>
      </c>
      <c r="B52" s="12">
        <v>45119</v>
      </c>
      <c r="C52" s="12">
        <v>45114</v>
      </c>
      <c r="D52" s="12" t="s">
        <v>1126</v>
      </c>
      <c r="E52" s="5" t="s">
        <v>1062</v>
      </c>
      <c r="F52" s="5">
        <v>3</v>
      </c>
      <c r="G52" s="11">
        <v>432</v>
      </c>
      <c r="H52" s="11" t="s">
        <v>131</v>
      </c>
      <c r="I52" s="13">
        <v>9250</v>
      </c>
      <c r="J52" s="14">
        <v>7.0000000000000007E-2</v>
      </c>
      <c r="K52" s="14"/>
      <c r="L52" s="17">
        <f t="shared" si="0"/>
        <v>3716280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6" t="s">
        <v>626</v>
      </c>
      <c r="F53" s="6">
        <v>2</v>
      </c>
      <c r="G53" s="42">
        <v>288</v>
      </c>
      <c r="H53" s="11" t="s">
        <v>131</v>
      </c>
      <c r="I53" s="13">
        <v>9250</v>
      </c>
      <c r="J53" s="14">
        <v>7.0000000000000007E-2</v>
      </c>
      <c r="K53" s="14"/>
      <c r="L53" s="17">
        <f t="shared" si="0"/>
        <v>2477520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1066</v>
      </c>
      <c r="F54" s="5">
        <v>1</v>
      </c>
      <c r="G54" s="43">
        <v>120</v>
      </c>
      <c r="H54" s="11" t="s">
        <v>131</v>
      </c>
      <c r="I54" s="13">
        <v>11500</v>
      </c>
      <c r="J54" s="14">
        <v>7.0000000000000007E-2</v>
      </c>
      <c r="K54" s="14"/>
      <c r="L54" s="17">
        <f t="shared" si="0"/>
        <v>1283400</v>
      </c>
      <c r="M54" s="17">
        <v>0</v>
      </c>
      <c r="N54" s="17">
        <f>SUM(L52:L54)</f>
        <v>7477200</v>
      </c>
    </row>
    <row r="55" spans="1:14" s="2" customFormat="1" ht="12.75" x14ac:dyDescent="0.2">
      <c r="A55" s="11"/>
      <c r="B55" s="12"/>
      <c r="C55" s="12"/>
      <c r="D55" s="15"/>
      <c r="E55" s="6"/>
      <c r="F55" s="6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5"/>
      <c r="E56" s="8"/>
      <c r="F56" s="8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8"/>
      <c r="F57" s="8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8"/>
      <c r="F61" s="8"/>
      <c r="G61" s="11"/>
      <c r="H61" s="11"/>
      <c r="I61" s="13"/>
      <c r="J61" s="14"/>
      <c r="K61" s="14"/>
      <c r="L61" s="17">
        <f t="shared" ref="L61:L124" si="1">G61*(I61-(I61*J61)-((I61-(I61*J61))*K61))</f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8"/>
      <c r="F62" s="8"/>
      <c r="G62" s="11"/>
      <c r="H62" s="11"/>
      <c r="I62" s="13"/>
      <c r="J62" s="14"/>
      <c r="K62" s="14"/>
      <c r="L62" s="17">
        <f t="shared" si="1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5"/>
      <c r="F63" s="5"/>
      <c r="G63" s="11"/>
      <c r="H63" s="11"/>
      <c r="I63" s="13"/>
      <c r="J63" s="14"/>
      <c r="K63" s="14"/>
      <c r="L63" s="17">
        <f t="shared" si="1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6"/>
      <c r="F64" s="6"/>
      <c r="G64" s="11"/>
      <c r="H64" s="11"/>
      <c r="I64" s="13"/>
      <c r="J64" s="14"/>
      <c r="K64" s="14"/>
      <c r="L64" s="17">
        <f t="shared" si="1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1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5"/>
      <c r="E66" s="5"/>
      <c r="F66" s="5"/>
      <c r="G66" s="11"/>
      <c r="H66" s="11"/>
      <c r="I66" s="13"/>
      <c r="J66" s="14"/>
      <c r="K66" s="14"/>
      <c r="L66" s="17">
        <f t="shared" si="1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1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6"/>
      <c r="F69" s="6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8"/>
      <c r="F82" s="8"/>
      <c r="G82" s="11"/>
      <c r="H82" s="11"/>
      <c r="I82" s="10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8"/>
      <c r="F84" s="8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5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6"/>
      <c r="F86" s="6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0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8"/>
      <c r="F102" s="8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5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5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6"/>
      <c r="F115" s="6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8"/>
      <c r="F116" s="8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5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6"/>
      <c r="F120" s="6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6"/>
      <c r="F125" s="6"/>
      <c r="G125" s="11"/>
      <c r="H125" s="11"/>
      <c r="I125" s="13"/>
      <c r="J125" s="14"/>
      <c r="K125" s="14"/>
      <c r="L125" s="17">
        <f t="shared" ref="L125:L160" si="2">G125*(I125-(I125*J125)-((I125-(I125*J125))*K125))</f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5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7"/>
      <c r="F138" s="7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5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6"/>
      <c r="F147" s="6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5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8"/>
      <c r="F154" s="8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5"/>
      <c r="F158" s="5"/>
      <c r="G158" s="11"/>
      <c r="H158" s="11"/>
      <c r="I158" s="10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0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5"/>
      <c r="E161" s="6"/>
      <c r="F161" s="6"/>
      <c r="G161" s="11"/>
      <c r="H161" s="11"/>
      <c r="I161" s="13"/>
      <c r="J161" s="14"/>
      <c r="K161" s="14"/>
      <c r="L161" s="17">
        <f>G161*(I161-(I161*J161)-((I161-(I161*J161))*K161))</f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>G162*(I162-(I162*J162)-((I162-(I162*J162))*K162))</f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ref="L163:L226" si="3">G163*(I163-(I163*J163)-((I163-(I163*J163))*K163))</f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8"/>
      <c r="F164" s="8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6"/>
      <c r="F166" s="6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5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7"/>
      <c r="F177" s="7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5"/>
      <c r="E182" s="9"/>
      <c r="F182" s="9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5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5"/>
      <c r="E199" s="6"/>
      <c r="F199" s="6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6"/>
      <c r="F204" s="6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5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5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6"/>
      <c r="F217" s="6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6"/>
      <c r="F218" s="6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8"/>
      <c r="F226" s="8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5"/>
      <c r="F227" s="5"/>
      <c r="G227" s="11"/>
      <c r="H227" s="11"/>
      <c r="I227" s="13"/>
      <c r="J227" s="14"/>
      <c r="K227" s="14"/>
      <c r="L227" s="17">
        <f t="shared" ref="L227:L407" si="4">G227*(I227-(I227*J227)-((I227-(I227*J227))*K227))</f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5"/>
      <c r="F228" s="5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8"/>
      <c r="F229" s="8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5"/>
      <c r="F230" s="5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8"/>
      <c r="F241" s="8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5"/>
      <c r="E243" s="8"/>
      <c r="F243" s="8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5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8"/>
      <c r="F255" s="8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6"/>
      <c r="F260" s="6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5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5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6"/>
      <c r="F275" s="6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6"/>
      <c r="F276" s="6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6"/>
      <c r="F277" s="6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8"/>
      <c r="F278" s="8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5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5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9"/>
      <c r="F288" s="9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6"/>
      <c r="F293" s="6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5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8"/>
      <c r="F310" s="8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6"/>
      <c r="F312" s="6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5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5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6"/>
      <c r="F325" s="6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6"/>
      <c r="F326" s="6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6"/>
      <c r="F327" s="6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6"/>
      <c r="F328" s="6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6"/>
      <c r="F329" s="6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5"/>
      <c r="F334" s="5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5"/>
      <c r="F336" s="5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5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8"/>
      <c r="F341" s="8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5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5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6"/>
      <c r="F366" s="6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8"/>
      <c r="F375" s="8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5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8"/>
      <c r="F385" s="8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5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5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8"/>
      <c r="F399" s="8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ref="L408:L471" si="5">G408*(I408-(I408*J408)-((I408-(I408*J408))*K408))</f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8"/>
      <c r="F409" s="8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6"/>
      <c r="F410" s="6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8"/>
      <c r="F427" s="8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8"/>
      <c r="F431" s="8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6"/>
      <c r="F434" s="6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5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6"/>
      <c r="F444" s="6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6"/>
      <c r="F445" s="6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6"/>
      <c r="F446" s="6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6"/>
      <c r="F447" s="6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8"/>
      <c r="C455" s="18"/>
      <c r="D455" s="16"/>
      <c r="E455" s="5"/>
      <c r="F455" s="5"/>
      <c r="G455" s="11"/>
      <c r="H455" s="11"/>
      <c r="I455" s="13"/>
      <c r="J455" s="6"/>
      <c r="K455" s="6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8"/>
      <c r="C456" s="18"/>
      <c r="D456" s="11"/>
      <c r="E456" s="5"/>
      <c r="F456" s="5"/>
      <c r="G456" s="11"/>
      <c r="H456" s="11"/>
      <c r="I456" s="13"/>
      <c r="J456" s="6"/>
      <c r="K456" s="6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8"/>
      <c r="C457" s="18"/>
      <c r="D457" s="11"/>
      <c r="E457" s="6"/>
      <c r="F457" s="6"/>
      <c r="G457" s="11"/>
      <c r="H457" s="11"/>
      <c r="I457" s="13"/>
      <c r="J457" s="6"/>
      <c r="K457" s="6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8"/>
      <c r="C458" s="18"/>
      <c r="D458" s="11"/>
      <c r="E458" s="6"/>
      <c r="F458" s="6"/>
      <c r="G458" s="11"/>
      <c r="H458" s="11"/>
      <c r="I458" s="13"/>
      <c r="J458" s="6"/>
      <c r="K458" s="6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5"/>
      <c r="F459" s="5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5"/>
      <c r="F460" s="5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5"/>
      <c r="F461" s="5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5"/>
      <c r="F462" s="5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5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5"/>
      <c r="F466" s="5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6"/>
      <c r="F472" s="6"/>
      <c r="G472" s="11"/>
      <c r="H472" s="11"/>
      <c r="I472" s="13"/>
      <c r="J472" s="14"/>
      <c r="K472" s="14"/>
      <c r="L472" s="17">
        <f t="shared" ref="L472:L535" si="6">G472*(I472-(I472*J472)-((I472-(I472*J472))*K472))</f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6"/>
      <c r="F473" s="6"/>
      <c r="G473" s="11"/>
      <c r="H473" s="11"/>
      <c r="I473" s="13"/>
      <c r="J473" s="14"/>
      <c r="K473" s="14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6"/>
      <c r="F474" s="6"/>
      <c r="G474" s="11"/>
      <c r="H474" s="11"/>
      <c r="I474" s="13"/>
      <c r="J474" s="14"/>
      <c r="K474" s="14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8"/>
      <c r="C477" s="18"/>
      <c r="D477" s="11"/>
      <c r="E477" s="6"/>
      <c r="F477" s="6"/>
      <c r="G477" s="11"/>
      <c r="H477" s="11"/>
      <c r="I477" s="13"/>
      <c r="J477" s="6"/>
      <c r="K477" s="6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8"/>
      <c r="C478" s="18"/>
      <c r="D478" s="11"/>
      <c r="E478" s="5"/>
      <c r="F478" s="5"/>
      <c r="G478" s="11"/>
      <c r="H478" s="11"/>
      <c r="I478" s="13"/>
      <c r="J478" s="6"/>
      <c r="K478" s="6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8"/>
      <c r="C479" s="18"/>
      <c r="D479" s="11"/>
      <c r="E479" s="5"/>
      <c r="F479" s="5"/>
      <c r="G479" s="11"/>
      <c r="H479" s="11"/>
      <c r="I479" s="13"/>
      <c r="J479" s="6"/>
      <c r="K479" s="6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8"/>
      <c r="C480" s="18"/>
      <c r="D480" s="11"/>
      <c r="E480" s="6"/>
      <c r="F480" s="6"/>
      <c r="G480" s="11"/>
      <c r="H480" s="11"/>
      <c r="I480" s="13"/>
      <c r="J480" s="6"/>
      <c r="K480" s="6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8"/>
      <c r="C481" s="18"/>
      <c r="D481" s="11"/>
      <c r="E481" s="6"/>
      <c r="F481" s="6"/>
      <c r="G481" s="11"/>
      <c r="H481" s="11"/>
      <c r="I481" s="13"/>
      <c r="J481" s="6"/>
      <c r="K481" s="6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6"/>
      <c r="E482" s="6"/>
      <c r="F482" s="6"/>
      <c r="G482" s="11"/>
      <c r="H482" s="11"/>
      <c r="I482" s="13"/>
      <c r="J482" s="6"/>
      <c r="K482" s="6"/>
      <c r="L482" s="17">
        <f>G482*(I482-(I482*J482)-((I482-(I482*J482))*K482))</f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>G483*(I483-(I483*J483)-((I483-(I483*J483))*K483))</f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8"/>
      <c r="F484" s="8"/>
      <c r="G484" s="11"/>
      <c r="H484" s="11"/>
      <c r="I484" s="13"/>
      <c r="J484" s="6"/>
      <c r="K484" s="6"/>
      <c r="L484" s="17">
        <f>G484*(I484-(I484*J484)-((I484-(I484*J484))*K484))</f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8"/>
      <c r="F485" s="8"/>
      <c r="G485" s="11"/>
      <c r="H485" s="11"/>
      <c r="I485" s="13"/>
      <c r="J485" s="6"/>
      <c r="K485" s="6"/>
      <c r="L485" s="17">
        <f>G485*(I485-(I485*J485)-((I485-(I485*J485))*K485))</f>
        <v>0</v>
      </c>
      <c r="M485" s="17"/>
      <c r="N485" s="17"/>
    </row>
    <row r="486" spans="1:14" s="2" customFormat="1" ht="12.75" x14ac:dyDescent="0.2">
      <c r="A486" s="11"/>
      <c r="B486" s="12"/>
      <c r="C486" s="12"/>
      <c r="D486" s="15"/>
      <c r="E486" s="6"/>
      <c r="F486" s="6"/>
      <c r="G486" s="11"/>
      <c r="H486" s="11"/>
      <c r="I486" s="13"/>
      <c r="J486" s="14"/>
      <c r="K486" s="14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2"/>
      <c r="C487" s="12"/>
      <c r="D487" s="12"/>
      <c r="E487" s="6"/>
      <c r="F487" s="6"/>
      <c r="G487" s="11"/>
      <c r="H487" s="11"/>
      <c r="I487" s="13"/>
      <c r="J487" s="14"/>
      <c r="K487" s="14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2"/>
      <c r="E488" s="5"/>
      <c r="F488" s="5"/>
      <c r="G488" s="11"/>
      <c r="H488" s="11"/>
      <c r="I488" s="13"/>
      <c r="J488" s="14"/>
      <c r="K488" s="14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2"/>
      <c r="E489" s="6"/>
      <c r="F489" s="6"/>
      <c r="G489" s="11"/>
      <c r="H489" s="11"/>
      <c r="I489" s="13"/>
      <c r="J489" s="14"/>
      <c r="K489" s="14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2"/>
      <c r="E490" s="6"/>
      <c r="F490" s="6"/>
      <c r="G490" s="11"/>
      <c r="H490" s="11"/>
      <c r="I490" s="13"/>
      <c r="J490" s="14"/>
      <c r="K490" s="14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6"/>
      <c r="E491" s="6"/>
      <c r="F491" s="6"/>
      <c r="G491" s="11"/>
      <c r="H491" s="11"/>
      <c r="I491" s="13"/>
      <c r="J491" s="6"/>
      <c r="K491" s="6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5"/>
      <c r="F492" s="5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8"/>
      <c r="F496" s="8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1"/>
      <c r="E497" s="5"/>
      <c r="F497" s="5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1"/>
      <c r="E498" s="5"/>
      <c r="F498" s="5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1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1"/>
      <c r="E500" s="6"/>
      <c r="F500" s="6"/>
      <c r="G500" s="11"/>
      <c r="H500" s="11"/>
      <c r="I500" s="13"/>
      <c r="J500" s="6"/>
      <c r="K500" s="6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8"/>
      <c r="C501" s="18"/>
      <c r="D501" s="16"/>
      <c r="E501" s="6"/>
      <c r="F501" s="6"/>
      <c r="G501" s="11"/>
      <c r="H501" s="11"/>
      <c r="I501" s="13"/>
      <c r="J501" s="6"/>
      <c r="K501" s="6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5"/>
      <c r="E503" s="5"/>
      <c r="F503" s="5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5"/>
      <c r="F504" s="5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6"/>
      <c r="F505" s="6"/>
      <c r="G505" s="11"/>
      <c r="H505" s="11"/>
      <c r="I505" s="13"/>
      <c r="J505" s="14"/>
      <c r="K505" s="14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2"/>
      <c r="C506" s="12"/>
      <c r="D506" s="12"/>
      <c r="E506" s="6"/>
      <c r="F506" s="6"/>
      <c r="G506" s="11"/>
      <c r="H506" s="11"/>
      <c r="I506" s="13"/>
      <c r="J506" s="14"/>
      <c r="K506" s="14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5"/>
      <c r="F509" s="5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8"/>
      <c r="C511" s="18"/>
      <c r="D511" s="11"/>
      <c r="E511" s="6"/>
      <c r="F511" s="6"/>
      <c r="G511" s="11"/>
      <c r="H511" s="11"/>
      <c r="I511" s="13"/>
      <c r="J511" s="6"/>
      <c r="K511" s="6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5"/>
      <c r="F514" s="5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8"/>
      <c r="F515" s="8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2"/>
      <c r="C516" s="12"/>
      <c r="D516" s="12"/>
      <c r="E516" s="6"/>
      <c r="F516" s="6"/>
      <c r="G516" s="11"/>
      <c r="H516" s="11"/>
      <c r="I516" s="13"/>
      <c r="J516" s="14"/>
      <c r="K516" s="14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2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2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2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21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21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21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21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21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8"/>
      <c r="C535" s="18"/>
      <c r="D535" s="21"/>
      <c r="E535" s="5"/>
      <c r="F535" s="5"/>
      <c r="G535" s="11"/>
      <c r="H535" s="11"/>
      <c r="I535" s="13"/>
      <c r="J535" s="6"/>
      <c r="K535" s="6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8"/>
      <c r="C536" s="18"/>
      <c r="D536" s="21"/>
      <c r="E536" s="5"/>
      <c r="F536" s="5"/>
      <c r="G536" s="11"/>
      <c r="H536" s="11"/>
      <c r="I536" s="13"/>
      <c r="J536" s="6"/>
      <c r="K536" s="6"/>
      <c r="L536" s="17">
        <f t="shared" ref="L536:L599" si="7">G536*(I536-(I536*J536)-((I536-(I536*J536))*K536))</f>
        <v>0</v>
      </c>
      <c r="M536" s="17"/>
      <c r="N536" s="17"/>
    </row>
    <row r="537" spans="1:14" s="2" customFormat="1" ht="12.75" x14ac:dyDescent="0.2">
      <c r="A537" s="11"/>
      <c r="B537" s="18"/>
      <c r="C537" s="18"/>
      <c r="D537" s="21"/>
      <c r="E537" s="5"/>
      <c r="F537" s="5"/>
      <c r="G537" s="11"/>
      <c r="H537" s="11"/>
      <c r="I537" s="13"/>
      <c r="J537" s="6"/>
      <c r="K537" s="6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8"/>
      <c r="C538" s="18"/>
      <c r="D538" s="21"/>
      <c r="E538" s="6"/>
      <c r="F538" s="6"/>
      <c r="G538" s="11"/>
      <c r="H538" s="11"/>
      <c r="I538" s="13"/>
      <c r="J538" s="6"/>
      <c r="K538" s="6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6"/>
      <c r="F539" s="6"/>
      <c r="G539" s="11"/>
      <c r="H539" s="11"/>
      <c r="I539" s="13"/>
      <c r="J539" s="6"/>
      <c r="K539" s="6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2"/>
      <c r="C544" s="12"/>
      <c r="D544" s="21"/>
      <c r="E544" s="6"/>
      <c r="F544" s="6"/>
      <c r="G544" s="11"/>
      <c r="H544" s="11"/>
      <c r="I544" s="13"/>
      <c r="J544" s="14"/>
      <c r="K544" s="14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5"/>
      <c r="F547" s="5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8"/>
      <c r="C549" s="18"/>
      <c r="D549" s="21"/>
      <c r="E549" s="6"/>
      <c r="F549" s="6"/>
      <c r="G549" s="11"/>
      <c r="H549" s="11"/>
      <c r="I549" s="13"/>
      <c r="J549" s="6"/>
      <c r="K549" s="6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2"/>
      <c r="C554" s="12"/>
      <c r="D554" s="21"/>
      <c r="E554" s="6"/>
      <c r="F554" s="6"/>
      <c r="G554" s="11"/>
      <c r="H554" s="11"/>
      <c r="I554" s="13"/>
      <c r="J554" s="14"/>
      <c r="K554" s="14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5"/>
      <c r="F557" s="5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8"/>
      <c r="C559" s="18"/>
      <c r="D559" s="21"/>
      <c r="E559" s="6"/>
      <c r="F559" s="6"/>
      <c r="G559" s="11"/>
      <c r="H559" s="11"/>
      <c r="I559" s="13"/>
      <c r="J559" s="6"/>
      <c r="K559" s="6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20">
        <f t="shared" si="7"/>
        <v>0</v>
      </c>
      <c r="M563" s="17"/>
      <c r="N563" s="17"/>
    </row>
    <row r="564" spans="1:14" s="2" customFormat="1" ht="12.75" x14ac:dyDescent="0.2">
      <c r="A564" s="11"/>
      <c r="B564" s="12"/>
      <c r="C564" s="12"/>
      <c r="D564" s="21"/>
      <c r="E564" s="6"/>
      <c r="F564" s="6"/>
      <c r="G564" s="11"/>
      <c r="H564" s="11"/>
      <c r="I564" s="13"/>
      <c r="J564" s="14"/>
      <c r="K564" s="14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5"/>
      <c r="F567" s="5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8"/>
      <c r="C569" s="18"/>
      <c r="D569" s="21"/>
      <c r="E569" s="6"/>
      <c r="F569" s="6"/>
      <c r="G569" s="11"/>
      <c r="H569" s="11"/>
      <c r="I569" s="13"/>
      <c r="J569" s="6"/>
      <c r="K569" s="6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2"/>
      <c r="C574" s="12"/>
      <c r="D574" s="21"/>
      <c r="E574" s="6"/>
      <c r="F574" s="6"/>
      <c r="G574" s="11"/>
      <c r="H574" s="11"/>
      <c r="I574" s="13"/>
      <c r="J574" s="14"/>
      <c r="K574" s="14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5"/>
      <c r="F577" s="5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21"/>
      <c r="E579" s="6"/>
      <c r="F579" s="6"/>
      <c r="G579" s="11"/>
      <c r="H579" s="11"/>
      <c r="I579" s="13"/>
      <c r="J579" s="6"/>
      <c r="K579" s="6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2"/>
      <c r="C584" s="12"/>
      <c r="D584" s="21"/>
      <c r="E584" s="6"/>
      <c r="F584" s="6"/>
      <c r="G584" s="11"/>
      <c r="H584" s="11"/>
      <c r="I584" s="13"/>
      <c r="J584" s="14"/>
      <c r="K584" s="14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5"/>
      <c r="F587" s="5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21"/>
      <c r="E589" s="6"/>
      <c r="F589" s="6"/>
      <c r="G589" s="11"/>
      <c r="H589" s="11"/>
      <c r="I589" s="13"/>
      <c r="J589" s="6"/>
      <c r="K589" s="6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6"/>
      <c r="F590" s="6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ref="L600:L663" si="8">G600*(I600-(I600*J600)-((I600-(I600*J600))*K600))</f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1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23"/>
      <c r="C627" s="18"/>
      <c r="D627" s="19"/>
      <c r="E627" s="3"/>
      <c r="F627" s="3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23"/>
      <c r="C628" s="18"/>
      <c r="D628" s="19"/>
      <c r="E628" s="3"/>
      <c r="F628" s="3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  <c r="O628" s="24"/>
    </row>
    <row r="629" spans="1:15" s="2" customFormat="1" ht="12.75" x14ac:dyDescent="0.2">
      <c r="A629" s="11"/>
      <c r="B629" s="18"/>
      <c r="C629" s="18"/>
      <c r="D629" s="19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19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19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19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4"/>
      <c r="F636" s="4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3"/>
      <c r="F650" s="3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ref="L664:L727" si="9">G664*(I664-(I664*J664)-((I664-(I664*J664))*K664))</f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ref="L728:L791" si="10">G728*(I728-(I728*J728)-((I728-(I728*J728))*K728))</f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14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14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14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14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14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14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ref="L792:L855" si="11">G792*(I792-(I792*J792)-((I792-(I792*J792))*K792))</f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ref="L856:L930" si="12">G856*(I856-(I856*J856)-((I856-(I856*J856))*K856))</f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ref="L931:L994" si="13">G931*(I931-(I931*J931)-((I931-(I931*J931))*K931))</f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ref="L995:L1058" si="14">G995*(I995-(I995*J995)-((I995-(I995*J995))*K995))</f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x14ac:dyDescent="0.25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x14ac:dyDescent="0.25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x14ac:dyDescent="0.25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x14ac:dyDescent="0.25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ref="L1059:L1122" si="15">G1059*(I1059-(I1059*J1059)-((I1059-(I1059*J1059))*K1059))</f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20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20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20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N1089" s="47"/>
      <c r="O1089" s="48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20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20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17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ref="L1123:L1186" si="16">G1123*(I1123-(I1123*J1123)-((I1123-(I1123*J1123))*K1123))</f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ref="L1187:L1250" si="17">G1187*(I1187-(I1187*J1187)-((I1187-(I1187*J1187))*K1187))</f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ref="L1251:L1314" si="18">G1251*(I1251-(I1251*J1251)-((I1251-(I1251*J1251))*K1251))</f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49"/>
      <c r="N1277" s="49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49"/>
      <c r="N1290" s="49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49"/>
      <c r="N1305" s="49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49"/>
      <c r="N1308" s="49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ref="L1315:L1378" si="19">G1315*(I1315-(I1315*J1315)-((I1315-(I1315*J1315))*K1315))</f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49"/>
      <c r="N1318" s="49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49"/>
      <c r="N1328" s="49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49"/>
      <c r="N1332" s="49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>G1351*(I1351-(I1351*J1351)-((I1351-(I1351*J1351))*K1351))</f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>G1352*(I1352-(I1352*J1352)-((I1352-(I1352*J1352))*K1352))</f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>G1353*(I1353-(I1353*J1353)-((I1353-(I1353*J1353))*K1353))</f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>G1354*(I1354-(I1354*J1354)-((I1354-(I1354*J1354))*K1354))</f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>G1355*(I1355-(I1355*J1355)-((I1355-(I1355*J1355))*K1355))</f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ref="L1379:L1442" si="20">G1379*(I1379-(I1379*J1379)-((I1379-(I1379*J1379))*K1379))</f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ref="L1443:L1513" si="21">G1443*(I1443-(I1443*J1443)-((I1443-(I1443*J1443))*K1443))</f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ref="L1514:L1577" si="22">G1514*(I1514-(I1514*J1514)-((I1514-(I1514*J1514))*K1514))</f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ht="15.75" x14ac:dyDescent="0.25">
      <c r="A1529" s="46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ref="L1578:L1641" si="23">G1578*(I1578-(I1578*J1578)-((I1578-(I1578*J1578))*K1578))</f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ref="L1642:L1705" si="24">G1642*(I1642-(I1642*J1642)-((I1642-(I1642*J1642))*K1642))</f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ref="L1706:L1769" si="25">G1706*(I1706-(I1706*J1706)-((I1706-(I1706*J1706))*K1706))</f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ref="L1770:L1818" si="26">G1770*(I1770-(I1770*J1770)-((I1770-(I1770*J1770))*K1770))</f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24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25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="90" zoomScaleNormal="90" workbookViewId="0">
      <pane ySplit="3" topLeftCell="A4" activePane="bottomLeft" state="frozen"/>
      <selection pane="bottomLeft" activeCell="M16" sqref="M1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71093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26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202</v>
      </c>
      <c r="E5" s="5" t="s">
        <v>203</v>
      </c>
      <c r="F5" s="5">
        <v>6</v>
      </c>
      <c r="G5" s="11">
        <v>300</v>
      </c>
      <c r="H5" s="11" t="s">
        <v>131</v>
      </c>
      <c r="I5" s="13">
        <v>12870</v>
      </c>
      <c r="J5" s="14"/>
      <c r="K5" s="14"/>
      <c r="L5" s="17">
        <f t="shared" ref="L5:L68" si="0">G5*(I5-(I5*J5)-((I5-(I5*J5))*K5))</f>
        <v>3861000</v>
      </c>
      <c r="M5" s="17">
        <v>0</v>
      </c>
      <c r="N5" s="17">
        <f>L5</f>
        <v>3861000</v>
      </c>
    </row>
    <row r="6" spans="1:14" s="2" customFormat="1" ht="15.75" x14ac:dyDescent="0.25">
      <c r="A6" s="62" t="s">
        <v>345</v>
      </c>
      <c r="B6" s="61"/>
      <c r="C6" s="12"/>
      <c r="D6" s="12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44978</v>
      </c>
      <c r="C7" s="12">
        <v>44974</v>
      </c>
      <c r="D7" s="12" t="s">
        <v>446</v>
      </c>
      <c r="E7" s="5" t="s">
        <v>447</v>
      </c>
      <c r="F7" s="5">
        <v>6</v>
      </c>
      <c r="G7" s="11">
        <v>120</v>
      </c>
      <c r="H7" s="11" t="s">
        <v>152</v>
      </c>
      <c r="I7" s="13">
        <v>14900</v>
      </c>
      <c r="J7" s="14"/>
      <c r="K7" s="14"/>
      <c r="L7" s="17">
        <f t="shared" si="0"/>
        <v>1788000</v>
      </c>
      <c r="M7" s="17">
        <v>0</v>
      </c>
      <c r="N7" s="17">
        <f>L7</f>
        <v>1788000</v>
      </c>
    </row>
    <row r="8" spans="1:14" s="2" customFormat="1" ht="15.75" x14ac:dyDescent="0.25">
      <c r="A8" s="60" t="s">
        <v>485</v>
      </c>
      <c r="B8" s="12"/>
      <c r="C8" s="12"/>
      <c r="D8" s="12"/>
      <c r="E8" s="5"/>
      <c r="F8" s="5"/>
      <c r="G8" s="11"/>
      <c r="H8" s="11"/>
      <c r="I8" s="13"/>
      <c r="J8" s="14"/>
      <c r="K8" s="14"/>
      <c r="L8" s="17"/>
      <c r="M8" s="17"/>
      <c r="N8" s="17"/>
    </row>
    <row r="9" spans="1:14" s="2" customFormat="1" ht="12.75" x14ac:dyDescent="0.2">
      <c r="A9" s="11">
        <v>1</v>
      </c>
      <c r="B9" s="12">
        <v>45000</v>
      </c>
      <c r="C9" s="12">
        <v>44998</v>
      </c>
      <c r="D9" s="12" t="s">
        <v>562</v>
      </c>
      <c r="E9" s="5" t="s">
        <v>563</v>
      </c>
      <c r="F9" s="5">
        <v>5</v>
      </c>
      <c r="G9" s="11">
        <v>500</v>
      </c>
      <c r="H9" s="11" t="s">
        <v>131</v>
      </c>
      <c r="I9" s="13">
        <v>6610</v>
      </c>
      <c r="J9" s="14"/>
      <c r="K9" s="14"/>
      <c r="L9" s="17">
        <f t="shared" si="0"/>
        <v>3305000</v>
      </c>
      <c r="M9" s="17">
        <v>0</v>
      </c>
      <c r="N9" s="17">
        <f>L9</f>
        <v>3305000</v>
      </c>
    </row>
    <row r="10" spans="1:14" s="2" customFormat="1" ht="12.75" x14ac:dyDescent="0.2">
      <c r="A10" s="67">
        <v>2</v>
      </c>
      <c r="B10" s="12">
        <v>45009</v>
      </c>
      <c r="C10" s="12">
        <v>45002</v>
      </c>
      <c r="D10" s="12" t="s">
        <v>581</v>
      </c>
      <c r="E10" s="5" t="s">
        <v>203</v>
      </c>
      <c r="F10" s="5">
        <v>2</v>
      </c>
      <c r="G10" s="11">
        <v>100</v>
      </c>
      <c r="H10" s="11" t="s">
        <v>131</v>
      </c>
      <c r="I10" s="13">
        <v>12870</v>
      </c>
      <c r="J10" s="14"/>
      <c r="K10" s="14"/>
      <c r="L10" s="17">
        <f t="shared" si="0"/>
        <v>1287000</v>
      </c>
      <c r="M10" s="17">
        <v>0</v>
      </c>
      <c r="N10" s="17">
        <f>L10</f>
        <v>1287000</v>
      </c>
    </row>
    <row r="11" spans="1:14" s="2" customFormat="1" x14ac:dyDescent="0.2">
      <c r="A11" s="63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>
        <v>1</v>
      </c>
      <c r="B12" s="12">
        <v>45022</v>
      </c>
      <c r="C12" s="12">
        <v>45020</v>
      </c>
      <c r="D12" s="12" t="s">
        <v>708</v>
      </c>
      <c r="E12" s="5" t="s">
        <v>563</v>
      </c>
      <c r="F12" s="5">
        <v>5</v>
      </c>
      <c r="G12" s="11">
        <v>500</v>
      </c>
      <c r="H12" s="11" t="s">
        <v>709</v>
      </c>
      <c r="I12" s="13">
        <v>6610</v>
      </c>
      <c r="J12" s="14"/>
      <c r="K12" s="14"/>
      <c r="L12" s="17">
        <f t="shared" si="0"/>
        <v>3305000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203</v>
      </c>
      <c r="F13" s="5">
        <v>3</v>
      </c>
      <c r="G13" s="11">
        <v>150</v>
      </c>
      <c r="H13" s="11" t="s">
        <v>123</v>
      </c>
      <c r="I13" s="13">
        <v>12870</v>
      </c>
      <c r="J13" s="14"/>
      <c r="K13" s="14"/>
      <c r="L13" s="17">
        <f t="shared" si="0"/>
        <v>1930500</v>
      </c>
      <c r="M13" s="17">
        <v>0</v>
      </c>
      <c r="N13" s="17">
        <f>SUM(L12:L13)</f>
        <v>5235500</v>
      </c>
    </row>
    <row r="14" spans="1:14" s="2" customFormat="1" ht="15.75" x14ac:dyDescent="0.25">
      <c r="A14" s="60" t="s">
        <v>1080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45131</v>
      </c>
      <c r="C15" s="12">
        <v>45128</v>
      </c>
      <c r="D15" s="15" t="s">
        <v>1186</v>
      </c>
      <c r="E15" s="5" t="s">
        <v>1187</v>
      </c>
      <c r="F15" s="5">
        <v>15</v>
      </c>
      <c r="G15" s="11">
        <v>300</v>
      </c>
      <c r="H15" s="11" t="s">
        <v>152</v>
      </c>
      <c r="I15" s="13">
        <v>14900</v>
      </c>
      <c r="J15" s="14"/>
      <c r="K15" s="14"/>
      <c r="L15" s="17">
        <f t="shared" si="0"/>
        <v>4470000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1188</v>
      </c>
      <c r="F16" s="5">
        <v>38</v>
      </c>
      <c r="G16" s="11">
        <v>380</v>
      </c>
      <c r="H16" s="11" t="s">
        <v>152</v>
      </c>
      <c r="I16" s="13">
        <v>29900</v>
      </c>
      <c r="J16" s="14"/>
      <c r="K16" s="14"/>
      <c r="L16" s="17">
        <f t="shared" si="0"/>
        <v>11362000</v>
      </c>
      <c r="M16" s="17">
        <v>0</v>
      </c>
      <c r="N16" s="17">
        <f>SUM(L15:L16)</f>
        <v>15832000</v>
      </c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tabSelected="1" zoomScale="90" zoomScaleNormal="90" workbookViewId="0">
      <pane ySplit="3" topLeftCell="A4" activePane="bottomLeft" state="frozen"/>
      <selection pane="bottomLeft" activeCell="F23" sqref="F23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710937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1208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1080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45122</v>
      </c>
      <c r="C5" s="12">
        <v>45120</v>
      </c>
      <c r="D5" s="15" t="s">
        <v>1209</v>
      </c>
      <c r="E5" s="5" t="s">
        <v>1210</v>
      </c>
      <c r="F5" s="5">
        <v>5</v>
      </c>
      <c r="G5" s="11">
        <v>1200</v>
      </c>
      <c r="H5" s="11" t="s">
        <v>131</v>
      </c>
      <c r="I5" s="13">
        <v>5485</v>
      </c>
      <c r="J5" s="14">
        <v>0.1</v>
      </c>
      <c r="K5" s="14">
        <v>0.1</v>
      </c>
      <c r="L5" s="17">
        <f t="shared" ref="L5:L26" si="0">G5*(I5-(I5*J5)-((I5-(I5*J5))*K5))</f>
        <v>5331420</v>
      </c>
      <c r="M5" s="17"/>
      <c r="N5" s="17"/>
    </row>
    <row r="6" spans="1:14" s="2" customFormat="1" ht="12.75" x14ac:dyDescent="0.2">
      <c r="A6" s="11" t="s">
        <v>14</v>
      </c>
      <c r="B6" s="12" t="s">
        <v>14</v>
      </c>
      <c r="C6" s="12" t="s">
        <v>14</v>
      </c>
      <c r="D6" s="12" t="s">
        <v>14</v>
      </c>
      <c r="E6" s="6" t="s">
        <v>1211</v>
      </c>
      <c r="F6" s="6">
        <v>5</v>
      </c>
      <c r="G6" s="11">
        <v>900</v>
      </c>
      <c r="H6" s="11" t="s">
        <v>131</v>
      </c>
      <c r="I6" s="13">
        <v>7555</v>
      </c>
      <c r="J6" s="14">
        <v>0.1</v>
      </c>
      <c r="K6" s="14">
        <v>0.1</v>
      </c>
      <c r="L6" s="17">
        <f t="shared" si="0"/>
        <v>5507595</v>
      </c>
      <c r="M6" s="17">
        <v>0</v>
      </c>
      <c r="N6" s="17">
        <f>SUM(L5:L6)</f>
        <v>10839015</v>
      </c>
    </row>
    <row r="7" spans="1:14" s="2" customFormat="1" ht="12.75" x14ac:dyDescent="0.2">
      <c r="A7" s="11">
        <v>2</v>
      </c>
      <c r="B7" s="12">
        <v>45127</v>
      </c>
      <c r="C7" s="12">
        <v>45124</v>
      </c>
      <c r="D7" s="12" t="s">
        <v>1212</v>
      </c>
      <c r="E7" s="5" t="s">
        <v>1211</v>
      </c>
      <c r="F7" s="5">
        <v>10</v>
      </c>
      <c r="G7" s="11">
        <v>1800</v>
      </c>
      <c r="H7" s="11" t="s">
        <v>131</v>
      </c>
      <c r="I7" s="13">
        <v>7555</v>
      </c>
      <c r="J7" s="14">
        <v>0.1</v>
      </c>
      <c r="K7" s="14">
        <v>0.1</v>
      </c>
      <c r="L7" s="17">
        <f t="shared" si="0"/>
        <v>11015190</v>
      </c>
      <c r="M7" s="17">
        <v>0</v>
      </c>
      <c r="N7" s="17">
        <f>SUM(L7)</f>
        <v>11015190</v>
      </c>
    </row>
    <row r="8" spans="1:14" s="2" customFormat="1" ht="12.75" x14ac:dyDescent="0.2">
      <c r="A8" s="11">
        <v>3</v>
      </c>
      <c r="B8" s="12">
        <v>45128</v>
      </c>
      <c r="C8" s="12">
        <v>45127</v>
      </c>
      <c r="D8" s="12" t="s">
        <v>1213</v>
      </c>
      <c r="E8" s="5" t="s">
        <v>1211</v>
      </c>
      <c r="F8" s="5">
        <v>5</v>
      </c>
      <c r="G8" s="11">
        <v>900</v>
      </c>
      <c r="H8" s="11" t="s">
        <v>131</v>
      </c>
      <c r="I8" s="13">
        <v>7555</v>
      </c>
      <c r="J8" s="14">
        <v>0.1</v>
      </c>
      <c r="K8" s="14">
        <v>0.1</v>
      </c>
      <c r="L8" s="17">
        <f t="shared" si="0"/>
        <v>5507595</v>
      </c>
      <c r="M8" s="17"/>
      <c r="N8" s="17"/>
    </row>
    <row r="9" spans="1:14" s="2" customFormat="1" ht="12.75" x14ac:dyDescent="0.2">
      <c r="A9" s="11" t="s">
        <v>14</v>
      </c>
      <c r="B9" s="12" t="s">
        <v>14</v>
      </c>
      <c r="C9" s="12" t="s">
        <v>14</v>
      </c>
      <c r="D9" s="12" t="s">
        <v>14</v>
      </c>
      <c r="E9" s="5" t="s">
        <v>1210</v>
      </c>
      <c r="F9" s="5">
        <v>5</v>
      </c>
      <c r="G9" s="11">
        <v>1200</v>
      </c>
      <c r="H9" s="11" t="s">
        <v>131</v>
      </c>
      <c r="I9" s="13">
        <v>5485</v>
      </c>
      <c r="J9" s="14">
        <v>0.1</v>
      </c>
      <c r="K9" s="14">
        <v>0.1</v>
      </c>
      <c r="L9" s="17">
        <f t="shared" si="0"/>
        <v>5331420</v>
      </c>
      <c r="M9" s="17">
        <v>0</v>
      </c>
      <c r="N9" s="17">
        <f>SUM(L8:L9)</f>
        <v>10839015</v>
      </c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5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6"/>
      <c r="F14" s="6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6"/>
      <c r="F16" s="6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5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8"/>
      <c r="F26" s="8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</sheetData>
  <pageMargins left="0.21" right="0.12" top="0.16" bottom="0.75" header="0.12" footer="0.3"/>
  <pageSetup paperSize="14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KENKO (SALIM)</vt:lpstr>
      <vt:lpstr>JOYKO (ATALI)</vt:lpstr>
      <vt:lpstr>JOYKO (KALINDO)</vt:lpstr>
      <vt:lpstr>TIZO (99)</vt:lpstr>
      <vt:lpstr>LMA</vt:lpstr>
      <vt:lpstr>GREATWALL (LAY'S)</vt:lpstr>
      <vt:lpstr>SDI (WAHID)</vt:lpstr>
      <vt:lpstr>(GALAXY)</vt:lpstr>
      <vt:lpstr>ELA</vt:lpstr>
      <vt:lpstr>TRIFELO (RB)</vt:lpstr>
      <vt:lpstr>MATAHARI</vt:lpstr>
      <vt:lpstr>PARAMA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CV. Arto Moro</dc:creator>
  <cp:lastModifiedBy>Hp</cp:lastModifiedBy>
  <cp:lastPrinted>2022-07-11T08:19:53Z</cp:lastPrinted>
  <dcterms:created xsi:type="dcterms:W3CDTF">2022-01-17T09:02:51Z</dcterms:created>
  <dcterms:modified xsi:type="dcterms:W3CDTF">2023-07-29T07:21:37Z</dcterms:modified>
</cp:coreProperties>
</file>