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7" i="2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94" i="1"/>
  <c r="E3118" i="1"/>
  <c r="E3156" i="1" s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<sst xmlns="http://schemas.openxmlformats.org/spreadsheetml/2006/main" count="9908" uniqueCount="89">
  <si>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</si>
  <si>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</si>
  <si>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</si>
  <si>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</si>
  <si>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</si>
  <si>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</si>
  <si>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</si>
  <si>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</si>
  <si>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</si>
  <si>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</si>
  <si>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</si>
  <si>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</si>
  <si>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</si>
  <si>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</si>
  <si>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</si>
  <si>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</si>
  <si>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</si>
  <si>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</si>
  <si>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</si>
  <si>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</si>
  <si>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</si>
  <si>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</si>
  <si>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</si>
  <si>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</si>
  <si>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</si>
  <si>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</si>
  <si>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</si>
  <si>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</si>
  <si>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</si>
  <si>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</si>
  <si>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HARNOYO</t>
  </si>
  <si>
    <t>(BENDAN)</t>
  </si>
  <si>
    <t>PEKALONGAN</t>
  </si>
  <si>
    <t>KO 3977</t>
  </si>
  <si>
    <t>GRS</t>
  </si>
  <si>
    <t>BINDER CLIP KENKO NO. 107</t>
  </si>
  <si>
    <t>LSN</t>
  </si>
  <si>
    <t/>
  </si>
  <si>
    <t>GARISAN BESI (STAINLESS STEEL) KENKO 60 CM</t>
  </si>
  <si>
    <t>NOVI / CONDRO</t>
  </si>
  <si>
    <t>KO 3844</t>
  </si>
  <si>
    <t>SANTOSO BUDIONO</t>
  </si>
  <si>
    <t>(  ARMADA  )</t>
  </si>
  <si>
    <t>PURWOKERTO</t>
  </si>
  <si>
    <t>PAK</t>
  </si>
  <si>
    <t>KARTU STOCK KWARTO</t>
  </si>
  <si>
    <t>RISMA / YO</t>
  </si>
  <si>
    <t>KO 3845</t>
  </si>
  <si>
    <t>CV  WISUDA</t>
  </si>
  <si>
    <t>LS</t>
  </si>
  <si>
    <t>GEL PEN KENKO K-1</t>
  </si>
  <si>
    <t>GEL PEN KENKO HI-TECH-H 0.28 MM</t>
  </si>
  <si>
    <t>CV PELITA JAYA</t>
  </si>
  <si>
    <t>(ANUGERAH SEJAHTERA)</t>
  </si>
  <si>
    <t>KO 3982</t>
  </si>
  <si>
    <t>BOX</t>
  </si>
  <si>
    <t>STAPLER KENKO HD-10</t>
  </si>
  <si>
    <t>GEL PEN KENKO HI-TECH-H 0.28 MM BIRU</t>
  </si>
  <si>
    <t>LEM STICK KENKO 8 GR (KECIL) isi 30 pc</t>
  </si>
  <si>
    <t>LEM STICK KENKO 15 GR (TANGGUNG) isi 20 pc</t>
  </si>
  <si>
    <t>BENSIA SF-9939 A ISI 32 PC (LOVE DADU)</t>
  </si>
  <si>
    <t>NOVI / YO</t>
  </si>
  <si>
    <t>G 3850</t>
  </si>
  <si>
    <t>LILY JULIAWATI</t>
  </si>
  <si>
    <t>(REJO AGUNG)</t>
  </si>
  <si>
    <t>JOMBANG</t>
  </si>
  <si>
    <t>PC</t>
  </si>
  <si>
    <t>BINDER NOTE JOYKO A5 (CAMPUS/CLASSIC)</t>
  </si>
  <si>
    <t>CV GANESHA</t>
  </si>
  <si>
    <t>WONOSOBO</t>
  </si>
  <si>
    <t>KO 3990</t>
  </si>
  <si>
    <t>CORRECTION TAPE KENKO CT-902 (12M x 5MM)</t>
  </si>
  <si>
    <t>KO 3920</t>
  </si>
  <si>
    <t>BINDER CLIP KENKO NO. 155</t>
  </si>
  <si>
    <t>GARISAN BESI (STAINLESS STEEL) KENKO 50 CM</t>
  </si>
  <si>
    <t>GEL PEN KENKO EASY GEL HITAM</t>
  </si>
  <si>
    <t>ISI CUTTER 9 MM KENKO A-100 (KECIL)</t>
  </si>
  <si>
    <t>ISI CUTTER 18 MM KENKO L-150 (BESAR)</t>
  </si>
  <si>
    <t>G 4000</t>
  </si>
  <si>
    <t>PCS</t>
  </si>
  <si>
    <t>PENCIL CASE JOYKO PC-0719AC-36A/F (Animal Calender)</t>
  </si>
  <si>
    <t>PENCIL CASE JOYKO PC-0719TV-33A/F (TRAVEL)</t>
  </si>
  <si>
    <t>PAPER CLIP WARNA JOYKO C-3100</t>
  </si>
  <si>
    <t>BINDER NOTE JOYKO A5-TSCL-M-401 (COLLEGE) - U</t>
  </si>
  <si>
    <t>BINDER NOTE JOYKO A5-TSIM-M416 (IMAGE) - U</t>
  </si>
  <si>
    <t>LEM STICK JOYKO 15 GR GS-104 TG (ANIMAL KINGDOM) isi 24 pc</t>
  </si>
  <si>
    <t>KO 3921</t>
  </si>
  <si>
    <t>KO 4612</t>
  </si>
  <si>
    <t>PUNCH KENKO NO. 85XL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</si>
</sst>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18" fillId="0" borderId="0" xfId="0" applyFont="1" applyBorder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128" zoomScaleNormal="100" workbookViewId="0">
      <selection activeCell="J1062" sqref="J1062:K106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23100001</v>
      </c>
      <c r="G2" s="11" t="s">
        <v>2</v>
      </c>
      <c r="H2" s="355" t="s">
        <v>30</v>
      </c>
      <c r="I2" s="355"/>
      <c r="J2" s="355"/>
      <c r="K2" s="35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9" t="s">
        <v>3</v>
      </c>
      <c r="G3" s="17"/>
      <c r="H3" s="357"/>
      <c r="I3" s="357"/>
      <c r="J3" s="357"/>
      <c r="K3" s="358"/>
      <c r="L3" s="12"/>
    </row>
    <row r="4" spans="1:12" s="10" customFormat="1" ht="16.5" customHeight="1" x14ac:dyDescent="0.3">
      <c r="A4" s="5"/>
      <c r="B4" s="6" t="s">
        <v>4</v>
      </c>
      <c r="C4" s="7"/>
      <c r="D4" s="360">
        <v>45204</v>
      </c>
      <c r="E4" s="361"/>
      <c r="F4" s="359"/>
      <c r="G4" s="18"/>
      <c r="H4" s="362" t="s">
        <v>31</v>
      </c>
      <c r="I4" s="362"/>
      <c r="J4" s="362"/>
      <c r="K4" s="363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9"/>
      <c r="G5" s="18"/>
      <c r="H5" s="364" t="s">
        <v>32</v>
      </c>
      <c r="I5" s="364"/>
      <c r="J5" s="364"/>
      <c r="K5" s="365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6"/>
      <c r="I6" s="366"/>
      <c r="J6" s="366"/>
      <c r="K6" s="367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50</v>
      </c>
      <c r="C10" s="46" t="s">
        <v>34</v>
      </c>
      <c r="D10" s="47">
        <v>1</v>
      </c>
      <c r="E10" s="110" t="s">
        <v>35</v>
      </c>
      <c r="F10" s="48"/>
      <c r="G10" s="49"/>
      <c r="H10" s="50">
        <v>31800</v>
      </c>
      <c r="I10" s="51">
        <v>0.14000000000000001</v>
      </c>
      <c r="J10" s="51"/>
      <c r="K10" s="52">
        <f t="shared" ref="K10:K25" si="0">(B10*H10-((B10*H10)*I10))-((B10*H10-((B10*H10)*I10))*J10)</f>
        <v>1367400</v>
      </c>
      <c r="L10" s="36"/>
    </row>
    <row r="11" spans="1:12" s="10" customFormat="1" ht="14.1" customHeight="1" x14ac:dyDescent="0.25">
      <c r="A11" s="45">
        <v>2</v>
      </c>
      <c r="B11" s="46">
        <v>2</v>
      </c>
      <c r="C11" s="46" t="s">
        <v>36</v>
      </c>
      <c r="D11" s="93" t="s">
        <v>37</v>
      </c>
      <c r="E11" s="110" t="s">
        <v>38</v>
      </c>
      <c r="F11" s="48"/>
      <c r="G11" s="49"/>
      <c r="H11" s="50">
        <v>252000</v>
      </c>
      <c r="I11" s="51">
        <v>0.125</v>
      </c>
      <c r="J11" s="51"/>
      <c r="K11" s="52">
        <f t="shared" si="0"/>
        <v>441000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2"/>
      <c r="K27" s="34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4">
        <f>SUM(K10:K25)</f>
        <v>1808400</v>
      </c>
      <c r="K28" s="34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6"/>
      <c r="K29" s="34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3"/>
      <c r="K31" s="34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7">
        <f>((J28/1.11)+(K30/1.11))*11%</f>
        <v>179210.8108108108</v>
      </c>
      <c r="K32" s="34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3"/>
      <c r="K33" s="34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1808400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49" t="s">
        <v>39</v>
      </c>
      <c r="K36" s="350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49"/>
      <c r="K37" s="35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23100001</v>
      </c>
      <c r="F40" s="123"/>
      <c r="G40" s="124" t="s">
        <v>2</v>
      </c>
      <c r="H40" s="351" t="str">
        <f>H2</f>
        <v>HARNOYO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7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8">
        <f>D4</f>
        <v>45204</v>
      </c>
      <c r="E42" s="329"/>
      <c r="F42" s="327"/>
      <c r="G42" s="131"/>
      <c r="H42" s="330" t="str">
        <f>H4</f>
        <v>(BENDAN)</v>
      </c>
      <c r="I42" s="330"/>
      <c r="J42" s="330"/>
      <c r="K42" s="331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7"/>
      <c r="G43" s="131"/>
      <c r="H43" s="332" t="str">
        <f>H5</f>
        <v>PEKALONGAN</v>
      </c>
      <c r="I43" s="332"/>
      <c r="J43" s="332"/>
      <c r="K43" s="333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3977</v>
      </c>
      <c r="E44" s="122"/>
      <c r="F44" s="133"/>
      <c r="G44" s="134"/>
      <c r="H44" s="334"/>
      <c r="I44" s="334"/>
      <c r="J44" s="334"/>
      <c r="K44" s="335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50</v>
      </c>
      <c r="C48" s="287" t="str">
        <f t="shared" si="1"/>
        <v>GRS</v>
      </c>
      <c r="D48" s="288">
        <f t="shared" si="1"/>
        <v>1</v>
      </c>
      <c r="E48" s="289" t="str">
        <f t="shared" si="1"/>
        <v>BINDER CLIP KENKO NO. 107</v>
      </c>
      <c r="F48" s="158"/>
      <c r="G48" s="159"/>
      <c r="H48" s="160">
        <f t="shared" ref="H48:J63" si="2">H10</f>
        <v>31800</v>
      </c>
      <c r="I48" s="161">
        <f t="shared" si="2"/>
        <v>0.14000000000000001</v>
      </c>
      <c r="J48" s="161">
        <f t="shared" si="2"/>
        <v>0</v>
      </c>
      <c r="K48" s="162">
        <f t="shared" ref="K48:K63" si="3">(B48*H48-((B48*H48)*I48))-((B48*H48-((B48*H48)*I48))*J48)</f>
        <v>1367400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</v>
      </c>
      <c r="C49" s="287" t="str">
        <f t="shared" si="1"/>
        <v>LSN</v>
      </c>
      <c r="D49" s="288" t="str">
        <f t="shared" si="1"/>
        <v/>
      </c>
      <c r="E49" s="289" t="str">
        <f t="shared" si="1"/>
        <v>GARISAN BESI (STAINLESS STEEL) KENKO 60 CM</v>
      </c>
      <c r="F49" s="158"/>
      <c r="G49" s="159"/>
      <c r="H49" s="160">
        <f t="shared" si="2"/>
        <v>252000</v>
      </c>
      <c r="I49" s="161">
        <f t="shared" si="2"/>
        <v>0.125</v>
      </c>
      <c r="J49" s="161">
        <f t="shared" si="2"/>
        <v>0</v>
      </c>
      <c r="K49" s="162">
        <f t="shared" si="3"/>
        <v>441000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6"/>
      <c r="K65" s="31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7">
        <f>SUM(K48:K63)</f>
        <v>1808400</v>
      </c>
      <c r="K66" s="33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9"/>
      <c r="K67" s="339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0"/>
      <c r="K69" s="31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0">
        <f>((J66/1.11)+(K68/1.11))*11%</f>
        <v>179210.8108108108</v>
      </c>
      <c r="K70" s="341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0"/>
      <c r="K71" s="31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1808400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1" t="str">
        <f>J36</f>
        <v>NOVI / CONDRO</v>
      </c>
      <c r="K74" s="312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1">
        <f>J37</f>
        <v>0</v>
      </c>
      <c r="K75" s="312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23100001</v>
      </c>
      <c r="F78" s="200"/>
      <c r="G78" s="201" t="s">
        <v>2</v>
      </c>
      <c r="H78" s="313" t="str">
        <f>H40</f>
        <v>HARNOYO</v>
      </c>
      <c r="I78" s="313"/>
      <c r="J78" s="313"/>
      <c r="K78" s="314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7" t="s">
        <v>3</v>
      </c>
      <c r="G79" s="207"/>
      <c r="H79" s="315"/>
      <c r="I79" s="315"/>
      <c r="J79" s="315"/>
      <c r="K79" s="316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8">
        <f>D42</f>
        <v>45204</v>
      </c>
      <c r="E80" s="319"/>
      <c r="F80" s="317"/>
      <c r="G80" s="208"/>
      <c r="H80" s="320" t="str">
        <f>H42</f>
        <v>(BENDAN)</v>
      </c>
      <c r="I80" s="320"/>
      <c r="J80" s="320"/>
      <c r="K80" s="321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7"/>
      <c r="G81" s="208"/>
      <c r="H81" s="322" t="str">
        <f>H43</f>
        <v>PEKALONGAN</v>
      </c>
      <c r="I81" s="322"/>
      <c r="J81" s="322"/>
      <c r="K81" s="323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3977</v>
      </c>
      <c r="E82" s="199"/>
      <c r="F82" s="210"/>
      <c r="G82" s="211"/>
      <c r="H82" s="324"/>
      <c r="I82" s="324"/>
      <c r="J82" s="324"/>
      <c r="K82" s="325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50</v>
      </c>
      <c r="C86" s="292" t="str">
        <f t="shared" si="4"/>
        <v>GRS</v>
      </c>
      <c r="D86" s="293">
        <f t="shared" si="4"/>
        <v>1</v>
      </c>
      <c r="E86" s="294" t="str">
        <f t="shared" si="4"/>
        <v>BINDER CLIP KENKO NO. 107</v>
      </c>
      <c r="F86" s="235"/>
      <c r="G86" s="236"/>
      <c r="H86" s="237">
        <f t="shared" ref="H86:J101" si="5">H48</f>
        <v>31800</v>
      </c>
      <c r="I86" s="238">
        <f t="shared" si="5"/>
        <v>0.14000000000000001</v>
      </c>
      <c r="J86" s="238">
        <f t="shared" si="5"/>
        <v>0</v>
      </c>
      <c r="K86" s="239">
        <f t="shared" ref="K86:K101" si="6">(B86*H86-((B86*H86)*I86))-((B86*H86-((B86*H86)*I86))*J86)</f>
        <v>1367400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</v>
      </c>
      <c r="C87" s="292" t="str">
        <f t="shared" si="4"/>
        <v>LSN</v>
      </c>
      <c r="D87" s="293" t="str">
        <f t="shared" si="4"/>
        <v/>
      </c>
      <c r="E87" s="294" t="str">
        <f t="shared" si="4"/>
        <v>GARISAN BESI (STAINLESS STEEL) KENKO 60 CM</v>
      </c>
      <c r="F87" s="235"/>
      <c r="G87" s="236"/>
      <c r="H87" s="237">
        <f t="shared" si="5"/>
        <v>252000</v>
      </c>
      <c r="I87" s="238">
        <f t="shared" si="5"/>
        <v>0.125</v>
      </c>
      <c r="J87" s="238">
        <f t="shared" si="5"/>
        <v>0</v>
      </c>
      <c r="K87" s="239">
        <f t="shared" si="6"/>
        <v>441000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6"/>
      <c r="K103" s="305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2">
        <f>SUM(K86:K101)</f>
        <v>1808400</v>
      </c>
      <c r="K104" s="303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4"/>
      <c r="K105" s="304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5"/>
      <c r="K107" s="305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6">
        <f>((J104/1.11)+(K106/1.11))*11%</f>
        <v>179210.8108108108</v>
      </c>
      <c r="K108" s="307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5"/>
      <c r="K109" s="305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1808400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08" t="str">
        <f>J74</f>
        <v>NOVI / CONDRO</v>
      </c>
      <c r="K112" s="309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08">
        <f>J75</f>
        <v>0</v>
      </c>
      <c r="K113" s="309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23100002</v>
      </c>
      <c r="G116" s="11" t="s">
        <v>2</v>
      </c>
      <c r="H116" s="355" t="s">
        <v>41</v>
      </c>
      <c r="I116" s="355"/>
      <c r="J116" s="355"/>
      <c r="K116" s="35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9" t="s">
        <v>3</v>
      </c>
      <c r="G117" s="17"/>
      <c r="H117" s="357"/>
      <c r="I117" s="357"/>
      <c r="J117" s="357"/>
      <c r="K117" s="35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0">
        <v>45205</v>
      </c>
      <c r="E118" s="361"/>
      <c r="F118" s="359"/>
      <c r="G118" s="18"/>
      <c r="H118" s="362" t="s">
        <v>42</v>
      </c>
      <c r="I118" s="362"/>
      <c r="J118" s="362"/>
      <c r="K118" s="363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9"/>
      <c r="G119" s="18"/>
      <c r="H119" s="364" t="s">
        <v>43</v>
      </c>
      <c r="I119" s="364"/>
      <c r="J119" s="364"/>
      <c r="K119" s="365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6"/>
      <c r="I120" s="366"/>
      <c r="J120" s="366"/>
      <c r="K120" s="367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25</v>
      </c>
      <c r="C124" s="46" t="s">
        <v>44</v>
      </c>
      <c r="D124" s="93"/>
      <c r="E124" s="110" t="s">
        <v>45</v>
      </c>
      <c r="F124" s="48"/>
      <c r="G124" s="49"/>
      <c r="H124" s="50">
        <v>19000</v>
      </c>
      <c r="I124" s="51"/>
      <c r="J124" s="51"/>
      <c r="K124" s="52">
        <f t="shared" ref="K124:K139" si="7">(B124*H124-((B124*H124)*I124))-((B124*H124-((B124*H124)*I124))*J124)</f>
        <v>475000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2"/>
      <c r="K141" s="34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4">
        <f>SUM(K124:K139)</f>
        <v>475000</v>
      </c>
      <c r="K142" s="34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6"/>
      <c r="K143" s="34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3"/>
      <c r="K145" s="34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7">
        <f>((J142/1.11)+(K144/1.11))*11%</f>
        <v>47072.072072072064</v>
      </c>
      <c r="K146" s="34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3"/>
      <c r="K147" s="34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475000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49" t="s">
        <v>46</v>
      </c>
      <c r="K150" s="350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49"/>
      <c r="K151" s="35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23100002</v>
      </c>
      <c r="F154" s="123"/>
      <c r="G154" s="124" t="s">
        <v>2</v>
      </c>
      <c r="H154" s="351" t="str">
        <f>H116</f>
        <v>SANTOSO BUDIONO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7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8">
        <f>D118</f>
        <v>45205</v>
      </c>
      <c r="E156" s="329"/>
      <c r="F156" s="327"/>
      <c r="G156" s="131"/>
      <c r="H156" s="330" t="str">
        <f>H118</f>
        <v>(  ARMADA  )</v>
      </c>
      <c r="I156" s="330"/>
      <c r="J156" s="330"/>
      <c r="K156" s="331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7"/>
      <c r="G157" s="131"/>
      <c r="H157" s="332" t="str">
        <f>H119</f>
        <v>PURWOKERTO</v>
      </c>
      <c r="I157" s="332"/>
      <c r="J157" s="332"/>
      <c r="K157" s="333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3844</v>
      </c>
      <c r="E158" s="122"/>
      <c r="F158" s="133"/>
      <c r="G158" s="134"/>
      <c r="H158" s="334"/>
      <c r="I158" s="334"/>
      <c r="J158" s="334"/>
      <c r="K158" s="335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25</v>
      </c>
      <c r="C162" s="287" t="str">
        <f t="shared" si="8"/>
        <v>PAK</v>
      </c>
      <c r="D162" s="288">
        <f t="shared" si="8"/>
        <v>0</v>
      </c>
      <c r="E162" s="289" t="str">
        <f t="shared" si="8"/>
        <v>KARTU STOCK KWARTO</v>
      </c>
      <c r="F162" s="158"/>
      <c r="G162" s="159"/>
      <c r="H162" s="160">
        <f t="shared" ref="H162:J162" si="9">H124</f>
        <v>19000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475000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6"/>
      <c r="K179" s="31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7">
        <f>SUM(K162:K177)</f>
        <v>475000</v>
      </c>
      <c r="K180" s="33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9"/>
      <c r="K181" s="339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0"/>
      <c r="K183" s="31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0">
        <f>((J180/1.11)+(K182/1.11))*11%</f>
        <v>47072.072072072064</v>
      </c>
      <c r="K184" s="341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0"/>
      <c r="K185" s="31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475000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1" t="str">
        <f>J150</f>
        <v>RISMA / YO</v>
      </c>
      <c r="K188" s="312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1">
        <f>J151</f>
        <v>0</v>
      </c>
      <c r="K189" s="312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23100002</v>
      </c>
      <c r="F192" s="200"/>
      <c r="G192" s="201" t="s">
        <v>2</v>
      </c>
      <c r="H192" s="313" t="str">
        <f>H154</f>
        <v>SANTOSO BUDIONO</v>
      </c>
      <c r="I192" s="313"/>
      <c r="J192" s="313"/>
      <c r="K192" s="314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7" t="s">
        <v>3</v>
      </c>
      <c r="G193" s="207"/>
      <c r="H193" s="315"/>
      <c r="I193" s="315"/>
      <c r="J193" s="315"/>
      <c r="K193" s="316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8">
        <f>D156</f>
        <v>45205</v>
      </c>
      <c r="E194" s="319"/>
      <c r="F194" s="317"/>
      <c r="G194" s="208"/>
      <c r="H194" s="320" t="str">
        <f>H156</f>
        <v>(  ARMADA  )</v>
      </c>
      <c r="I194" s="320"/>
      <c r="J194" s="320"/>
      <c r="K194" s="321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7"/>
      <c r="G195" s="208"/>
      <c r="H195" s="322" t="str">
        <f>H157</f>
        <v>PURWOKERTO</v>
      </c>
      <c r="I195" s="322"/>
      <c r="J195" s="322"/>
      <c r="K195" s="323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3844</v>
      </c>
      <c r="E196" s="199"/>
      <c r="F196" s="210"/>
      <c r="G196" s="211"/>
      <c r="H196" s="324"/>
      <c r="I196" s="324"/>
      <c r="J196" s="324"/>
      <c r="K196" s="325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25</v>
      </c>
      <c r="C200" s="292" t="str">
        <f t="shared" si="41"/>
        <v>PAK</v>
      </c>
      <c r="D200" s="293">
        <f t="shared" si="41"/>
        <v>0</v>
      </c>
      <c r="E200" s="294" t="str">
        <f t="shared" si="41"/>
        <v>KARTU STOCK KWARTO</v>
      </c>
      <c r="F200" s="235"/>
      <c r="G200" s="236"/>
      <c r="H200" s="237">
        <f t="shared" ref="H200:J200" si="42">H162</f>
        <v>19000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475000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6"/>
      <c r="K217" s="305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2">
        <f>SUM(K200:K215)</f>
        <v>475000</v>
      </c>
      <c r="K218" s="303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4"/>
      <c r="K219" s="304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5"/>
      <c r="K221" s="305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6">
        <f>((J218/1.11)+(K220/1.11))*11%</f>
        <v>47072.072072072064</v>
      </c>
      <c r="K222" s="307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5"/>
      <c r="K223" s="305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475000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08" t="str">
        <f>J188</f>
        <v>RISMA / YO</v>
      </c>
      <c r="K226" s="309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08">
        <f>J189</f>
        <v>0</v>
      </c>
      <c r="K227" s="309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23100003</v>
      </c>
      <c r="G230" s="11" t="s">
        <v>2</v>
      </c>
      <c r="H230" s="355" t="s">
        <v>48</v>
      </c>
      <c r="I230" s="355"/>
      <c r="J230" s="355"/>
      <c r="K230" s="35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9" t="s">
        <v>3</v>
      </c>
      <c r="G231" s="17"/>
      <c r="H231" s="357"/>
      <c r="I231" s="357"/>
      <c r="J231" s="357"/>
      <c r="K231" s="35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0">
        <v>45205</v>
      </c>
      <c r="E232" s="361"/>
      <c r="F232" s="359"/>
      <c r="G232" s="18"/>
      <c r="H232" s="362" t="s">
        <v>37</v>
      </c>
      <c r="I232" s="362"/>
      <c r="J232" s="362"/>
      <c r="K232" s="36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9"/>
      <c r="G233" s="18"/>
      <c r="H233" s="364" t="s">
        <v>43</v>
      </c>
      <c r="I233" s="364"/>
      <c r="J233" s="364"/>
      <c r="K233" s="36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66"/>
      <c r="I234" s="366"/>
      <c r="J234" s="366"/>
      <c r="K234" s="36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12</v>
      </c>
      <c r="C238" s="46" t="s">
        <v>49</v>
      </c>
      <c r="D238" s="93"/>
      <c r="E238" s="63" t="s">
        <v>50</v>
      </c>
      <c r="F238" s="48"/>
      <c r="G238" s="49"/>
      <c r="H238" s="50">
        <v>39600</v>
      </c>
      <c r="I238" s="51">
        <v>0.1</v>
      </c>
      <c r="J238" s="51"/>
      <c r="K238" s="52">
        <f t="shared" ref="K238:K253" si="74">(B238*H238-((B238*H238)*I238))-((B238*H238-((B238*H238)*I238))*J238)</f>
        <v>427680</v>
      </c>
      <c r="L238" s="36"/>
    </row>
    <row r="239" spans="1:12" s="10" customFormat="1" ht="14.1" customHeight="1" x14ac:dyDescent="0.25">
      <c r="A239" s="45">
        <v>2</v>
      </c>
      <c r="B239" s="46">
        <v>12</v>
      </c>
      <c r="C239" s="46" t="s">
        <v>49</v>
      </c>
      <c r="D239" s="93"/>
      <c r="E239" s="63" t="s">
        <v>51</v>
      </c>
      <c r="F239" s="48"/>
      <c r="G239" s="49"/>
      <c r="H239" s="50">
        <v>39000</v>
      </c>
      <c r="I239" s="51">
        <v>0.1</v>
      </c>
      <c r="J239" s="51"/>
      <c r="K239" s="52">
        <f t="shared" si="74"/>
        <v>421200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2"/>
      <c r="K255" s="34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4">
        <f>SUM(K238:K253)</f>
        <v>848880</v>
      </c>
      <c r="K256" s="34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6"/>
      <c r="K257" s="34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3"/>
      <c r="K259" s="34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7">
        <f>((J256/1.11)+(K258/1.11))*11%</f>
        <v>84123.24324324324</v>
      </c>
      <c r="K260" s="34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3"/>
      <c r="K261" s="34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848880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49" t="s">
        <v>46</v>
      </c>
      <c r="K264" s="350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49"/>
      <c r="K265" s="35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23100003</v>
      </c>
      <c r="F268" s="123"/>
      <c r="G268" s="124" t="s">
        <v>2</v>
      </c>
      <c r="H268" s="351" t="str">
        <f>H230</f>
        <v>CV  WISUDA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7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8">
        <f>D232</f>
        <v>45205</v>
      </c>
      <c r="E270" s="329"/>
      <c r="F270" s="327"/>
      <c r="G270" s="131"/>
      <c r="H270" s="330" t="str">
        <f>H232</f>
        <v/>
      </c>
      <c r="I270" s="330"/>
      <c r="J270" s="330"/>
      <c r="K270" s="331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7"/>
      <c r="G271" s="131"/>
      <c r="H271" s="332" t="str">
        <f>H233</f>
        <v>PURWOKERTO</v>
      </c>
      <c r="I271" s="332"/>
      <c r="J271" s="332"/>
      <c r="K271" s="333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3845</v>
      </c>
      <c r="E272" s="122"/>
      <c r="F272" s="133"/>
      <c r="G272" s="134"/>
      <c r="H272" s="334"/>
      <c r="I272" s="334"/>
      <c r="J272" s="334"/>
      <c r="K272" s="335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12</v>
      </c>
      <c r="C276" s="287" t="str">
        <f t="shared" si="75"/>
        <v>LS</v>
      </c>
      <c r="D276" s="288">
        <f t="shared" si="75"/>
        <v>0</v>
      </c>
      <c r="E276" s="289" t="str">
        <f t="shared" si="75"/>
        <v>GEL PEN KENKO K-1</v>
      </c>
      <c r="F276" s="158"/>
      <c r="G276" s="159"/>
      <c r="H276" s="160">
        <f t="shared" ref="H276:J276" si="76">H238</f>
        <v>39600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427680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12</v>
      </c>
      <c r="C277" s="287" t="str">
        <f t="shared" si="78"/>
        <v>LS</v>
      </c>
      <c r="D277" s="288">
        <f t="shared" si="78"/>
        <v>0</v>
      </c>
      <c r="E277" s="289" t="str">
        <f t="shared" si="78"/>
        <v>GEL PEN KENKO HI-TECH-H 0.28 MM</v>
      </c>
      <c r="F277" s="158"/>
      <c r="G277" s="159"/>
      <c r="H277" s="160">
        <f t="shared" ref="H277:J277" si="79">H239</f>
        <v>39000</v>
      </c>
      <c r="I277" s="161">
        <f t="shared" si="79"/>
        <v>0.1</v>
      </c>
      <c r="J277" s="161">
        <f t="shared" si="79"/>
        <v>0</v>
      </c>
      <c r="K277" s="162">
        <f t="shared" si="77"/>
        <v>421200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6"/>
      <c r="K293" s="31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7">
        <f>SUM(K276:K291)</f>
        <v>848880</v>
      </c>
      <c r="K294" s="33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9"/>
      <c r="K295" s="339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0"/>
      <c r="K297" s="31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0">
        <f>((J294/1.11)+(K296/1.11))*11%</f>
        <v>84123.24324324324</v>
      </c>
      <c r="K298" s="341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0"/>
      <c r="K299" s="31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848880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1" t="str">
        <f>J264</f>
        <v>RISMA / YO</v>
      </c>
      <c r="K302" s="312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1">
        <f>J265</f>
        <v>0</v>
      </c>
      <c r="K303" s="312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23100003</v>
      </c>
      <c r="F306" s="200"/>
      <c r="G306" s="201" t="s">
        <v>2</v>
      </c>
      <c r="H306" s="313" t="str">
        <f>H268</f>
        <v>CV  WISUDA</v>
      </c>
      <c r="I306" s="313"/>
      <c r="J306" s="313"/>
      <c r="K306" s="314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7" t="s">
        <v>3</v>
      </c>
      <c r="G307" s="207"/>
      <c r="H307" s="315"/>
      <c r="I307" s="315"/>
      <c r="J307" s="315"/>
      <c r="K307" s="316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8">
        <f>D270</f>
        <v>45205</v>
      </c>
      <c r="E308" s="319"/>
      <c r="F308" s="317"/>
      <c r="G308" s="208"/>
      <c r="H308" s="320" t="str">
        <f>H270</f>
        <v/>
      </c>
      <c r="I308" s="320"/>
      <c r="J308" s="320"/>
      <c r="K308" s="321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7"/>
      <c r="G309" s="208"/>
      <c r="H309" s="322" t="str">
        <f>H271</f>
        <v>PURWOKERTO</v>
      </c>
      <c r="I309" s="322"/>
      <c r="J309" s="322"/>
      <c r="K309" s="323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3845</v>
      </c>
      <c r="E310" s="199"/>
      <c r="F310" s="210"/>
      <c r="G310" s="211"/>
      <c r="H310" s="324"/>
      <c r="I310" s="324"/>
      <c r="J310" s="324"/>
      <c r="K310" s="325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12</v>
      </c>
      <c r="C314" s="292" t="str">
        <f t="shared" si="108"/>
        <v>LS</v>
      </c>
      <c r="D314" s="293">
        <f t="shared" si="108"/>
        <v>0</v>
      </c>
      <c r="E314" s="294" t="str">
        <f t="shared" si="108"/>
        <v>GEL PEN KENKO K-1</v>
      </c>
      <c r="F314" s="235"/>
      <c r="G314" s="236"/>
      <c r="H314" s="237">
        <f t="shared" ref="H314:J314" si="109">H276</f>
        <v>39600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427680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12</v>
      </c>
      <c r="C315" s="292" t="str">
        <f t="shared" si="111"/>
        <v>LS</v>
      </c>
      <c r="D315" s="293">
        <f t="shared" si="111"/>
        <v>0</v>
      </c>
      <c r="E315" s="294" t="str">
        <f t="shared" si="111"/>
        <v>GEL PEN KENKO HI-TECH-H 0.28 MM</v>
      </c>
      <c r="F315" s="235"/>
      <c r="G315" s="236"/>
      <c r="H315" s="237">
        <f t="shared" ref="H315:J315" si="112">H277</f>
        <v>39000</v>
      </c>
      <c r="I315" s="238">
        <f t="shared" si="112"/>
        <v>0.1</v>
      </c>
      <c r="J315" s="238">
        <f t="shared" si="112"/>
        <v>0</v>
      </c>
      <c r="K315" s="239">
        <f t="shared" si="110"/>
        <v>421200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6"/>
      <c r="K331" s="305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2">
        <f>SUM(K314:K329)</f>
        <v>848880</v>
      </c>
      <c r="K332" s="303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4"/>
      <c r="K333" s="304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5"/>
      <c r="K335" s="305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6">
        <f>((J332/1.11)+(K334/1.11))*11%</f>
        <v>84123.24324324324</v>
      </c>
      <c r="K336" s="307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5"/>
      <c r="K337" s="305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848880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08" t="str">
        <f>J302</f>
        <v>RISMA / YO</v>
      </c>
      <c r="K340" s="309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08">
        <f>J303</f>
        <v>0</v>
      </c>
      <c r="K341" s="309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23100004</v>
      </c>
      <c r="G344" s="11" t="s">
        <v>2</v>
      </c>
      <c r="H344" s="355" t="s">
        <v>52</v>
      </c>
      <c r="I344" s="355"/>
      <c r="J344" s="355"/>
      <c r="K344" s="35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9" t="s">
        <v>3</v>
      </c>
      <c r="G345" s="17"/>
      <c r="H345" s="357"/>
      <c r="I345" s="357"/>
      <c r="J345" s="357"/>
      <c r="K345" s="35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0">
        <v>45205</v>
      </c>
      <c r="E346" s="361"/>
      <c r="F346" s="359"/>
      <c r="G346" s="18"/>
      <c r="H346" s="362" t="s">
        <v>53</v>
      </c>
      <c r="I346" s="362"/>
      <c r="J346" s="362"/>
      <c r="K346" s="363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9"/>
      <c r="G347" s="18"/>
      <c r="H347" s="364" t="s">
        <v>43</v>
      </c>
      <c r="I347" s="364"/>
      <c r="J347" s="364"/>
      <c r="K347" s="365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54</v>
      </c>
      <c r="E348" s="9"/>
      <c r="F348" s="21"/>
      <c r="G348" s="22"/>
      <c r="H348" s="366"/>
      <c r="I348" s="366"/>
      <c r="J348" s="366"/>
      <c r="K348" s="367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</v>
      </c>
      <c r="C352" s="46" t="s">
        <v>49</v>
      </c>
      <c r="D352" s="93">
        <v>5</v>
      </c>
      <c r="E352" s="63" t="s">
        <v>56</v>
      </c>
      <c r="F352" s="48"/>
      <c r="G352" s="49"/>
      <c r="H352" s="50">
        <v>93000</v>
      </c>
      <c r="I352" s="51">
        <v>0.13500000000000001</v>
      </c>
      <c r="J352" s="51"/>
      <c r="K352" s="52">
        <f t="shared" ref="K352:K367" si="141">(B352*H352-((B352*H352)*I352))-((B352*H352-((B352*H352)*I352))*J352)</f>
        <v>8044500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49</v>
      </c>
      <c r="D353" s="93">
        <v>1</v>
      </c>
      <c r="E353" s="63" t="s">
        <v>57</v>
      </c>
      <c r="F353" s="48"/>
      <c r="G353" s="49"/>
      <c r="H353" s="50">
        <v>39000</v>
      </c>
      <c r="I353" s="51">
        <v>0.13500000000000001</v>
      </c>
      <c r="J353" s="51"/>
      <c r="K353" s="52">
        <f t="shared" si="141"/>
        <v>4857840</v>
      </c>
      <c r="L353" s="36"/>
    </row>
    <row r="354" spans="1:12" s="10" customFormat="1" ht="14.1" customHeight="1" x14ac:dyDescent="0.25">
      <c r="A354" s="45">
        <v>3</v>
      </c>
      <c r="B354" s="46">
        <v>36</v>
      </c>
      <c r="C354" s="46" t="s">
        <v>55</v>
      </c>
      <c r="D354" s="93">
        <v>1</v>
      </c>
      <c r="E354" s="63" t="s">
        <v>58</v>
      </c>
      <c r="F354" s="48"/>
      <c r="G354" s="49"/>
      <c r="H354" s="50">
        <v>66000</v>
      </c>
      <c r="I354" s="51">
        <v>0.13500000000000001</v>
      </c>
      <c r="J354" s="51"/>
      <c r="K354" s="52">
        <f t="shared" si="141"/>
        <v>2055240</v>
      </c>
      <c r="L354" s="36"/>
    </row>
    <row r="355" spans="1:12" s="10" customFormat="1" ht="14.1" customHeight="1" x14ac:dyDescent="0.25">
      <c r="A355" s="45">
        <v>4</v>
      </c>
      <c r="B355" s="46">
        <v>36</v>
      </c>
      <c r="C355" s="46" t="s">
        <v>55</v>
      </c>
      <c r="D355" s="93">
        <v>1</v>
      </c>
      <c r="E355" s="63" t="s">
        <v>59</v>
      </c>
      <c r="F355" s="48"/>
      <c r="G355" s="49"/>
      <c r="H355" s="50">
        <v>72000</v>
      </c>
      <c r="I355" s="51">
        <v>0.13500000000000001</v>
      </c>
      <c r="J355" s="51"/>
      <c r="K355" s="52">
        <f t="shared" si="141"/>
        <v>2242080</v>
      </c>
      <c r="L355" s="36"/>
    </row>
    <row r="356" spans="1:12" s="10" customFormat="1" ht="14.1" customHeight="1" x14ac:dyDescent="0.25">
      <c r="A356" s="45">
        <v>5</v>
      </c>
      <c r="B356" s="46">
        <v>48</v>
      </c>
      <c r="C356" s="46" t="s">
        <v>55</v>
      </c>
      <c r="D356" s="93">
        <v>1</v>
      </c>
      <c r="E356" s="301" t="s">
        <v>60</v>
      </c>
      <c r="F356" s="48"/>
      <c r="G356" s="49"/>
      <c r="H356" s="50">
        <v>56000</v>
      </c>
      <c r="I356" s="51">
        <v>0.1</v>
      </c>
      <c r="J356" s="51"/>
      <c r="K356" s="52">
        <f t="shared" si="141"/>
        <v>2419200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2"/>
      <c r="K369" s="34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4">
        <f>SUM(K352:K367)</f>
        <v>19618860</v>
      </c>
      <c r="K370" s="34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6"/>
      <c r="K371" s="34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3"/>
      <c r="K373" s="34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7">
        <f>((J370/1.11)+(K372/1.11))*11%</f>
        <v>1944211.351351351</v>
      </c>
      <c r="K374" s="34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3"/>
      <c r="K375" s="34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19618860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49" t="s">
        <v>61</v>
      </c>
      <c r="K378" s="350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49"/>
      <c r="K379" s="35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23100004</v>
      </c>
      <c r="F382" s="123"/>
      <c r="G382" s="124" t="s">
        <v>2</v>
      </c>
      <c r="H382" s="351" t="str">
        <f>H344</f>
        <v>CV PELITA JAYA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7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8">
        <f>D346</f>
        <v>45205</v>
      </c>
      <c r="E384" s="329"/>
      <c r="F384" s="327"/>
      <c r="G384" s="131"/>
      <c r="H384" s="330" t="str">
        <f>H346</f>
        <v>(ANUGERAH SEJAHTERA)</v>
      </c>
      <c r="I384" s="330"/>
      <c r="J384" s="330"/>
      <c r="K384" s="331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7"/>
      <c r="G385" s="131"/>
      <c r="H385" s="332" t="str">
        <f>H347</f>
        <v>PURWOKERTO</v>
      </c>
      <c r="I385" s="332"/>
      <c r="J385" s="332"/>
      <c r="K385" s="333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3982</v>
      </c>
      <c r="E386" s="122"/>
      <c r="F386" s="133"/>
      <c r="G386" s="134"/>
      <c r="H386" s="334"/>
      <c r="I386" s="334"/>
      <c r="J386" s="334"/>
      <c r="K386" s="335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</v>
      </c>
      <c r="C390" s="287" t="str">
        <f t="shared" si="142"/>
        <v>LS</v>
      </c>
      <c r="D390" s="288">
        <f t="shared" si="142"/>
        <v>5</v>
      </c>
      <c r="E390" s="289" t="str">
        <f t="shared" si="142"/>
        <v>STAPLER KENKO HD-10</v>
      </c>
      <c r="F390" s="158"/>
      <c r="G390" s="159"/>
      <c r="H390" s="160">
        <f t="shared" ref="H390:J390" si="143">H352</f>
        <v>93000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8044500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4857840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36</v>
      </c>
      <c r="C392" s="287" t="str">
        <f t="shared" si="147"/>
        <v>BOX</v>
      </c>
      <c r="D392" s="288">
        <f t="shared" si="147"/>
        <v>1</v>
      </c>
      <c r="E392" s="289" t="str">
        <f t="shared" si="147"/>
        <v>LEM STICK KENKO 8 GR (KECIL) isi 30 pc</v>
      </c>
      <c r="F392" s="158"/>
      <c r="G392" s="159"/>
      <c r="H392" s="160">
        <f t="shared" ref="H392:J392" si="148">H354</f>
        <v>66000</v>
      </c>
      <c r="I392" s="161">
        <f t="shared" si="148"/>
        <v>0.13500000000000001</v>
      </c>
      <c r="J392" s="161">
        <f t="shared" si="148"/>
        <v>0</v>
      </c>
      <c r="K392" s="162">
        <f t="shared" si="144"/>
        <v>2055240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36</v>
      </c>
      <c r="C393" s="287" t="str">
        <f t="shared" si="149"/>
        <v>BOX</v>
      </c>
      <c r="D393" s="288">
        <f t="shared" si="149"/>
        <v>1</v>
      </c>
      <c r="E393" s="289" t="str">
        <f t="shared" si="149"/>
        <v>LEM STICK KENKO 15 GR (TANGGUNG) isi 20 pc</v>
      </c>
      <c r="F393" s="158"/>
      <c r="G393" s="159"/>
      <c r="H393" s="160">
        <f t="shared" ref="H393:J393" si="150">H355</f>
        <v>72000</v>
      </c>
      <c r="I393" s="161">
        <f t="shared" si="150"/>
        <v>0.13500000000000001</v>
      </c>
      <c r="J393" s="161">
        <f t="shared" si="150"/>
        <v>0</v>
      </c>
      <c r="K393" s="162">
        <f t="shared" si="144"/>
        <v>2242080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48</v>
      </c>
      <c r="C394" s="287" t="str">
        <f t="shared" si="151"/>
        <v>BOX</v>
      </c>
      <c r="D394" s="288">
        <f t="shared" si="151"/>
        <v>1</v>
      </c>
      <c r="E394" s="289" t="str">
        <f t="shared" si="151"/>
        <v>BENSIA SF-9939 A ISI 32 PC (LOVE DADU)</v>
      </c>
      <c r="F394" s="158"/>
      <c r="G394" s="159"/>
      <c r="H394" s="160">
        <f t="shared" ref="H394:J394" si="152">H356</f>
        <v>56000</v>
      </c>
      <c r="I394" s="161">
        <f t="shared" si="152"/>
        <v>0.1</v>
      </c>
      <c r="J394" s="161">
        <f t="shared" si="152"/>
        <v>0</v>
      </c>
      <c r="K394" s="162">
        <f t="shared" si="144"/>
        <v>2419200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6"/>
      <c r="K407" s="31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7">
        <f>SUM(K390:K405)</f>
        <v>19618860</v>
      </c>
      <c r="K408" s="33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9"/>
      <c r="K409" s="339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0"/>
      <c r="K411" s="31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0">
        <f>((J408/1.11)+(K410/1.11))*11%</f>
        <v>1944211.351351351</v>
      </c>
      <c r="K412" s="341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0"/>
      <c r="K413" s="31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19618860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1" t="str">
        <f>J378</f>
        <v>NOVI / YO</v>
      </c>
      <c r="K416" s="312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1">
        <f>J379</f>
        <v>0</v>
      </c>
      <c r="K417" s="312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23100004</v>
      </c>
      <c r="F420" s="200"/>
      <c r="G420" s="201" t="s">
        <v>2</v>
      </c>
      <c r="H420" s="313" t="str">
        <f>H382</f>
        <v>CV PELITA JAYA</v>
      </c>
      <c r="I420" s="313"/>
      <c r="J420" s="313"/>
      <c r="K420" s="314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7" t="s">
        <v>3</v>
      </c>
      <c r="G421" s="207"/>
      <c r="H421" s="315"/>
      <c r="I421" s="315"/>
      <c r="J421" s="315"/>
      <c r="K421" s="316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8">
        <f>D384</f>
        <v>45205</v>
      </c>
      <c r="E422" s="319"/>
      <c r="F422" s="317"/>
      <c r="G422" s="208"/>
      <c r="H422" s="320" t="str">
        <f>H384</f>
        <v>(ANUGERAH SEJAHTERA)</v>
      </c>
      <c r="I422" s="320"/>
      <c r="J422" s="320"/>
      <c r="K422" s="321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7"/>
      <c r="G423" s="208"/>
      <c r="H423" s="322" t="str">
        <f>H385</f>
        <v>PURWOKERTO</v>
      </c>
      <c r="I423" s="322"/>
      <c r="J423" s="322"/>
      <c r="K423" s="323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3982</v>
      </c>
      <c r="E424" s="199"/>
      <c r="F424" s="210"/>
      <c r="G424" s="211"/>
      <c r="H424" s="324"/>
      <c r="I424" s="324"/>
      <c r="J424" s="324"/>
      <c r="K424" s="325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</v>
      </c>
      <c r="C428" s="292" t="str">
        <f t="shared" si="175"/>
        <v>LS</v>
      </c>
      <c r="D428" s="293">
        <f t="shared" si="175"/>
        <v>5</v>
      </c>
      <c r="E428" s="294" t="str">
        <f t="shared" si="175"/>
        <v>STAPLER KENKO HD-10</v>
      </c>
      <c r="F428" s="235"/>
      <c r="G428" s="236"/>
      <c r="H428" s="237">
        <f t="shared" ref="H428:J428" si="176">H390</f>
        <v>93000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8044500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4857840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36</v>
      </c>
      <c r="C430" s="292" t="str">
        <f t="shared" si="180"/>
        <v>BOX</v>
      </c>
      <c r="D430" s="293">
        <f t="shared" si="180"/>
        <v>1</v>
      </c>
      <c r="E430" s="294" t="str">
        <f t="shared" si="180"/>
        <v>LEM STICK KENKO 8 GR (KECIL) isi 30 pc</v>
      </c>
      <c r="F430" s="235"/>
      <c r="G430" s="236"/>
      <c r="H430" s="237">
        <f t="shared" ref="H430:J430" si="181">H392</f>
        <v>66000</v>
      </c>
      <c r="I430" s="238">
        <f t="shared" si="181"/>
        <v>0.13500000000000001</v>
      </c>
      <c r="J430" s="238">
        <f t="shared" si="181"/>
        <v>0</v>
      </c>
      <c r="K430" s="239">
        <f t="shared" si="177"/>
        <v>2055240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36</v>
      </c>
      <c r="C431" s="292" t="str">
        <f t="shared" si="182"/>
        <v>BOX</v>
      </c>
      <c r="D431" s="293">
        <f t="shared" si="182"/>
        <v>1</v>
      </c>
      <c r="E431" s="294" t="str">
        <f t="shared" si="182"/>
        <v>LEM STICK KENKO 15 GR (TANGGUNG) isi 20 pc</v>
      </c>
      <c r="F431" s="235"/>
      <c r="G431" s="236"/>
      <c r="H431" s="237">
        <f t="shared" ref="H431:J431" si="183">H393</f>
        <v>72000</v>
      </c>
      <c r="I431" s="238">
        <f t="shared" si="183"/>
        <v>0.13500000000000001</v>
      </c>
      <c r="J431" s="238">
        <f t="shared" si="183"/>
        <v>0</v>
      </c>
      <c r="K431" s="239">
        <f t="shared" si="177"/>
        <v>2242080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48</v>
      </c>
      <c r="C432" s="292" t="str">
        <f t="shared" si="184"/>
        <v>BOX</v>
      </c>
      <c r="D432" s="293">
        <f t="shared" si="184"/>
        <v>1</v>
      </c>
      <c r="E432" s="294" t="str">
        <f t="shared" si="184"/>
        <v>BENSIA SF-9939 A ISI 32 PC (LOVE DADU)</v>
      </c>
      <c r="F432" s="235"/>
      <c r="G432" s="236"/>
      <c r="H432" s="237">
        <f t="shared" ref="H432:J432" si="185">H394</f>
        <v>56000</v>
      </c>
      <c r="I432" s="238">
        <f t="shared" si="185"/>
        <v>0.1</v>
      </c>
      <c r="J432" s="238">
        <f t="shared" si="185"/>
        <v>0</v>
      </c>
      <c r="K432" s="239">
        <f t="shared" si="177"/>
        <v>2419200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6"/>
      <c r="K445" s="305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2">
        <f>SUM(K428:K443)</f>
        <v>19618860</v>
      </c>
      <c r="K446" s="303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4"/>
      <c r="K447" s="304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5"/>
      <c r="K449" s="305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6">
        <f>((J446/1.11)+(K448/1.11))*11%</f>
        <v>1944211.351351351</v>
      </c>
      <c r="K450" s="307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5"/>
      <c r="K451" s="305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19618860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08" t="str">
        <f>J416</f>
        <v>NOVI / YO</v>
      </c>
      <c r="K454" s="309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08">
        <f>J417</f>
        <v>0</v>
      </c>
      <c r="K455" s="309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23100005</v>
      </c>
      <c r="G458" s="11" t="s">
        <v>2</v>
      </c>
      <c r="H458" s="355" t="s">
        <v>63</v>
      </c>
      <c r="I458" s="355"/>
      <c r="J458" s="355"/>
      <c r="K458" s="35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9" t="s">
        <v>3</v>
      </c>
      <c r="G459" s="17"/>
      <c r="H459" s="357"/>
      <c r="I459" s="357"/>
      <c r="J459" s="357"/>
      <c r="K459" s="35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0">
        <v>45206</v>
      </c>
      <c r="E460" s="361"/>
      <c r="F460" s="359"/>
      <c r="G460" s="18"/>
      <c r="H460" s="362" t="s">
        <v>64</v>
      </c>
      <c r="I460" s="362"/>
      <c r="J460" s="362"/>
      <c r="K460" s="363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9"/>
      <c r="G461" s="18"/>
      <c r="H461" s="364" t="s">
        <v>65</v>
      </c>
      <c r="I461" s="364"/>
      <c r="J461" s="364"/>
      <c r="K461" s="365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66"/>
      <c r="I462" s="366"/>
      <c r="J462" s="366"/>
      <c r="K462" s="367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216</v>
      </c>
      <c r="C466" s="46" t="s">
        <v>66</v>
      </c>
      <c r="D466" s="93">
        <v>3</v>
      </c>
      <c r="E466" s="63" t="s">
        <v>67</v>
      </c>
      <c r="F466" s="48"/>
      <c r="G466" s="49"/>
      <c r="H466" s="50">
        <v>15800</v>
      </c>
      <c r="I466" s="51">
        <v>0.125</v>
      </c>
      <c r="J466" s="51"/>
      <c r="K466" s="52">
        <f t="shared" ref="K466:K481" si="208">(B466*H466-((B466*H466)*I466))-((B466*H466-((B466*H466)*I466))*J466)</f>
        <v>2986200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2"/>
      <c r="K483" s="34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4">
        <f>SUM(K466:K481)</f>
        <v>2986200</v>
      </c>
      <c r="K484" s="34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6"/>
      <c r="K485" s="34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3"/>
      <c r="K487" s="34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7">
        <f>((J484/1.11)+(K486/1.11))*11%</f>
        <v>295929.7297297297</v>
      </c>
      <c r="K488" s="34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3"/>
      <c r="K489" s="34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2986200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49" t="s">
        <v>61</v>
      </c>
      <c r="K492" s="350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49"/>
      <c r="K493" s="35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23100005</v>
      </c>
      <c r="F496" s="123"/>
      <c r="G496" s="124" t="s">
        <v>2</v>
      </c>
      <c r="H496" s="351" t="str">
        <f>H458</f>
        <v>LILY JULIAWATI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7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8">
        <f>D460</f>
        <v>45206</v>
      </c>
      <c r="E498" s="329"/>
      <c r="F498" s="327"/>
      <c r="G498" s="131"/>
      <c r="H498" s="330" t="str">
        <f>H460</f>
        <v>(REJO AGUNG)</v>
      </c>
      <c r="I498" s="330"/>
      <c r="J498" s="330"/>
      <c r="K498" s="331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7"/>
      <c r="G499" s="131"/>
      <c r="H499" s="332" t="str">
        <f>H461</f>
        <v>JOMBANG</v>
      </c>
      <c r="I499" s="332"/>
      <c r="J499" s="332"/>
      <c r="K499" s="333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3850</v>
      </c>
      <c r="E500" s="122"/>
      <c r="F500" s="133"/>
      <c r="G500" s="134"/>
      <c r="H500" s="334"/>
      <c r="I500" s="334"/>
      <c r="J500" s="334"/>
      <c r="K500" s="335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216</v>
      </c>
      <c r="C504" s="287" t="str">
        <f t="shared" si="209"/>
        <v>PC</v>
      </c>
      <c r="D504" s="288">
        <f t="shared" si="209"/>
        <v>3</v>
      </c>
      <c r="E504" s="289" t="str">
        <f t="shared" si="209"/>
        <v>BINDER NOTE JOYKO A5 (CAMPUS/CLASSIC)</v>
      </c>
      <c r="F504" s="158"/>
      <c r="G504" s="159"/>
      <c r="H504" s="160">
        <f t="shared" ref="H504:J504" si="210">H466</f>
        <v>15800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2986200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6"/>
      <c r="K521" s="31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7">
        <f>SUM(K504:K519)</f>
        <v>2986200</v>
      </c>
      <c r="K522" s="33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9"/>
      <c r="K523" s="339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0"/>
      <c r="K525" s="31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0">
        <f>((J522/1.11)+(K524/1.11))*11%</f>
        <v>295929.7297297297</v>
      </c>
      <c r="K526" s="341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0"/>
      <c r="K527" s="31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2986200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1" t="str">
        <f>J492</f>
        <v>NOVI / YO</v>
      </c>
      <c r="K530" s="312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1">
        <f>J493</f>
        <v>0</v>
      </c>
      <c r="K531" s="312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23100005</v>
      </c>
      <c r="F534" s="200"/>
      <c r="G534" s="201" t="s">
        <v>2</v>
      </c>
      <c r="H534" s="313" t="str">
        <f>H496</f>
        <v>LILY JULIAWATI</v>
      </c>
      <c r="I534" s="313"/>
      <c r="J534" s="313"/>
      <c r="K534" s="314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7" t="s">
        <v>3</v>
      </c>
      <c r="G535" s="207"/>
      <c r="H535" s="315"/>
      <c r="I535" s="315"/>
      <c r="J535" s="315"/>
      <c r="K535" s="316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8">
        <f>D498</f>
        <v>45206</v>
      </c>
      <c r="E536" s="319"/>
      <c r="F536" s="317"/>
      <c r="G536" s="208"/>
      <c r="H536" s="320" t="str">
        <f>H498</f>
        <v>(REJO AGUNG)</v>
      </c>
      <c r="I536" s="320"/>
      <c r="J536" s="320"/>
      <c r="K536" s="321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7"/>
      <c r="G537" s="208"/>
      <c r="H537" s="322" t="str">
        <f>H499</f>
        <v>JOMBANG</v>
      </c>
      <c r="I537" s="322"/>
      <c r="J537" s="322"/>
      <c r="K537" s="323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3850</v>
      </c>
      <c r="E538" s="199"/>
      <c r="F538" s="210"/>
      <c r="G538" s="211"/>
      <c r="H538" s="324"/>
      <c r="I538" s="324"/>
      <c r="J538" s="324"/>
      <c r="K538" s="325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216</v>
      </c>
      <c r="C542" s="292" t="str">
        <f t="shared" si="242"/>
        <v>PC</v>
      </c>
      <c r="D542" s="293">
        <f t="shared" si="242"/>
        <v>3</v>
      </c>
      <c r="E542" s="294" t="str">
        <f t="shared" si="242"/>
        <v>BINDER NOTE JOYKO A5 (CAMPUS/CLASSIC)</v>
      </c>
      <c r="F542" s="235"/>
      <c r="G542" s="236"/>
      <c r="H542" s="237">
        <f t="shared" ref="H542:J542" si="243">H504</f>
        <v>15800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2986200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6"/>
      <c r="K559" s="305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2">
        <f>SUM(K542:K557)</f>
        <v>2986200</v>
      </c>
      <c r="K560" s="303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4"/>
      <c r="K561" s="304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5"/>
      <c r="K563" s="305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6">
        <f>((J560/1.11)+(K562/1.11))*11%</f>
        <v>295929.7297297297</v>
      </c>
      <c r="K564" s="307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5"/>
      <c r="K565" s="305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2986200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08" t="str">
        <f>J530</f>
        <v>NOVI / YO</v>
      </c>
      <c r="K568" s="309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08">
        <f>J531</f>
        <v>0</v>
      </c>
      <c r="K569" s="309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23100006</v>
      </c>
      <c r="G572" s="11" t="s">
        <v>2</v>
      </c>
      <c r="H572" s="355" t="s">
        <v>68</v>
      </c>
      <c r="I572" s="355"/>
      <c r="J572" s="355"/>
      <c r="K572" s="35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9" t="s">
        <v>3</v>
      </c>
      <c r="G573" s="17"/>
      <c r="H573" s="357"/>
      <c r="I573" s="357"/>
      <c r="J573" s="357"/>
      <c r="K573" s="35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0">
        <v>45208</v>
      </c>
      <c r="E574" s="361"/>
      <c r="F574" s="359"/>
      <c r="G574" s="18"/>
      <c r="H574" s="362" t="s">
        <v>37</v>
      </c>
      <c r="I574" s="362"/>
      <c r="J574" s="362"/>
      <c r="K574" s="363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9"/>
      <c r="G575" s="18"/>
      <c r="H575" s="364" t="s">
        <v>69</v>
      </c>
      <c r="I575" s="364"/>
      <c r="J575" s="364"/>
      <c r="K575" s="365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70</v>
      </c>
      <c r="E576" s="9"/>
      <c r="F576" s="21"/>
      <c r="G576" s="22"/>
      <c r="H576" s="366"/>
      <c r="I576" s="366"/>
      <c r="J576" s="366"/>
      <c r="K576" s="367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</v>
      </c>
      <c r="C580" s="46" t="s">
        <v>36</v>
      </c>
      <c r="D580" s="93" t="s">
        <v>37</v>
      </c>
      <c r="E580" s="110" t="s">
        <v>71</v>
      </c>
      <c r="F580" s="48"/>
      <c r="G580" s="49"/>
      <c r="H580" s="50">
        <v>60000</v>
      </c>
      <c r="I580" s="51">
        <v>0.1</v>
      </c>
      <c r="J580" s="51"/>
      <c r="K580" s="52">
        <f t="shared" ref="K580:K595" si="275">(B580*H580-((B580*H580)*I580))-((B580*H580-((B580*H580)*I580))*J580)</f>
        <v>108000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2"/>
      <c r="K597" s="34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4">
        <f>SUM(K580:K595)</f>
        <v>108000</v>
      </c>
      <c r="K598" s="34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6"/>
      <c r="K599" s="34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3"/>
      <c r="K601" s="34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7">
        <f>((J598/1.11)+(K600/1.11))*11%</f>
        <v>10702.702702702702</v>
      </c>
      <c r="K602" s="34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3"/>
      <c r="K603" s="34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108000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49" t="s">
        <v>39</v>
      </c>
      <c r="K606" s="350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49"/>
      <c r="K607" s="35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23100006</v>
      </c>
      <c r="F610" s="123"/>
      <c r="G610" s="124" t="s">
        <v>2</v>
      </c>
      <c r="H610" s="351" t="str">
        <f>H572</f>
        <v>CV GANESHA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7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8">
        <f>D574</f>
        <v>45208</v>
      </c>
      <c r="E612" s="329"/>
      <c r="F612" s="327"/>
      <c r="G612" s="131"/>
      <c r="H612" s="330" t="str">
        <f>H574</f>
        <v/>
      </c>
      <c r="I612" s="330"/>
      <c r="J612" s="330"/>
      <c r="K612" s="331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7"/>
      <c r="G613" s="131"/>
      <c r="H613" s="332" t="str">
        <f>H575</f>
        <v>WONOSOBO</v>
      </c>
      <c r="I613" s="332"/>
      <c r="J613" s="332"/>
      <c r="K613" s="333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3990</v>
      </c>
      <c r="E614" s="122"/>
      <c r="F614" s="133"/>
      <c r="G614" s="134"/>
      <c r="H614" s="334"/>
      <c r="I614" s="334"/>
      <c r="J614" s="334"/>
      <c r="K614" s="335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CORRECTION TAPE KENKO CT-902 (12M x 5MM)</v>
      </c>
      <c r="F618" s="158"/>
      <c r="G618" s="159"/>
      <c r="H618" s="160">
        <f t="shared" ref="H618:J618" si="277">H580</f>
        <v>60000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108000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6"/>
      <c r="K635" s="31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7">
        <f>SUM(K618:K633)</f>
        <v>108000</v>
      </c>
      <c r="K636" s="33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9"/>
      <c r="K637" s="339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0"/>
      <c r="K639" s="31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0">
        <f>((J636/1.11)+(K638/1.11))*11%</f>
        <v>10702.702702702702</v>
      </c>
      <c r="K640" s="341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0"/>
      <c r="K641" s="31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108000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1" t="str">
        <f>J606</f>
        <v>NOVI / CONDRO</v>
      </c>
      <c r="K644" s="312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1">
        <f>J607</f>
        <v>0</v>
      </c>
      <c r="K645" s="312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23100006</v>
      </c>
      <c r="F648" s="200"/>
      <c r="G648" s="201" t="s">
        <v>2</v>
      </c>
      <c r="H648" s="313" t="str">
        <f>H610</f>
        <v>CV GANESHA</v>
      </c>
      <c r="I648" s="313"/>
      <c r="J648" s="313"/>
      <c r="K648" s="314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7" t="s">
        <v>3</v>
      </c>
      <c r="G649" s="207"/>
      <c r="H649" s="315"/>
      <c r="I649" s="315"/>
      <c r="J649" s="315"/>
      <c r="K649" s="316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8">
        <f>D612</f>
        <v>45208</v>
      </c>
      <c r="E650" s="319"/>
      <c r="F650" s="317"/>
      <c r="G650" s="208"/>
      <c r="H650" s="320" t="str">
        <f>H612</f>
        <v/>
      </c>
      <c r="I650" s="320"/>
      <c r="J650" s="320"/>
      <c r="K650" s="321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7"/>
      <c r="G651" s="208"/>
      <c r="H651" s="322" t="str">
        <f>H613</f>
        <v>WONOSOBO</v>
      </c>
      <c r="I651" s="322"/>
      <c r="J651" s="322"/>
      <c r="K651" s="323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3990</v>
      </c>
      <c r="E652" s="199"/>
      <c r="F652" s="210"/>
      <c r="G652" s="211"/>
      <c r="H652" s="324"/>
      <c r="I652" s="324"/>
      <c r="J652" s="324"/>
      <c r="K652" s="325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CORRECTION TAPE KENKO CT-902 (12M x 5MM)</v>
      </c>
      <c r="F656" s="235"/>
      <c r="G656" s="236"/>
      <c r="H656" s="237">
        <f t="shared" ref="H656:J656" si="310">H618</f>
        <v>60000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108000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6"/>
      <c r="K673" s="305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2">
        <f>SUM(K656:K671)</f>
        <v>108000</v>
      </c>
      <c r="K674" s="303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4"/>
      <c r="K675" s="304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5"/>
      <c r="K677" s="305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6">
        <f>((J674/1.11)+(K676/1.11))*11%</f>
        <v>10702.702702702702</v>
      </c>
      <c r="K678" s="307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5"/>
      <c r="K679" s="305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108000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08" t="str">
        <f>J644</f>
        <v>NOVI / CONDRO</v>
      </c>
      <c r="K682" s="309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08">
        <f>J645</f>
        <v>0</v>
      </c>
      <c r="K683" s="309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23100007</v>
      </c>
      <c r="G686" s="11" t="s">
        <v>2</v>
      </c>
      <c r="H686" s="355" t="s">
        <v>30</v>
      </c>
      <c r="I686" s="355"/>
      <c r="J686" s="355"/>
      <c r="K686" s="35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9" t="s">
        <v>3</v>
      </c>
      <c r="G687" s="17"/>
      <c r="H687" s="357"/>
      <c r="I687" s="357"/>
      <c r="J687" s="357"/>
      <c r="K687" s="35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0">
        <v>45208</v>
      </c>
      <c r="E688" s="361"/>
      <c r="F688" s="359"/>
      <c r="G688" s="18"/>
      <c r="H688" s="362" t="s">
        <v>31</v>
      </c>
      <c r="I688" s="362"/>
      <c r="J688" s="362"/>
      <c r="K688" s="363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9"/>
      <c r="G689" s="18"/>
      <c r="H689" s="364" t="s">
        <v>32</v>
      </c>
      <c r="I689" s="364"/>
      <c r="J689" s="364"/>
      <c r="K689" s="365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72</v>
      </c>
      <c r="E690" s="9"/>
      <c r="F690" s="21"/>
      <c r="G690" s="22"/>
      <c r="H690" s="366"/>
      <c r="I690" s="366"/>
      <c r="J690" s="366"/>
      <c r="K690" s="367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20</v>
      </c>
      <c r="C694" s="46" t="s">
        <v>34</v>
      </c>
      <c r="D694" s="93" t="s">
        <v>37</v>
      </c>
      <c r="E694" s="110" t="s">
        <v>73</v>
      </c>
      <c r="F694" s="48"/>
      <c r="G694" s="49"/>
      <c r="H694" s="50">
        <v>69000</v>
      </c>
      <c r="I694" s="51">
        <v>0.14000000000000001</v>
      </c>
      <c r="J694" s="51"/>
      <c r="K694" s="52">
        <f t="shared" ref="K694:K709" si="342">(B694*H694-((B694*H694)*I694))-((B694*H694-((B694*H694)*I694))*J694)</f>
        <v>1186800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36</v>
      </c>
      <c r="D695" s="93" t="s">
        <v>37</v>
      </c>
      <c r="E695" s="110" t="s">
        <v>74</v>
      </c>
      <c r="F695" s="48"/>
      <c r="G695" s="49"/>
      <c r="H695" s="50">
        <v>215400</v>
      </c>
      <c r="I695" s="51">
        <v>0.125</v>
      </c>
      <c r="J695" s="51"/>
      <c r="K695" s="52">
        <f t="shared" si="342"/>
        <v>376950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2"/>
      <c r="K711" s="34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4">
        <f>SUM(K694:K709)</f>
        <v>1563750</v>
      </c>
      <c r="K712" s="34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6"/>
      <c r="K713" s="34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3"/>
      <c r="K715" s="34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7">
        <f>((J712/1.11)+(K714/1.11))*11%</f>
        <v>154966.21621621621</v>
      </c>
      <c r="K716" s="34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3"/>
      <c r="K717" s="34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1563750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49" t="s">
        <v>39</v>
      </c>
      <c r="K720" s="350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49"/>
      <c r="K721" s="35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23100007</v>
      </c>
      <c r="F724" s="123"/>
      <c r="G724" s="124" t="s">
        <v>2</v>
      </c>
      <c r="H724" s="351" t="str">
        <f>H686</f>
        <v>HARNOYO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7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8">
        <f>D688</f>
        <v>45208</v>
      </c>
      <c r="E726" s="329"/>
      <c r="F726" s="327"/>
      <c r="G726" s="131"/>
      <c r="H726" s="330" t="str">
        <f>H688</f>
        <v>(BENDAN)</v>
      </c>
      <c r="I726" s="330"/>
      <c r="J726" s="330"/>
      <c r="K726" s="331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7"/>
      <c r="G727" s="131"/>
      <c r="H727" s="332" t="str">
        <f>H689</f>
        <v>PEKALONGAN</v>
      </c>
      <c r="I727" s="332"/>
      <c r="J727" s="332"/>
      <c r="K727" s="333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3920</v>
      </c>
      <c r="E728" s="122"/>
      <c r="F728" s="133"/>
      <c r="G728" s="134"/>
      <c r="H728" s="334"/>
      <c r="I728" s="334"/>
      <c r="J728" s="334"/>
      <c r="K728" s="335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20</v>
      </c>
      <c r="C732" s="287" t="str">
        <f t="shared" si="343"/>
        <v>GRS</v>
      </c>
      <c r="D732" s="288" t="str">
        <f t="shared" si="343"/>
        <v/>
      </c>
      <c r="E732" s="289" t="str">
        <f t="shared" si="343"/>
        <v>BINDER CLIP KENKO NO. 155</v>
      </c>
      <c r="F732" s="158"/>
      <c r="G732" s="159"/>
      <c r="H732" s="160">
        <f t="shared" ref="H732:J732" si="344">H694</f>
        <v>69000</v>
      </c>
      <c r="I732" s="161">
        <f t="shared" si="344"/>
        <v>0.14000000000000001</v>
      </c>
      <c r="J732" s="161">
        <f t="shared" si="344"/>
        <v>0</v>
      </c>
      <c r="K732" s="162">
        <f t="shared" ref="K732:K747" si="345">(B732*H732-((B732*H732)*I732))-((B732*H732-((B732*H732)*I732))*J732)</f>
        <v>1186800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GARISAN BESI (STAINLESS STEEL) KENKO 50 CM</v>
      </c>
      <c r="F733" s="158"/>
      <c r="G733" s="159"/>
      <c r="H733" s="160">
        <f t="shared" ref="H733:J733" si="347">H695</f>
        <v>215400</v>
      </c>
      <c r="I733" s="161">
        <f t="shared" si="347"/>
        <v>0.125</v>
      </c>
      <c r="J733" s="161">
        <f t="shared" si="347"/>
        <v>0</v>
      </c>
      <c r="K733" s="162">
        <f t="shared" si="345"/>
        <v>376950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6"/>
      <c r="K749" s="31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7">
        <f>SUM(K732:K747)</f>
        <v>1563750</v>
      </c>
      <c r="K750" s="33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9"/>
      <c r="K751" s="339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0"/>
      <c r="K753" s="31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0">
        <f>((J750/1.11)+(K752/1.11))*11%</f>
        <v>154966.21621621621</v>
      </c>
      <c r="K754" s="341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0"/>
      <c r="K755" s="31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1563750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1" t="str">
        <f>J720</f>
        <v>NOVI / CONDRO</v>
      </c>
      <c r="K758" s="312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1">
        <f>J721</f>
        <v>0</v>
      </c>
      <c r="K759" s="312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23100007</v>
      </c>
      <c r="F762" s="200"/>
      <c r="G762" s="201" t="s">
        <v>2</v>
      </c>
      <c r="H762" s="313" t="str">
        <f>H724</f>
        <v>HARNOYO</v>
      </c>
      <c r="I762" s="313"/>
      <c r="J762" s="313"/>
      <c r="K762" s="314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7" t="s">
        <v>3</v>
      </c>
      <c r="G763" s="207"/>
      <c r="H763" s="315"/>
      <c r="I763" s="315"/>
      <c r="J763" s="315"/>
      <c r="K763" s="316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8">
        <f>D726</f>
        <v>45208</v>
      </c>
      <c r="E764" s="319"/>
      <c r="F764" s="317"/>
      <c r="G764" s="208"/>
      <c r="H764" s="320" t="str">
        <f>H726</f>
        <v>(BENDAN)</v>
      </c>
      <c r="I764" s="320"/>
      <c r="J764" s="320"/>
      <c r="K764" s="321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7"/>
      <c r="G765" s="208"/>
      <c r="H765" s="322" t="str">
        <f>H727</f>
        <v>PEKALONGAN</v>
      </c>
      <c r="I765" s="322"/>
      <c r="J765" s="322"/>
      <c r="K765" s="323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3920</v>
      </c>
      <c r="E766" s="199"/>
      <c r="F766" s="210"/>
      <c r="G766" s="211"/>
      <c r="H766" s="324"/>
      <c r="I766" s="324"/>
      <c r="J766" s="324"/>
      <c r="K766" s="325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20</v>
      </c>
      <c r="C770" s="292" t="str">
        <f t="shared" si="376"/>
        <v>GRS</v>
      </c>
      <c r="D770" s="293" t="str">
        <f t="shared" si="376"/>
        <v/>
      </c>
      <c r="E770" s="294" t="str">
        <f t="shared" si="376"/>
        <v>BINDER CLIP KENKO NO. 155</v>
      </c>
      <c r="F770" s="235"/>
      <c r="G770" s="236"/>
      <c r="H770" s="237">
        <f t="shared" ref="H770:J770" si="377">H732</f>
        <v>69000</v>
      </c>
      <c r="I770" s="238">
        <f t="shared" si="377"/>
        <v>0.14000000000000001</v>
      </c>
      <c r="J770" s="238">
        <f t="shared" si="377"/>
        <v>0</v>
      </c>
      <c r="K770" s="239">
        <f t="shared" ref="K770:K785" si="378">(B770*H770-((B770*H770)*I770))-((B770*H770-((B770*H770)*I770))*J770)</f>
        <v>1186800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GARISAN BESI (STAINLESS STEEL) KENKO 50 CM</v>
      </c>
      <c r="F771" s="235"/>
      <c r="G771" s="236"/>
      <c r="H771" s="237">
        <f t="shared" ref="H771:J771" si="380">H733</f>
        <v>215400</v>
      </c>
      <c r="I771" s="238">
        <f t="shared" si="380"/>
        <v>0.125</v>
      </c>
      <c r="J771" s="238">
        <f t="shared" si="380"/>
        <v>0</v>
      </c>
      <c r="K771" s="239">
        <f t="shared" si="378"/>
        <v>376950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6"/>
      <c r="K787" s="305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2">
        <f>SUM(K770:K785)</f>
        <v>1563750</v>
      </c>
      <c r="K788" s="303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4"/>
      <c r="K789" s="304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5"/>
      <c r="K791" s="305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6">
        <f>((J788/1.11)+(K790/1.11))*11%</f>
        <v>154966.21621621621</v>
      </c>
      <c r="K792" s="307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5"/>
      <c r="K793" s="305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1563750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08" t="str">
        <f>J758</f>
        <v>NOVI / CONDRO</v>
      </c>
      <c r="K796" s="309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08">
        <f>J759</f>
        <v>0</v>
      </c>
      <c r="K797" s="309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23100008</v>
      </c>
      <c r="G800" s="11" t="s">
        <v>2</v>
      </c>
      <c r="H800" s="355" t="s">
        <v>52</v>
      </c>
      <c r="I800" s="355"/>
      <c r="J800" s="355"/>
      <c r="K800" s="35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9" t="s">
        <v>3</v>
      </c>
      <c r="G801" s="17"/>
      <c r="H801" s="357"/>
      <c r="I801" s="357"/>
      <c r="J801" s="357"/>
      <c r="K801" s="35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0">
        <v>45208</v>
      </c>
      <c r="E802" s="361"/>
      <c r="F802" s="359"/>
      <c r="G802" s="18"/>
      <c r="H802" s="362" t="s">
        <v>53</v>
      </c>
      <c r="I802" s="362"/>
      <c r="J802" s="362"/>
      <c r="K802" s="363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9"/>
      <c r="G803" s="18"/>
      <c r="H803" s="364" t="s">
        <v>43</v>
      </c>
      <c r="I803" s="364"/>
      <c r="J803" s="364"/>
      <c r="K803" s="365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86</v>
      </c>
      <c r="E804" s="9"/>
      <c r="F804" s="21"/>
      <c r="G804" s="22"/>
      <c r="H804" s="366"/>
      <c r="I804" s="366"/>
      <c r="J804" s="366"/>
      <c r="K804" s="367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36</v>
      </c>
      <c r="C808" s="46" t="s">
        <v>55</v>
      </c>
      <c r="D808" s="93">
        <v>1</v>
      </c>
      <c r="E808" s="110" t="s">
        <v>59</v>
      </c>
      <c r="F808" s="48"/>
      <c r="G808" s="49"/>
      <c r="H808" s="50">
        <v>72000</v>
      </c>
      <c r="I808" s="51">
        <v>0.13500000000000001</v>
      </c>
      <c r="J808" s="51"/>
      <c r="K808" s="52">
        <f t="shared" ref="K808:K823" si="409">(B808*H808-((B808*H808)*I808))-((B808*H808-((B808*H808)*I808))*J808)</f>
        <v>2242080</v>
      </c>
      <c r="L808" s="36"/>
    </row>
    <row r="809" spans="1:12" s="10" customFormat="1" ht="14.1" customHeight="1" x14ac:dyDescent="0.25">
      <c r="A809" s="45">
        <v>2</v>
      </c>
      <c r="B809" s="46">
        <v>36</v>
      </c>
      <c r="C809" s="46" t="s">
        <v>55</v>
      </c>
      <c r="D809" s="93">
        <v>1</v>
      </c>
      <c r="E809" s="110" t="s">
        <v>58</v>
      </c>
      <c r="F809" s="48"/>
      <c r="G809" s="49"/>
      <c r="H809" s="50">
        <v>66000</v>
      </c>
      <c r="I809" s="51">
        <v>0.13500000000000001</v>
      </c>
      <c r="J809" s="51"/>
      <c r="K809" s="52">
        <f t="shared" si="409"/>
        <v>2055240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36</v>
      </c>
      <c r="D810" s="93">
        <v>2</v>
      </c>
      <c r="E810" s="110" t="s">
        <v>75</v>
      </c>
      <c r="F810" s="48"/>
      <c r="G810" s="49"/>
      <c r="H810" s="50">
        <v>26100</v>
      </c>
      <c r="I810" s="51">
        <v>0.13500000000000001</v>
      </c>
      <c r="J810" s="51"/>
      <c r="K810" s="52">
        <f t="shared" si="409"/>
        <v>6502032</v>
      </c>
      <c r="L810" s="36"/>
    </row>
    <row r="811" spans="1:12" s="10" customFormat="1" ht="14.1" customHeight="1" x14ac:dyDescent="0.25">
      <c r="A811" s="45">
        <v>4</v>
      </c>
      <c r="B811" s="46">
        <v>120</v>
      </c>
      <c r="C811" s="46" t="s">
        <v>36</v>
      </c>
      <c r="D811" s="93">
        <v>1</v>
      </c>
      <c r="E811" s="110" t="s">
        <v>76</v>
      </c>
      <c r="F811" s="48"/>
      <c r="G811" s="49"/>
      <c r="H811" s="50">
        <v>32400</v>
      </c>
      <c r="I811" s="51">
        <v>0.13500000000000001</v>
      </c>
      <c r="J811" s="51"/>
      <c r="K811" s="52">
        <f t="shared" si="409"/>
        <v>3363120</v>
      </c>
      <c r="L811" s="36"/>
    </row>
    <row r="812" spans="1:12" s="10" customFormat="1" ht="14.1" customHeight="1" x14ac:dyDescent="0.25">
      <c r="A812" s="45">
        <v>5</v>
      </c>
      <c r="B812" s="46">
        <v>180</v>
      </c>
      <c r="C812" s="46" t="s">
        <v>36</v>
      </c>
      <c r="D812" s="93">
        <v>3</v>
      </c>
      <c r="E812" s="110" t="s">
        <v>77</v>
      </c>
      <c r="F812" s="48"/>
      <c r="G812" s="49"/>
      <c r="H812" s="50">
        <v>64800</v>
      </c>
      <c r="I812" s="51">
        <v>0.13500000000000001</v>
      </c>
      <c r="J812" s="51"/>
      <c r="K812" s="52">
        <f t="shared" si="409"/>
        <v>10089360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2"/>
      <c r="K825" s="34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4">
        <f>SUM(K808:K823)</f>
        <v>24251832</v>
      </c>
      <c r="K826" s="34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6"/>
      <c r="K827" s="34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3"/>
      <c r="K829" s="34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7">
        <f>((J826/1.11)+(K828/1.11))*11%</f>
        <v>2403334.7027027025</v>
      </c>
      <c r="K830" s="34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3"/>
      <c r="K831" s="34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24251832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49" t="s">
        <v>39</v>
      </c>
      <c r="K834" s="350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49"/>
      <c r="K835" s="35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23100008</v>
      </c>
      <c r="F838" s="123"/>
      <c r="G838" s="124" t="s">
        <v>2</v>
      </c>
      <c r="H838" s="351" t="str">
        <f>H800</f>
        <v>CV PELITA JAYA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7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8">
        <f>D802</f>
        <v>45208</v>
      </c>
      <c r="E840" s="329"/>
      <c r="F840" s="327"/>
      <c r="G840" s="131"/>
      <c r="H840" s="330" t="str">
        <f>H802</f>
        <v>(ANUGERAH SEJAHTERA)</v>
      </c>
      <c r="I840" s="330"/>
      <c r="J840" s="330"/>
      <c r="K840" s="331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7"/>
      <c r="G841" s="131"/>
      <c r="H841" s="332" t="str">
        <f>H803</f>
        <v>PURWOKERTO</v>
      </c>
      <c r="I841" s="332"/>
      <c r="J841" s="332"/>
      <c r="K841" s="333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3921</v>
      </c>
      <c r="E842" s="122"/>
      <c r="F842" s="133"/>
      <c r="G842" s="134"/>
      <c r="H842" s="334"/>
      <c r="I842" s="334"/>
      <c r="J842" s="334"/>
      <c r="K842" s="335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36</v>
      </c>
      <c r="C846" s="287" t="str">
        <f t="shared" si="410"/>
        <v>BOX</v>
      </c>
      <c r="D846" s="288">
        <f t="shared" si="410"/>
        <v>1</v>
      </c>
      <c r="E846" s="289" t="str">
        <f t="shared" si="410"/>
        <v>LEM STICK KENKO 15 GR (TANGGUNG) isi 20 pc</v>
      </c>
      <c r="F846" s="158"/>
      <c r="G846" s="159"/>
      <c r="H846" s="160">
        <f t="shared" ref="H846:J846" si="411">H808</f>
        <v>72000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2242080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36</v>
      </c>
      <c r="C847" s="287" t="str">
        <f t="shared" si="413"/>
        <v>BOX</v>
      </c>
      <c r="D847" s="288">
        <f t="shared" si="413"/>
        <v>1</v>
      </c>
      <c r="E847" s="289" t="str">
        <f t="shared" si="413"/>
        <v>LEM STICK KENKO 8 GR (KECIL) isi 30 pc</v>
      </c>
      <c r="F847" s="158"/>
      <c r="G847" s="159"/>
      <c r="H847" s="160">
        <f t="shared" ref="H847:J847" si="414">H809</f>
        <v>66000</v>
      </c>
      <c r="I847" s="161">
        <f t="shared" si="414"/>
        <v>0.13500000000000001</v>
      </c>
      <c r="J847" s="161">
        <f t="shared" si="414"/>
        <v>0</v>
      </c>
      <c r="K847" s="162">
        <f t="shared" si="412"/>
        <v>2055240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288</v>
      </c>
      <c r="C848" s="287" t="str">
        <f t="shared" si="415"/>
        <v>LSN</v>
      </c>
      <c r="D848" s="288">
        <f t="shared" si="415"/>
        <v>2</v>
      </c>
      <c r="E848" s="289" t="str">
        <f t="shared" si="415"/>
        <v>GEL PEN KENKO EASY GEL HITAM</v>
      </c>
      <c r="F848" s="158"/>
      <c r="G848" s="159"/>
      <c r="H848" s="160">
        <f t="shared" ref="H848:J848" si="416">H810</f>
        <v>26100</v>
      </c>
      <c r="I848" s="161">
        <f t="shared" si="416"/>
        <v>0.13500000000000001</v>
      </c>
      <c r="J848" s="161">
        <f t="shared" si="416"/>
        <v>0</v>
      </c>
      <c r="K848" s="162">
        <f t="shared" si="412"/>
        <v>6502032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120</v>
      </c>
      <c r="C849" s="287" t="str">
        <f t="shared" si="417"/>
        <v>LSN</v>
      </c>
      <c r="D849" s="288">
        <f t="shared" si="417"/>
        <v>1</v>
      </c>
      <c r="E849" s="289" t="str">
        <f t="shared" si="417"/>
        <v>ISI CUTTER 9 MM KENKO A-100 (KECIL)</v>
      </c>
      <c r="F849" s="158"/>
      <c r="G849" s="159"/>
      <c r="H849" s="160">
        <f t="shared" ref="H849:J849" si="418">H811</f>
        <v>32400</v>
      </c>
      <c r="I849" s="161">
        <f t="shared" si="418"/>
        <v>0.13500000000000001</v>
      </c>
      <c r="J849" s="161">
        <f t="shared" si="418"/>
        <v>0</v>
      </c>
      <c r="K849" s="162">
        <f t="shared" si="412"/>
        <v>3363120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180</v>
      </c>
      <c r="C850" s="287" t="str">
        <f t="shared" si="419"/>
        <v>LSN</v>
      </c>
      <c r="D850" s="288">
        <f t="shared" si="419"/>
        <v>3</v>
      </c>
      <c r="E850" s="289" t="str">
        <f t="shared" si="419"/>
        <v>ISI CUTTER 18 MM KENKO L-150 (BESAR)</v>
      </c>
      <c r="F850" s="158"/>
      <c r="G850" s="159"/>
      <c r="H850" s="160">
        <f t="shared" ref="H850:J850" si="420">H812</f>
        <v>64800</v>
      </c>
      <c r="I850" s="161">
        <f t="shared" si="420"/>
        <v>0.13500000000000001</v>
      </c>
      <c r="J850" s="161">
        <f t="shared" si="420"/>
        <v>0</v>
      </c>
      <c r="K850" s="162">
        <f t="shared" si="412"/>
        <v>10089360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6"/>
      <c r="K863" s="31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7">
        <f>SUM(K846:K861)</f>
        <v>24251832</v>
      </c>
      <c r="K864" s="33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9"/>
      <c r="K865" s="339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0"/>
      <c r="K867" s="31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0">
        <f>((J864/1.11)+(K866/1.11))*11%</f>
        <v>2403334.7027027025</v>
      </c>
      <c r="K868" s="341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0"/>
      <c r="K869" s="31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24251832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1" t="str">
        <f>J834</f>
        <v>NOVI / CONDRO</v>
      </c>
      <c r="K872" s="312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1">
        <f>J835</f>
        <v>0</v>
      </c>
      <c r="K873" s="312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23100008</v>
      </c>
      <c r="F876" s="200"/>
      <c r="G876" s="201" t="s">
        <v>2</v>
      </c>
      <c r="H876" s="313" t="str">
        <f>H838</f>
        <v>CV PELITA JAYA</v>
      </c>
      <c r="I876" s="313"/>
      <c r="J876" s="313"/>
      <c r="K876" s="314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7" t="s">
        <v>3</v>
      </c>
      <c r="G877" s="207"/>
      <c r="H877" s="315"/>
      <c r="I877" s="315"/>
      <c r="J877" s="315"/>
      <c r="K877" s="316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8">
        <f>D840</f>
        <v>45208</v>
      </c>
      <c r="E878" s="319"/>
      <c r="F878" s="317"/>
      <c r="G878" s="208"/>
      <c r="H878" s="320" t="str">
        <f>H840</f>
        <v>(ANUGERAH SEJAHTERA)</v>
      </c>
      <c r="I878" s="320"/>
      <c r="J878" s="320"/>
      <c r="K878" s="321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7"/>
      <c r="G879" s="208"/>
      <c r="H879" s="322" t="str">
        <f>H841</f>
        <v>PURWOKERTO</v>
      </c>
      <c r="I879" s="322"/>
      <c r="J879" s="322"/>
      <c r="K879" s="323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3921</v>
      </c>
      <c r="E880" s="199"/>
      <c r="F880" s="210"/>
      <c r="G880" s="211"/>
      <c r="H880" s="324"/>
      <c r="I880" s="324"/>
      <c r="J880" s="324"/>
      <c r="K880" s="325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36</v>
      </c>
      <c r="C884" s="292" t="str">
        <f t="shared" si="443"/>
        <v>BOX</v>
      </c>
      <c r="D884" s="293">
        <f t="shared" si="443"/>
        <v>1</v>
      </c>
      <c r="E884" s="294" t="str">
        <f t="shared" si="443"/>
        <v>LEM STICK KENKO 15 GR (TANGGUNG) isi 20 pc</v>
      </c>
      <c r="F884" s="235"/>
      <c r="G884" s="236"/>
      <c r="H884" s="237">
        <f t="shared" ref="H884:J884" si="444">H846</f>
        <v>72000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2242080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36</v>
      </c>
      <c r="C885" s="292" t="str">
        <f t="shared" si="446"/>
        <v>BOX</v>
      </c>
      <c r="D885" s="293">
        <f t="shared" si="446"/>
        <v>1</v>
      </c>
      <c r="E885" s="294" t="str">
        <f t="shared" si="446"/>
        <v>LEM STICK KENKO 8 GR (KECIL) isi 30 pc</v>
      </c>
      <c r="F885" s="235"/>
      <c r="G885" s="236"/>
      <c r="H885" s="237">
        <f t="shared" ref="H885:J885" si="447">H847</f>
        <v>66000</v>
      </c>
      <c r="I885" s="238">
        <f t="shared" si="447"/>
        <v>0.13500000000000001</v>
      </c>
      <c r="J885" s="238">
        <f t="shared" si="447"/>
        <v>0</v>
      </c>
      <c r="K885" s="239">
        <f t="shared" si="445"/>
        <v>2055240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288</v>
      </c>
      <c r="C886" s="292" t="str">
        <f t="shared" si="448"/>
        <v>LSN</v>
      </c>
      <c r="D886" s="293">
        <f t="shared" si="448"/>
        <v>2</v>
      </c>
      <c r="E886" s="294" t="str">
        <f t="shared" si="448"/>
        <v>GEL PEN KENKO EASY GEL HITAM</v>
      </c>
      <c r="F886" s="235"/>
      <c r="G886" s="236"/>
      <c r="H886" s="237">
        <f t="shared" ref="H886:J886" si="449">H848</f>
        <v>26100</v>
      </c>
      <c r="I886" s="238">
        <f t="shared" si="449"/>
        <v>0.13500000000000001</v>
      </c>
      <c r="J886" s="238">
        <f t="shared" si="449"/>
        <v>0</v>
      </c>
      <c r="K886" s="239">
        <f t="shared" si="445"/>
        <v>6502032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120</v>
      </c>
      <c r="C887" s="292" t="str">
        <f t="shared" si="450"/>
        <v>LSN</v>
      </c>
      <c r="D887" s="293">
        <f t="shared" si="450"/>
        <v>1</v>
      </c>
      <c r="E887" s="294" t="str">
        <f t="shared" si="450"/>
        <v>ISI CUTTER 9 MM KENKO A-100 (KECIL)</v>
      </c>
      <c r="F887" s="235"/>
      <c r="G887" s="236"/>
      <c r="H887" s="237">
        <f t="shared" ref="H887:J887" si="451">H849</f>
        <v>32400</v>
      </c>
      <c r="I887" s="238">
        <f t="shared" si="451"/>
        <v>0.13500000000000001</v>
      </c>
      <c r="J887" s="238">
        <f t="shared" si="451"/>
        <v>0</v>
      </c>
      <c r="K887" s="239">
        <f t="shared" si="445"/>
        <v>3363120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180</v>
      </c>
      <c r="C888" s="292" t="str">
        <f t="shared" si="452"/>
        <v>LSN</v>
      </c>
      <c r="D888" s="293">
        <f t="shared" si="452"/>
        <v>3</v>
      </c>
      <c r="E888" s="294" t="str">
        <f t="shared" si="452"/>
        <v>ISI CUTTER 18 MM KENKO L-150 (BESAR)</v>
      </c>
      <c r="F888" s="235"/>
      <c r="G888" s="236"/>
      <c r="H888" s="237">
        <f t="shared" ref="H888:J888" si="453">H850</f>
        <v>64800</v>
      </c>
      <c r="I888" s="238">
        <f t="shared" si="453"/>
        <v>0.13500000000000001</v>
      </c>
      <c r="J888" s="238">
        <f t="shared" si="453"/>
        <v>0</v>
      </c>
      <c r="K888" s="239">
        <f t="shared" si="445"/>
        <v>10089360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6"/>
      <c r="K901" s="305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2">
        <f>SUM(K884:K899)</f>
        <v>24251832</v>
      </c>
      <c r="K902" s="303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4"/>
      <c r="K903" s="304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5"/>
      <c r="K905" s="305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6">
        <f>((J902/1.11)+(K904/1.11))*11%</f>
        <v>2403334.7027027025</v>
      </c>
      <c r="K906" s="307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5"/>
      <c r="K907" s="305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24251832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08" t="str">
        <f>J872</f>
        <v>NOVI / CONDRO</v>
      </c>
      <c r="K910" s="309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08">
        <f>J873</f>
        <v>0</v>
      </c>
      <c r="K911" s="309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23100009</v>
      </c>
      <c r="G914" s="11" t="s">
        <v>2</v>
      </c>
      <c r="H914" s="355" t="s">
        <v>63</v>
      </c>
      <c r="I914" s="355"/>
      <c r="J914" s="355"/>
      <c r="K914" s="35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9" t="s">
        <v>3</v>
      </c>
      <c r="G915" s="17"/>
      <c r="H915" s="357"/>
      <c r="I915" s="357"/>
      <c r="J915" s="357"/>
      <c r="K915" s="35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0">
        <v>45210</v>
      </c>
      <c r="E916" s="361"/>
      <c r="F916" s="359"/>
      <c r="G916" s="18"/>
      <c r="H916" s="362" t="s">
        <v>64</v>
      </c>
      <c r="I916" s="362"/>
      <c r="J916" s="362"/>
      <c r="K916" s="363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9"/>
      <c r="G917" s="18"/>
      <c r="H917" s="364" t="s">
        <v>65</v>
      </c>
      <c r="I917" s="364"/>
      <c r="J917" s="364"/>
      <c r="K917" s="365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78</v>
      </c>
      <c r="E918" s="9"/>
      <c r="F918" s="21"/>
      <c r="G918" s="22"/>
      <c r="H918" s="366"/>
      <c r="I918" s="366"/>
      <c r="J918" s="366"/>
      <c r="K918" s="367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288</v>
      </c>
      <c r="C922" s="46" t="s">
        <v>79</v>
      </c>
      <c r="D922" s="93">
        <v>1</v>
      </c>
      <c r="E922" s="110" t="s">
        <v>80</v>
      </c>
      <c r="F922" s="48"/>
      <c r="G922" s="49"/>
      <c r="H922" s="50">
        <v>4800</v>
      </c>
      <c r="I922" s="51">
        <v>0.125</v>
      </c>
      <c r="J922" s="51"/>
      <c r="K922" s="52">
        <f t="shared" ref="K922:K937" si="476">(B922*H922-((B922*H922)*I922))-((B922*H922-((B922*H922)*I922))*J922)</f>
        <v>1209600</v>
      </c>
      <c r="L922" s="36"/>
    </row>
    <row r="923" spans="1:12" s="10" customFormat="1" ht="14.1" customHeight="1" x14ac:dyDescent="0.25">
      <c r="A923" s="45">
        <v>2</v>
      </c>
      <c r="B923" s="46">
        <v>288</v>
      </c>
      <c r="C923" s="46" t="s">
        <v>79</v>
      </c>
      <c r="D923" s="93">
        <v>1</v>
      </c>
      <c r="E923" s="110" t="s">
        <v>81</v>
      </c>
      <c r="F923" s="48"/>
      <c r="G923" s="49"/>
      <c r="H923" s="50">
        <v>4800</v>
      </c>
      <c r="I923" s="51">
        <v>0.125</v>
      </c>
      <c r="J923" s="51"/>
      <c r="K923" s="52">
        <f t="shared" si="476"/>
        <v>1209600</v>
      </c>
      <c r="L923" s="36"/>
    </row>
    <row r="924" spans="1:12" s="10" customFormat="1" ht="14.1" customHeight="1" x14ac:dyDescent="0.25">
      <c r="A924" s="45">
        <v>3</v>
      </c>
      <c r="B924" s="46">
        <v>576</v>
      </c>
      <c r="C924" s="46" t="s">
        <v>79</v>
      </c>
      <c r="D924" s="93">
        <v>2</v>
      </c>
      <c r="E924" s="110" t="s">
        <v>82</v>
      </c>
      <c r="F924" s="48"/>
      <c r="G924" s="49"/>
      <c r="H924" s="50">
        <v>3100</v>
      </c>
      <c r="I924" s="51">
        <v>0.125</v>
      </c>
      <c r="J924" s="51"/>
      <c r="K924" s="52">
        <f t="shared" si="476"/>
        <v>1562400</v>
      </c>
      <c r="L924" s="36"/>
    </row>
    <row r="925" spans="1:12" s="10" customFormat="1" ht="14.1" customHeight="1" x14ac:dyDescent="0.25">
      <c r="A925" s="45">
        <v>4</v>
      </c>
      <c r="B925" s="46">
        <v>72</v>
      </c>
      <c r="C925" s="46" t="s">
        <v>79</v>
      </c>
      <c r="D925" s="93">
        <v>1</v>
      </c>
      <c r="E925" s="110" t="s">
        <v>83</v>
      </c>
      <c r="F925" s="48"/>
      <c r="G925" s="49"/>
      <c r="H925" s="50">
        <v>15800</v>
      </c>
      <c r="I925" s="51">
        <v>0.125</v>
      </c>
      <c r="J925" s="51"/>
      <c r="K925" s="52">
        <f t="shared" si="476"/>
        <v>995400</v>
      </c>
      <c r="L925" s="36"/>
    </row>
    <row r="926" spans="1:12" s="10" customFormat="1" ht="14.1" customHeight="1" x14ac:dyDescent="0.25">
      <c r="A926" s="45">
        <v>5</v>
      </c>
      <c r="B926" s="46">
        <v>72</v>
      </c>
      <c r="C926" s="46" t="s">
        <v>79</v>
      </c>
      <c r="D926" s="93">
        <v>1</v>
      </c>
      <c r="E926" s="110" t="s">
        <v>84</v>
      </c>
      <c r="F926" s="48"/>
      <c r="G926" s="49"/>
      <c r="H926" s="50">
        <v>15800</v>
      </c>
      <c r="I926" s="51">
        <v>0.125</v>
      </c>
      <c r="J926" s="51"/>
      <c r="K926" s="52">
        <f t="shared" si="476"/>
        <v>995400</v>
      </c>
      <c r="L926" s="36"/>
    </row>
    <row r="927" spans="1:12" s="10" customFormat="1" ht="14.1" customHeight="1" x14ac:dyDescent="0.25">
      <c r="A927" s="45">
        <v>6</v>
      </c>
      <c r="B927" s="46">
        <v>360</v>
      </c>
      <c r="C927" s="46" t="s">
        <v>55</v>
      </c>
      <c r="D927" s="93">
        <v>10</v>
      </c>
      <c r="E927" s="110" t="s">
        <v>85</v>
      </c>
      <c r="F927" s="48"/>
      <c r="G927" s="49"/>
      <c r="H927" s="50">
        <v>58800</v>
      </c>
      <c r="I927" s="51">
        <v>0.125</v>
      </c>
      <c r="J927" s="51"/>
      <c r="K927" s="52">
        <f t="shared" si="476"/>
        <v>18522000</v>
      </c>
      <c r="L927" s="36"/>
    </row>
    <row r="928" spans="1:12" s="10" customFormat="1" ht="14.1" customHeight="1" x14ac:dyDescent="0.25">
      <c r="A928" s="45">
        <v>7</v>
      </c>
      <c r="B928" s="46">
        <v>120</v>
      </c>
      <c r="C928" s="46" t="s">
        <v>36</v>
      </c>
      <c r="D928" s="93">
        <v>1</v>
      </c>
      <c r="E928" s="110" t="s">
        <v>76</v>
      </c>
      <c r="F928" s="48"/>
      <c r="G928" s="49"/>
      <c r="H928" s="50">
        <v>32400</v>
      </c>
      <c r="I928" s="51">
        <v>0.125</v>
      </c>
      <c r="J928" s="51"/>
      <c r="K928" s="52">
        <f t="shared" si="476"/>
        <v>3402000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2"/>
      <c r="K939" s="34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4">
        <f>SUM(K922:K937)</f>
        <v>27896400</v>
      </c>
      <c r="K940" s="34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6"/>
      <c r="K941" s="34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3"/>
      <c r="K943" s="34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7">
        <f>((J940/1.11)+(K942/1.11))*11%</f>
        <v>2764508.1081081079</v>
      </c>
      <c r="K944" s="34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3"/>
      <c r="K945" s="34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27896400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49" t="s">
        <v>39</v>
      </c>
      <c r="K948" s="350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49"/>
      <c r="K949" s="35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23100009</v>
      </c>
      <c r="F952" s="123"/>
      <c r="G952" s="124" t="s">
        <v>2</v>
      </c>
      <c r="H952" s="351" t="str">
        <f>H914</f>
        <v>LILY JULIAWATI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7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8">
        <f>D916</f>
        <v>45210</v>
      </c>
      <c r="E954" s="329"/>
      <c r="F954" s="327"/>
      <c r="G954" s="131"/>
      <c r="H954" s="330" t="str">
        <f>H916</f>
        <v>(REJO AGUNG)</v>
      </c>
      <c r="I954" s="330"/>
      <c r="J954" s="330"/>
      <c r="K954" s="331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7"/>
      <c r="G955" s="131"/>
      <c r="H955" s="332" t="str">
        <f>H917</f>
        <v>JOMBANG</v>
      </c>
      <c r="I955" s="332"/>
      <c r="J955" s="332"/>
      <c r="K955" s="333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4000</v>
      </c>
      <c r="E956" s="122"/>
      <c r="F956" s="133"/>
      <c r="G956" s="134"/>
      <c r="H956" s="334"/>
      <c r="I956" s="334"/>
      <c r="J956" s="334"/>
      <c r="K956" s="335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288</v>
      </c>
      <c r="C960" s="287" t="str">
        <f t="shared" si="477"/>
        <v>PCS</v>
      </c>
      <c r="D960" s="288">
        <f t="shared" si="477"/>
        <v>1</v>
      </c>
      <c r="E960" s="289" t="str">
        <f t="shared" si="477"/>
        <v>PENCIL CASE JOYKO PC-0719AC-36A/F (Animal Calender)</v>
      </c>
      <c r="F960" s="158"/>
      <c r="G960" s="159"/>
      <c r="H960" s="160">
        <f t="shared" ref="H960:J960" si="478">H922</f>
        <v>4800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1209600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288</v>
      </c>
      <c r="C961" s="287" t="str">
        <f t="shared" si="480"/>
        <v>PCS</v>
      </c>
      <c r="D961" s="288">
        <f t="shared" si="480"/>
        <v>1</v>
      </c>
      <c r="E961" s="289" t="str">
        <f t="shared" si="480"/>
        <v>PENCIL CASE JOYKO PC-0719TV-33A/F (TRAVEL)</v>
      </c>
      <c r="F961" s="158"/>
      <c r="G961" s="159"/>
      <c r="H961" s="160">
        <f t="shared" ref="H961:J961" si="481">H923</f>
        <v>4800</v>
      </c>
      <c r="I961" s="161">
        <f t="shared" si="481"/>
        <v>0.125</v>
      </c>
      <c r="J961" s="161">
        <f t="shared" si="481"/>
        <v>0</v>
      </c>
      <c r="K961" s="162">
        <f t="shared" si="479"/>
        <v>1209600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576</v>
      </c>
      <c r="C962" s="287" t="str">
        <f t="shared" si="482"/>
        <v>PCS</v>
      </c>
      <c r="D962" s="288">
        <f t="shared" si="482"/>
        <v>2</v>
      </c>
      <c r="E962" s="289" t="str">
        <f t="shared" si="482"/>
        <v>PAPER CLIP WARNA JOYKO C-3100</v>
      </c>
      <c r="F962" s="158"/>
      <c r="G962" s="159"/>
      <c r="H962" s="160">
        <f t="shared" ref="H962:J962" si="483">H924</f>
        <v>3100</v>
      </c>
      <c r="I962" s="161">
        <f t="shared" si="483"/>
        <v>0.125</v>
      </c>
      <c r="J962" s="161">
        <f t="shared" si="483"/>
        <v>0</v>
      </c>
      <c r="K962" s="162">
        <f t="shared" si="479"/>
        <v>1562400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72</v>
      </c>
      <c r="C963" s="287" t="str">
        <f t="shared" si="484"/>
        <v>PCS</v>
      </c>
      <c r="D963" s="288">
        <f t="shared" si="484"/>
        <v>1</v>
      </c>
      <c r="E963" s="289" t="str">
        <f t="shared" si="484"/>
        <v>BINDER NOTE JOYKO A5-TSCL-M-401 (COLLEGE) - U</v>
      </c>
      <c r="F963" s="158"/>
      <c r="G963" s="159"/>
      <c r="H963" s="160">
        <f t="shared" ref="H963:J963" si="485">H925</f>
        <v>15800</v>
      </c>
      <c r="I963" s="161">
        <f t="shared" si="485"/>
        <v>0.125</v>
      </c>
      <c r="J963" s="161">
        <f t="shared" si="485"/>
        <v>0</v>
      </c>
      <c r="K963" s="162">
        <f t="shared" si="479"/>
        <v>995400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72</v>
      </c>
      <c r="C964" s="287" t="str">
        <f t="shared" si="486"/>
        <v>PCS</v>
      </c>
      <c r="D964" s="288">
        <f t="shared" si="486"/>
        <v>1</v>
      </c>
      <c r="E964" s="289" t="str">
        <f t="shared" si="486"/>
        <v>BINDER NOTE JOYKO A5-TSIM-M416 (IMAGE) - U</v>
      </c>
      <c r="F964" s="158"/>
      <c r="G964" s="159"/>
      <c r="H964" s="160">
        <f t="shared" ref="H964:J964" si="487">H926</f>
        <v>15800</v>
      </c>
      <c r="I964" s="161">
        <f t="shared" si="487"/>
        <v>0.125</v>
      </c>
      <c r="J964" s="161">
        <f t="shared" si="487"/>
        <v>0</v>
      </c>
      <c r="K964" s="162">
        <f t="shared" si="479"/>
        <v>995400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360</v>
      </c>
      <c r="C965" s="287" t="str">
        <f t="shared" si="488"/>
        <v>BOX</v>
      </c>
      <c r="D965" s="288">
        <f t="shared" si="488"/>
        <v>10</v>
      </c>
      <c r="E965" s="289" t="str">
        <f t="shared" si="488"/>
        <v>LEM STICK JOYKO 15 GR GS-104 TG (ANIMAL KINGDOM) isi 24 pc</v>
      </c>
      <c r="F965" s="158"/>
      <c r="G965" s="159"/>
      <c r="H965" s="160">
        <f t="shared" ref="H965:J965" si="489">H927</f>
        <v>58800</v>
      </c>
      <c r="I965" s="161">
        <f t="shared" si="489"/>
        <v>0.125</v>
      </c>
      <c r="J965" s="161">
        <f t="shared" si="489"/>
        <v>0</v>
      </c>
      <c r="K965" s="162">
        <f t="shared" si="479"/>
        <v>18522000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120</v>
      </c>
      <c r="C966" s="287" t="str">
        <f t="shared" si="490"/>
        <v>LSN</v>
      </c>
      <c r="D966" s="288">
        <f t="shared" si="490"/>
        <v>1</v>
      </c>
      <c r="E966" s="289" t="str">
        <f t="shared" si="490"/>
        <v>ISI CUTTER 9 MM KENKO A-100 (KECIL)</v>
      </c>
      <c r="F966" s="158"/>
      <c r="G966" s="159"/>
      <c r="H966" s="160">
        <f t="shared" ref="H966:J966" si="491">H928</f>
        <v>32400</v>
      </c>
      <c r="I966" s="161">
        <f t="shared" si="491"/>
        <v>0.125</v>
      </c>
      <c r="J966" s="161">
        <f t="shared" si="491"/>
        <v>0</v>
      </c>
      <c r="K966" s="162">
        <f t="shared" si="479"/>
        <v>3402000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6"/>
      <c r="K977" s="31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7">
        <f>SUM(K960:K975)</f>
        <v>27896400</v>
      </c>
      <c r="K978" s="33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9"/>
      <c r="K979" s="339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0"/>
      <c r="K981" s="31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0">
        <f>((J978/1.11)+(K980/1.11))*11%</f>
        <v>2764508.1081081079</v>
      </c>
      <c r="K982" s="341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0"/>
      <c r="K983" s="31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27896400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1" t="str">
        <f>J948</f>
        <v>NOVI / CONDRO</v>
      </c>
      <c r="K986" s="312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1">
        <f>J949</f>
        <v>0</v>
      </c>
      <c r="K987" s="312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23100009</v>
      </c>
      <c r="F990" s="200"/>
      <c r="G990" s="201" t="s">
        <v>2</v>
      </c>
      <c r="H990" s="313" t="str">
        <f>H952</f>
        <v>LILY JULIAWATI</v>
      </c>
      <c r="I990" s="313"/>
      <c r="J990" s="313"/>
      <c r="K990" s="314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7" t="s">
        <v>3</v>
      </c>
      <c r="G991" s="207"/>
      <c r="H991" s="315"/>
      <c r="I991" s="315"/>
      <c r="J991" s="315"/>
      <c r="K991" s="316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8">
        <f>D954</f>
        <v>45210</v>
      </c>
      <c r="E992" s="319"/>
      <c r="F992" s="317"/>
      <c r="G992" s="208"/>
      <c r="H992" s="320" t="str">
        <f>H954</f>
        <v>(REJO AGUNG)</v>
      </c>
      <c r="I992" s="320"/>
      <c r="J992" s="320"/>
      <c r="K992" s="321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7"/>
      <c r="G993" s="208"/>
      <c r="H993" s="322" t="str">
        <f>H955</f>
        <v>JOMBANG</v>
      </c>
      <c r="I993" s="322"/>
      <c r="J993" s="322"/>
      <c r="K993" s="323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4000</v>
      </c>
      <c r="E994" s="199"/>
      <c r="F994" s="210"/>
      <c r="G994" s="211"/>
      <c r="H994" s="324"/>
      <c r="I994" s="324"/>
      <c r="J994" s="324"/>
      <c r="K994" s="325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288</v>
      </c>
      <c r="C998" s="292" t="str">
        <f t="shared" si="510"/>
        <v>PCS</v>
      </c>
      <c r="D998" s="293">
        <f t="shared" si="510"/>
        <v>1</v>
      </c>
      <c r="E998" s="294" t="str">
        <f t="shared" si="510"/>
        <v>PENCIL CASE JOYKO PC-0719AC-36A/F (Animal Calender)</v>
      </c>
      <c r="F998" s="235"/>
      <c r="G998" s="236"/>
      <c r="H998" s="237">
        <f t="shared" ref="H998:J998" si="511">H960</f>
        <v>4800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1209600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288</v>
      </c>
      <c r="C999" s="292" t="str">
        <f t="shared" si="513"/>
        <v>PCS</v>
      </c>
      <c r="D999" s="293">
        <f t="shared" si="513"/>
        <v>1</v>
      </c>
      <c r="E999" s="294" t="str">
        <f t="shared" si="513"/>
        <v>PENCIL CASE JOYKO PC-0719TV-33A/F (TRAVEL)</v>
      </c>
      <c r="F999" s="235"/>
      <c r="G999" s="236"/>
      <c r="H999" s="237">
        <f t="shared" ref="H999:J999" si="514">H961</f>
        <v>4800</v>
      </c>
      <c r="I999" s="238">
        <f t="shared" si="514"/>
        <v>0.125</v>
      </c>
      <c r="J999" s="238">
        <f t="shared" si="514"/>
        <v>0</v>
      </c>
      <c r="K999" s="239">
        <f t="shared" si="512"/>
        <v>1209600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576</v>
      </c>
      <c r="C1000" s="292" t="str">
        <f t="shared" si="515"/>
        <v>PCS</v>
      </c>
      <c r="D1000" s="293">
        <f t="shared" si="515"/>
        <v>2</v>
      </c>
      <c r="E1000" s="294" t="str">
        <f t="shared" si="515"/>
        <v>PAPER CLIP WARNA JOYKO C-3100</v>
      </c>
      <c r="F1000" s="235"/>
      <c r="G1000" s="236"/>
      <c r="H1000" s="237">
        <f t="shared" ref="H1000:J1000" si="516">H962</f>
        <v>3100</v>
      </c>
      <c r="I1000" s="238">
        <f t="shared" si="516"/>
        <v>0.125</v>
      </c>
      <c r="J1000" s="238">
        <f t="shared" si="516"/>
        <v>0</v>
      </c>
      <c r="K1000" s="239">
        <f t="shared" si="512"/>
        <v>1562400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72</v>
      </c>
      <c r="C1001" s="292" t="str">
        <f t="shared" si="517"/>
        <v>PCS</v>
      </c>
      <c r="D1001" s="293">
        <f t="shared" si="517"/>
        <v>1</v>
      </c>
      <c r="E1001" s="294" t="str">
        <f t="shared" si="517"/>
        <v>BINDER NOTE JOYKO A5-TSCL-M-401 (COLLEGE) - U</v>
      </c>
      <c r="F1001" s="235"/>
      <c r="G1001" s="236"/>
      <c r="H1001" s="237">
        <f t="shared" ref="H1001:J1001" si="518">H963</f>
        <v>15800</v>
      </c>
      <c r="I1001" s="238">
        <f t="shared" si="518"/>
        <v>0.125</v>
      </c>
      <c r="J1001" s="238">
        <f t="shared" si="518"/>
        <v>0</v>
      </c>
      <c r="K1001" s="239">
        <f t="shared" si="512"/>
        <v>995400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72</v>
      </c>
      <c r="C1002" s="292" t="str">
        <f t="shared" si="519"/>
        <v>PCS</v>
      </c>
      <c r="D1002" s="293">
        <f t="shared" si="519"/>
        <v>1</v>
      </c>
      <c r="E1002" s="294" t="str">
        <f t="shared" si="519"/>
        <v>BINDER NOTE JOYKO A5-TSIM-M416 (IMAGE) - U</v>
      </c>
      <c r="F1002" s="235"/>
      <c r="G1002" s="236"/>
      <c r="H1002" s="237">
        <f t="shared" ref="H1002:J1002" si="520">H964</f>
        <v>15800</v>
      </c>
      <c r="I1002" s="238">
        <f t="shared" si="520"/>
        <v>0.125</v>
      </c>
      <c r="J1002" s="238">
        <f t="shared" si="520"/>
        <v>0</v>
      </c>
      <c r="K1002" s="239">
        <f t="shared" si="512"/>
        <v>995400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360</v>
      </c>
      <c r="C1003" s="292" t="str">
        <f t="shared" si="521"/>
        <v>BOX</v>
      </c>
      <c r="D1003" s="293">
        <f t="shared" si="521"/>
        <v>10</v>
      </c>
      <c r="E1003" s="294" t="str">
        <f t="shared" si="521"/>
        <v>LEM STICK JOYKO 15 GR GS-104 TG (ANIMAL KINGDOM) isi 24 pc</v>
      </c>
      <c r="F1003" s="235"/>
      <c r="G1003" s="236"/>
      <c r="H1003" s="237">
        <f t="shared" ref="H1003:J1003" si="522">H965</f>
        <v>58800</v>
      </c>
      <c r="I1003" s="238">
        <f t="shared" si="522"/>
        <v>0.125</v>
      </c>
      <c r="J1003" s="238">
        <f t="shared" si="522"/>
        <v>0</v>
      </c>
      <c r="K1003" s="239">
        <f t="shared" si="512"/>
        <v>18522000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120</v>
      </c>
      <c r="C1004" s="292" t="str">
        <f t="shared" si="523"/>
        <v>LSN</v>
      </c>
      <c r="D1004" s="293">
        <f t="shared" si="523"/>
        <v>1</v>
      </c>
      <c r="E1004" s="294" t="str">
        <f t="shared" si="523"/>
        <v>ISI CUTTER 9 MM KENKO A-100 (KECIL)</v>
      </c>
      <c r="F1004" s="235"/>
      <c r="G1004" s="236"/>
      <c r="H1004" s="237">
        <f t="shared" ref="H1004:J1004" si="524">H966</f>
        <v>32400</v>
      </c>
      <c r="I1004" s="238">
        <f t="shared" si="524"/>
        <v>0.125</v>
      </c>
      <c r="J1004" s="238">
        <f t="shared" si="524"/>
        <v>0</v>
      </c>
      <c r="K1004" s="239">
        <f t="shared" si="512"/>
        <v>3402000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6"/>
      <c r="K1015" s="305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2">
        <f>SUM(K998:K1013)</f>
        <v>27896400</v>
      </c>
      <c r="K1016" s="303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4"/>
      <c r="K1017" s="304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5"/>
      <c r="K1019" s="305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6">
        <f>((J1016/1.11)+(K1018/1.11))*11%</f>
        <v>2764508.1081081079</v>
      </c>
      <c r="K1020" s="307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5"/>
      <c r="K1021" s="305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27896400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08" t="str">
        <f>J986</f>
        <v>NOVI / CONDRO</v>
      </c>
      <c r="K1024" s="309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08">
        <f>J987</f>
        <v>0</v>
      </c>
      <c r="K1025" s="309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23100010</v>
      </c>
      <c r="G1028" s="11" t="s">
        <v>2</v>
      </c>
      <c r="H1028" s="355" t="s">
        <v>30</v>
      </c>
      <c r="I1028" s="355"/>
      <c r="J1028" s="355"/>
      <c r="K1028" s="35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9" t="s">
        <v>3</v>
      </c>
      <c r="G1029" s="17"/>
      <c r="H1029" s="357"/>
      <c r="I1029" s="357"/>
      <c r="J1029" s="357"/>
      <c r="K1029" s="35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0">
        <v>45213</v>
      </c>
      <c r="E1030" s="361"/>
      <c r="F1030" s="359"/>
      <c r="G1030" s="18"/>
      <c r="H1030" s="362" t="s">
        <v>31</v>
      </c>
      <c r="I1030" s="362"/>
      <c r="J1030" s="362"/>
      <c r="K1030" s="363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9"/>
      <c r="G1031" s="18"/>
      <c r="H1031" s="364" t="s">
        <v>32</v>
      </c>
      <c r="I1031" s="364"/>
      <c r="J1031" s="364"/>
      <c r="K1031" s="365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87</v>
      </c>
      <c r="E1032" s="9"/>
      <c r="F1032" s="21"/>
      <c r="G1032" s="22"/>
      <c r="H1032" s="366"/>
      <c r="I1032" s="366"/>
      <c r="J1032" s="366"/>
      <c r="K1032" s="367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24</v>
      </c>
      <c r="C1036" s="46" t="s">
        <v>79</v>
      </c>
      <c r="D1036" s="93">
        <v>1</v>
      </c>
      <c r="E1036" s="110" t="s">
        <v>88</v>
      </c>
      <c r="F1036" s="48"/>
      <c r="G1036" s="49"/>
      <c r="H1036" s="50">
        <v>59000</v>
      </c>
      <c r="I1036" s="51">
        <v>0.14000000000000001</v>
      </c>
      <c r="J1036" s="51"/>
      <c r="K1036" s="52">
        <f t="shared" ref="K1036:K1051" si="543">(B1036*H1036-((B1036*H1036)*I1036))-((B1036*H1036-((B1036*H1036)*I1036))*J1036)</f>
        <v>1217760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2"/>
      <c r="K1053" s="34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4">
        <f>SUM(K1036:K1051)</f>
        <v>1217760</v>
      </c>
      <c r="K1054" s="34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6"/>
      <c r="K1055" s="34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3"/>
      <c r="K1057" s="34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7">
        <f>((J1054/1.11)+(K1056/1.11))*11%</f>
        <v>120678.91891891891</v>
      </c>
      <c r="K1058" s="34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3"/>
      <c r="K1059" s="34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1217760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49" t="s">
        <v>39</v>
      </c>
      <c r="K1062" s="35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49"/>
      <c r="K1063" s="35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23100010</v>
      </c>
      <c r="F1066" s="123"/>
      <c r="G1066" s="124" t="s">
        <v>2</v>
      </c>
      <c r="H1066" s="351" t="str">
        <f>H1028</f>
        <v>HARNOYO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7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8">
        <f>D1030</f>
        <v>45213</v>
      </c>
      <c r="E1068" s="329"/>
      <c r="F1068" s="327"/>
      <c r="G1068" s="131"/>
      <c r="H1068" s="330" t="str">
        <f>H1030</f>
        <v>(BENDAN)</v>
      </c>
      <c r="I1068" s="330"/>
      <c r="J1068" s="330"/>
      <c r="K1068" s="331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7"/>
      <c r="G1069" s="131"/>
      <c r="H1069" s="332" t="str">
        <f>H1031</f>
        <v>PEKALONGAN</v>
      </c>
      <c r="I1069" s="332"/>
      <c r="J1069" s="332"/>
      <c r="K1069" s="333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4612</v>
      </c>
      <c r="E1070" s="122"/>
      <c r="F1070" s="133"/>
      <c r="G1070" s="134"/>
      <c r="H1070" s="334"/>
      <c r="I1070" s="334"/>
      <c r="J1070" s="334"/>
      <c r="K1070" s="335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24</v>
      </c>
      <c r="C1074" s="287" t="str">
        <f t="shared" si="544"/>
        <v>PCS</v>
      </c>
      <c r="D1074" s="288">
        <f t="shared" si="544"/>
        <v>1</v>
      </c>
      <c r="E1074" s="289" t="str">
        <f t="shared" si="544"/>
        <v>PUNCH KENKO NO. 85XL</v>
      </c>
      <c r="F1074" s="158"/>
      <c r="G1074" s="159"/>
      <c r="H1074" s="160">
        <f t="shared" ref="H1074:J1074" si="545">H1036</f>
        <v>59000</v>
      </c>
      <c r="I1074" s="161">
        <f t="shared" si="545"/>
        <v>0.14000000000000001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1217760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6"/>
      <c r="K1091" s="31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7">
        <f>SUM(K1074:K1089)</f>
        <v>1217760</v>
      </c>
      <c r="K1092" s="33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9"/>
      <c r="K1093" s="339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0"/>
      <c r="K1095" s="31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0">
        <f>((J1092/1.11)+(K1094/1.11))*11%</f>
        <v>120678.91891891891</v>
      </c>
      <c r="K1096" s="341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0"/>
      <c r="K1097" s="31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1217760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1" t="str">
        <f>J1062</f>
        <v>NOVI / CONDRO</v>
      </c>
      <c r="K1100" s="312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1">
        <f>J1063</f>
        <v>0</v>
      </c>
      <c r="K1101" s="312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23100010</v>
      </c>
      <c r="F1104" s="200"/>
      <c r="G1104" s="201" t="s">
        <v>2</v>
      </c>
      <c r="H1104" s="313" t="str">
        <f>H1066</f>
        <v>HARNOYO</v>
      </c>
      <c r="I1104" s="313"/>
      <c r="J1104" s="313"/>
      <c r="K1104" s="314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7" t="s">
        <v>3</v>
      </c>
      <c r="G1105" s="207"/>
      <c r="H1105" s="315"/>
      <c r="I1105" s="315"/>
      <c r="J1105" s="315"/>
      <c r="K1105" s="316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8">
        <f>D1068</f>
        <v>45213</v>
      </c>
      <c r="E1106" s="319"/>
      <c r="F1106" s="317"/>
      <c r="G1106" s="208"/>
      <c r="H1106" s="320" t="str">
        <f>H1068</f>
        <v>(BENDAN)</v>
      </c>
      <c r="I1106" s="320"/>
      <c r="J1106" s="320"/>
      <c r="K1106" s="321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7"/>
      <c r="G1107" s="208"/>
      <c r="H1107" s="322" t="str">
        <f>H1069</f>
        <v>PEKALONGAN</v>
      </c>
      <c r="I1107" s="322"/>
      <c r="J1107" s="322"/>
      <c r="K1107" s="323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4612</v>
      </c>
      <c r="E1108" s="199"/>
      <c r="F1108" s="210"/>
      <c r="G1108" s="211"/>
      <c r="H1108" s="324"/>
      <c r="I1108" s="324"/>
      <c r="J1108" s="324"/>
      <c r="K1108" s="325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24</v>
      </c>
      <c r="C1112" s="292" t="str">
        <f t="shared" si="577"/>
        <v>PCS</v>
      </c>
      <c r="D1112" s="293">
        <f t="shared" si="577"/>
        <v>1</v>
      </c>
      <c r="E1112" s="294" t="str">
        <f t="shared" si="577"/>
        <v>PUNCH KENKO NO. 85XL</v>
      </c>
      <c r="F1112" s="235"/>
      <c r="G1112" s="236"/>
      <c r="H1112" s="237">
        <f t="shared" ref="H1112:J1112" si="578">H1074</f>
        <v>59000</v>
      </c>
      <c r="I1112" s="238">
        <f t="shared" si="578"/>
        <v>0.14000000000000001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1217760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6"/>
      <c r="K1129" s="305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2">
        <f>SUM(K1112:K1127)</f>
        <v>1217760</v>
      </c>
      <c r="K1130" s="303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4"/>
      <c r="K1131" s="304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5"/>
      <c r="K1133" s="305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6">
        <f>((J1130/1.11)+(K1132/1.11))*11%</f>
        <v>120678.91891891891</v>
      </c>
      <c r="K1134" s="307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5"/>
      <c r="K1135" s="305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1217760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08" t="str">
        <f>J1100</f>
        <v>NOVI / CONDRO</v>
      </c>
      <c r="K1138" s="309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08">
        <f>J1101</f>
        <v>0</v>
      </c>
      <c r="K1139" s="309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23100011</v>
      </c>
      <c r="G1142" s="11" t="s">
        <v>2</v>
      </c>
      <c r="H1142" s="355"/>
      <c r="I1142" s="355"/>
      <c r="J1142" s="355"/>
      <c r="K1142" s="35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9" t="s">
        <v>3</v>
      </c>
      <c r="G1143" s="17"/>
      <c r="H1143" s="357"/>
      <c r="I1143" s="357"/>
      <c r="J1143" s="357"/>
      <c r="K1143" s="35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0"/>
      <c r="E1144" s="361"/>
      <c r="F1144" s="359"/>
      <c r="G1144" s="18"/>
      <c r="H1144" s="362"/>
      <c r="I1144" s="362"/>
      <c r="J1144" s="362"/>
      <c r="K1144" s="363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9"/>
      <c r="G1145" s="18"/>
      <c r="H1145" s="364"/>
      <c r="I1145" s="364"/>
      <c r="J1145" s="364"/>
      <c r="K1145" s="365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66"/>
      <c r="I1146" s="366"/>
      <c r="J1146" s="366"/>
      <c r="K1146" s="367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2"/>
      <c r="K1167" s="343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4">
        <f>SUM(K1150:K1165)</f>
        <v>0</v>
      </c>
      <c r="K1168" s="345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6"/>
      <c r="K1169" s="346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3"/>
      <c r="K1171" s="343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7">
        <f>((J1168/1.11)+(K1170/1.11))*11%</f>
        <v>0</v>
      </c>
      <c r="K1172" s="348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3"/>
      <c r="K1173" s="343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49"/>
      <c r="K1176" s="35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49"/>
      <c r="K1177" s="35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23100011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7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8">
        <f>D1144</f>
        <v>0</v>
      </c>
      <c r="E1182" s="329"/>
      <c r="F1182" s="327"/>
      <c r="G1182" s="131"/>
      <c r="H1182" s="330">
        <f>H1144</f>
        <v>0</v>
      </c>
      <c r="I1182" s="330"/>
      <c r="J1182" s="330"/>
      <c r="K1182" s="331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7"/>
      <c r="G1183" s="131"/>
      <c r="H1183" s="332">
        <f>H1145</f>
        <v>0</v>
      </c>
      <c r="I1183" s="332"/>
      <c r="J1183" s="332"/>
      <c r="K1183" s="333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34"/>
      <c r="I1184" s="334"/>
      <c r="J1184" s="334"/>
      <c r="K1184" s="335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6"/>
      <c r="K1205" s="31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7">
        <f>SUM(K1188:K1203)</f>
        <v>0</v>
      </c>
      <c r="K1206" s="33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9"/>
      <c r="K1207" s="339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0"/>
      <c r="K1209" s="31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0">
        <f>((J1206/1.11)+(K1208/1.11))*11%</f>
        <v>0</v>
      </c>
      <c r="K1210" s="341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0"/>
      <c r="K1211" s="31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1">
        <f>J1176</f>
        <v>0</v>
      </c>
      <c r="K1214" s="312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1">
        <f>J1177</f>
        <v>0</v>
      </c>
      <c r="K1215" s="312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23100011</v>
      </c>
      <c r="F1218" s="200"/>
      <c r="G1218" s="201" t="s">
        <v>2</v>
      </c>
      <c r="H1218" s="313">
        <f>H1180</f>
        <v>0</v>
      </c>
      <c r="I1218" s="313"/>
      <c r="J1218" s="313"/>
      <c r="K1218" s="314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7" t="s">
        <v>3</v>
      </c>
      <c r="G1219" s="207"/>
      <c r="H1219" s="315"/>
      <c r="I1219" s="315"/>
      <c r="J1219" s="315"/>
      <c r="K1219" s="316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8">
        <f>D1182</f>
        <v>0</v>
      </c>
      <c r="E1220" s="319"/>
      <c r="F1220" s="317"/>
      <c r="G1220" s="208"/>
      <c r="H1220" s="320">
        <f>H1182</f>
        <v>0</v>
      </c>
      <c r="I1220" s="320"/>
      <c r="J1220" s="320"/>
      <c r="K1220" s="321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7"/>
      <c r="G1221" s="208"/>
      <c r="H1221" s="322">
        <f>H1183</f>
        <v>0</v>
      </c>
      <c r="I1221" s="322"/>
      <c r="J1221" s="322"/>
      <c r="K1221" s="323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24"/>
      <c r="I1222" s="324"/>
      <c r="J1222" s="324"/>
      <c r="K1222" s="325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6"/>
      <c r="K1243" s="305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2">
        <f>SUM(K1226:K1241)</f>
        <v>0</v>
      </c>
      <c r="K1244" s="303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4"/>
      <c r="K1245" s="304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5"/>
      <c r="K1247" s="305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6">
        <f>((J1244/1.11)+(K1246/1.11))*11%</f>
        <v>0</v>
      </c>
      <c r="K1248" s="307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5"/>
      <c r="K1249" s="305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08">
        <f>J1214</f>
        <v>0</v>
      </c>
      <c r="K1252" s="309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08">
        <f>J1215</f>
        <v>0</v>
      </c>
      <c r="K1253" s="309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23100012</v>
      </c>
      <c r="G1256" s="11" t="s">
        <v>2</v>
      </c>
      <c r="H1256" s="355"/>
      <c r="I1256" s="355"/>
      <c r="J1256" s="355"/>
      <c r="K1256" s="35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9" t="s">
        <v>3</v>
      </c>
      <c r="G1257" s="17"/>
      <c r="H1257" s="357"/>
      <c r="I1257" s="357"/>
      <c r="J1257" s="357"/>
      <c r="K1257" s="35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0"/>
      <c r="E1258" s="361"/>
      <c r="F1258" s="359"/>
      <c r="G1258" s="18"/>
      <c r="H1258" s="362"/>
      <c r="I1258" s="362"/>
      <c r="J1258" s="362"/>
      <c r="K1258" s="363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9"/>
      <c r="G1259" s="18"/>
      <c r="H1259" s="364"/>
      <c r="I1259" s="364"/>
      <c r="J1259" s="364"/>
      <c r="K1259" s="365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66"/>
      <c r="I1260" s="366"/>
      <c r="J1260" s="366"/>
      <c r="K1260" s="367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2"/>
      <c r="K1281" s="34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4">
        <f>SUM(K1264:K1279)</f>
        <v>0</v>
      </c>
      <c r="K1282" s="34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6"/>
      <c r="K1283" s="34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3"/>
      <c r="K1285" s="34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7">
        <f>((J1282/1.11)+(K1284/1.11))*11%</f>
        <v>0</v>
      </c>
      <c r="K1286" s="34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3"/>
      <c r="K1287" s="34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49"/>
      <c r="K1290" s="35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49"/>
      <c r="K1291" s="35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23100012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7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8">
        <f>D1258</f>
        <v>0</v>
      </c>
      <c r="E1296" s="329"/>
      <c r="F1296" s="327"/>
      <c r="G1296" s="131"/>
      <c r="H1296" s="330">
        <f>H1258</f>
        <v>0</v>
      </c>
      <c r="I1296" s="330"/>
      <c r="J1296" s="330"/>
      <c r="K1296" s="331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7"/>
      <c r="G1297" s="131"/>
      <c r="H1297" s="332">
        <f>H1259</f>
        <v>0</v>
      </c>
      <c r="I1297" s="332"/>
      <c r="J1297" s="332"/>
      <c r="K1297" s="333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34"/>
      <c r="I1298" s="334"/>
      <c r="J1298" s="334"/>
      <c r="K1298" s="335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6"/>
      <c r="K1319" s="31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7">
        <f>SUM(K1302:K1317)</f>
        <v>0</v>
      </c>
      <c r="K1320" s="33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9"/>
      <c r="K1321" s="339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0"/>
      <c r="K1323" s="31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0">
        <f>((J1320/1.11)+(K1322/1.11))*11%</f>
        <v>0</v>
      </c>
      <c r="K1324" s="341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0"/>
      <c r="K1325" s="31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1">
        <f>J1290</f>
        <v>0</v>
      </c>
      <c r="K1328" s="312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1">
        <f>J1291</f>
        <v>0</v>
      </c>
      <c r="K1329" s="312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23100012</v>
      </c>
      <c r="F1332" s="200"/>
      <c r="G1332" s="201" t="s">
        <v>2</v>
      </c>
      <c r="H1332" s="313">
        <f>H1294</f>
        <v>0</v>
      </c>
      <c r="I1332" s="313"/>
      <c r="J1332" s="313"/>
      <c r="K1332" s="314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7" t="s">
        <v>3</v>
      </c>
      <c r="G1333" s="207"/>
      <c r="H1333" s="315"/>
      <c r="I1333" s="315"/>
      <c r="J1333" s="315"/>
      <c r="K1333" s="316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8">
        <f>D1296</f>
        <v>0</v>
      </c>
      <c r="E1334" s="319"/>
      <c r="F1334" s="317"/>
      <c r="G1334" s="208"/>
      <c r="H1334" s="320">
        <f>H1296</f>
        <v>0</v>
      </c>
      <c r="I1334" s="320"/>
      <c r="J1334" s="320"/>
      <c r="K1334" s="321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7"/>
      <c r="G1335" s="208"/>
      <c r="H1335" s="322">
        <f>H1297</f>
        <v>0</v>
      </c>
      <c r="I1335" s="322"/>
      <c r="J1335" s="322"/>
      <c r="K1335" s="323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24"/>
      <c r="I1336" s="324"/>
      <c r="J1336" s="324"/>
      <c r="K1336" s="325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6"/>
      <c r="K1357" s="305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2">
        <f>SUM(K1340:K1355)</f>
        <v>0</v>
      </c>
      <c r="K1358" s="303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4"/>
      <c r="K1359" s="304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5"/>
      <c r="K1361" s="305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6">
        <f>((J1358/1.11)+(K1360/1.11))*11%</f>
        <v>0</v>
      </c>
      <c r="K1362" s="307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5"/>
      <c r="K1363" s="305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08">
        <f>J1328</f>
        <v>0</v>
      </c>
      <c r="K1366" s="309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08">
        <f>J1329</f>
        <v>0</v>
      </c>
      <c r="K1367" s="309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23100013</v>
      </c>
      <c r="G1370" s="11" t="s">
        <v>2</v>
      </c>
      <c r="H1370" s="355"/>
      <c r="I1370" s="355"/>
      <c r="J1370" s="355"/>
      <c r="K1370" s="35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9" t="s">
        <v>3</v>
      </c>
      <c r="G1371" s="17"/>
      <c r="H1371" s="357"/>
      <c r="I1371" s="357"/>
      <c r="J1371" s="357"/>
      <c r="K1371" s="35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0"/>
      <c r="E1372" s="361"/>
      <c r="F1372" s="359"/>
      <c r="G1372" s="18"/>
      <c r="H1372" s="362"/>
      <c r="I1372" s="362"/>
      <c r="J1372" s="362"/>
      <c r="K1372" s="363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9"/>
      <c r="G1373" s="18"/>
      <c r="H1373" s="364"/>
      <c r="I1373" s="364"/>
      <c r="J1373" s="364"/>
      <c r="K1373" s="365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66"/>
      <c r="I1374" s="366"/>
      <c r="J1374" s="366"/>
      <c r="K1374" s="367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2"/>
      <c r="K1395" s="34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4">
        <f>SUM(K1378:K1393)</f>
        <v>0</v>
      </c>
      <c r="K1396" s="34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6"/>
      <c r="K1397" s="34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3"/>
      <c r="K1399" s="34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7">
        <f>((J1396/1.11)+(K1398/1.11))*11%</f>
        <v>0</v>
      </c>
      <c r="K1400" s="34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3"/>
      <c r="K1401" s="34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49"/>
      <c r="K1404" s="35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49"/>
      <c r="K1405" s="35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23100013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7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8">
        <f>D1372</f>
        <v>0</v>
      </c>
      <c r="E1410" s="329"/>
      <c r="F1410" s="327"/>
      <c r="G1410" s="131"/>
      <c r="H1410" s="330">
        <f>H1372</f>
        <v>0</v>
      </c>
      <c r="I1410" s="330"/>
      <c r="J1410" s="330"/>
      <c r="K1410" s="331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7"/>
      <c r="G1411" s="131"/>
      <c r="H1411" s="332">
        <f>H1373</f>
        <v>0</v>
      </c>
      <c r="I1411" s="332"/>
      <c r="J1411" s="332"/>
      <c r="K1411" s="333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34"/>
      <c r="I1412" s="334"/>
      <c r="J1412" s="334"/>
      <c r="K1412" s="335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6"/>
      <c r="K1433" s="31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7">
        <f>SUM(K1416:K1431)</f>
        <v>0</v>
      </c>
      <c r="K1434" s="33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9"/>
      <c r="K1435" s="339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0"/>
      <c r="K1437" s="31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0">
        <f>((J1434/1.11)+(K1436/1.11))*11%</f>
        <v>0</v>
      </c>
      <c r="K1438" s="341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0"/>
      <c r="K1439" s="31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1">
        <f>J1404</f>
        <v>0</v>
      </c>
      <c r="K1442" s="312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1">
        <f>J1405</f>
        <v>0</v>
      </c>
      <c r="K1443" s="312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23100013</v>
      </c>
      <c r="F1446" s="200"/>
      <c r="G1446" s="201" t="s">
        <v>2</v>
      </c>
      <c r="H1446" s="313">
        <f>H1408</f>
        <v>0</v>
      </c>
      <c r="I1446" s="313"/>
      <c r="J1446" s="313"/>
      <c r="K1446" s="314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7" t="s">
        <v>3</v>
      </c>
      <c r="G1447" s="207"/>
      <c r="H1447" s="315"/>
      <c r="I1447" s="315"/>
      <c r="J1447" s="315"/>
      <c r="K1447" s="316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8">
        <f>D1410</f>
        <v>0</v>
      </c>
      <c r="E1448" s="319"/>
      <c r="F1448" s="317"/>
      <c r="G1448" s="208"/>
      <c r="H1448" s="320">
        <f>H1410</f>
        <v>0</v>
      </c>
      <c r="I1448" s="320"/>
      <c r="J1448" s="320"/>
      <c r="K1448" s="321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7"/>
      <c r="G1449" s="208"/>
      <c r="H1449" s="322">
        <f>H1411</f>
        <v>0</v>
      </c>
      <c r="I1449" s="322"/>
      <c r="J1449" s="322"/>
      <c r="K1449" s="323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24"/>
      <c r="I1450" s="324"/>
      <c r="J1450" s="324"/>
      <c r="K1450" s="325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6"/>
      <c r="K1471" s="305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2">
        <f>SUM(K1454:K1469)</f>
        <v>0</v>
      </c>
      <c r="K1472" s="303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4"/>
      <c r="K1473" s="304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5"/>
      <c r="K1475" s="305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6">
        <f>((J1472/1.11)+(K1474/1.11))*11%</f>
        <v>0</v>
      </c>
      <c r="K1476" s="307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5"/>
      <c r="K1477" s="305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08">
        <f>J1442</f>
        <v>0</v>
      </c>
      <c r="K1480" s="309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08">
        <f>J1443</f>
        <v>0</v>
      </c>
      <c r="K1481" s="309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23100014</v>
      </c>
      <c r="G1484" s="11" t="s">
        <v>2</v>
      </c>
      <c r="H1484" s="355"/>
      <c r="I1484" s="355"/>
      <c r="J1484" s="355"/>
      <c r="K1484" s="35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9" t="s">
        <v>3</v>
      </c>
      <c r="G1485" s="17"/>
      <c r="H1485" s="357"/>
      <c r="I1485" s="357"/>
      <c r="J1485" s="357"/>
      <c r="K1485" s="35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0"/>
      <c r="E1486" s="361"/>
      <c r="F1486" s="359"/>
      <c r="G1486" s="18"/>
      <c r="H1486" s="362"/>
      <c r="I1486" s="362"/>
      <c r="J1486" s="362"/>
      <c r="K1486" s="363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9"/>
      <c r="G1487" s="18"/>
      <c r="H1487" s="364"/>
      <c r="I1487" s="364"/>
      <c r="J1487" s="364"/>
      <c r="K1487" s="365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66"/>
      <c r="I1488" s="366"/>
      <c r="J1488" s="366"/>
      <c r="K1488" s="367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2"/>
      <c r="K1509" s="34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4">
        <f>SUM(K1492:K1507)</f>
        <v>0</v>
      </c>
      <c r="K1510" s="34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6"/>
      <c r="K1511" s="34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3"/>
      <c r="K1513" s="34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7">
        <f>((J1510/1.11)+(K1512/1.11))*11%</f>
        <v>0</v>
      </c>
      <c r="K1514" s="34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3"/>
      <c r="K1515" s="34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49"/>
      <c r="K1518" s="35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49"/>
      <c r="K1519" s="35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23100014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7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8">
        <f>D1486</f>
        <v>0</v>
      </c>
      <c r="E1524" s="329"/>
      <c r="F1524" s="327"/>
      <c r="G1524" s="131"/>
      <c r="H1524" s="330">
        <f>H1486</f>
        <v>0</v>
      </c>
      <c r="I1524" s="330"/>
      <c r="J1524" s="330"/>
      <c r="K1524" s="331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7"/>
      <c r="G1525" s="131"/>
      <c r="H1525" s="332">
        <f>H1487</f>
        <v>0</v>
      </c>
      <c r="I1525" s="332"/>
      <c r="J1525" s="332"/>
      <c r="K1525" s="333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34"/>
      <c r="I1526" s="334"/>
      <c r="J1526" s="334"/>
      <c r="K1526" s="335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6"/>
      <c r="K1547" s="31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7">
        <f>SUM(K1530:K1545)</f>
        <v>0</v>
      </c>
      <c r="K1548" s="338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9"/>
      <c r="K1549" s="339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0"/>
      <c r="K1551" s="31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0">
        <f>((J1548/1.11)+(K1550/1.11))*11%</f>
        <v>0</v>
      </c>
      <c r="K1552" s="341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0"/>
      <c r="K1553" s="31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1">
        <f>J1518</f>
        <v>0</v>
      </c>
      <c r="K1556" s="312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1">
        <f>J1519</f>
        <v>0</v>
      </c>
      <c r="K1557" s="312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23100014</v>
      </c>
      <c r="F1560" s="200"/>
      <c r="G1560" s="201" t="s">
        <v>2</v>
      </c>
      <c r="H1560" s="313">
        <f>H1522</f>
        <v>0</v>
      </c>
      <c r="I1560" s="313"/>
      <c r="J1560" s="313"/>
      <c r="K1560" s="314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7" t="s">
        <v>3</v>
      </c>
      <c r="G1561" s="207"/>
      <c r="H1561" s="315"/>
      <c r="I1561" s="315"/>
      <c r="J1561" s="315"/>
      <c r="K1561" s="316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8">
        <f>D1524</f>
        <v>0</v>
      </c>
      <c r="E1562" s="319"/>
      <c r="F1562" s="317"/>
      <c r="G1562" s="208"/>
      <c r="H1562" s="320">
        <f>H1524</f>
        <v>0</v>
      </c>
      <c r="I1562" s="320"/>
      <c r="J1562" s="320"/>
      <c r="K1562" s="321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7"/>
      <c r="G1563" s="208"/>
      <c r="H1563" s="322">
        <f>H1525</f>
        <v>0</v>
      </c>
      <c r="I1563" s="322"/>
      <c r="J1563" s="322"/>
      <c r="K1563" s="323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24"/>
      <c r="I1564" s="324"/>
      <c r="J1564" s="324"/>
      <c r="K1564" s="325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6"/>
      <c r="K1585" s="305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2">
        <f>SUM(K1568:K1583)</f>
        <v>0</v>
      </c>
      <c r="K1586" s="303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4"/>
      <c r="K1587" s="304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5"/>
      <c r="K1589" s="305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6">
        <f>((J1586/1.11)+(K1588/1.11))*11%</f>
        <v>0</v>
      </c>
      <c r="K1590" s="307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5"/>
      <c r="K1591" s="305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08">
        <f>J1556</f>
        <v>0</v>
      </c>
      <c r="K1594" s="309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08">
        <f>J1557</f>
        <v>0</v>
      </c>
      <c r="K1595" s="309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23100015</v>
      </c>
      <c r="G1598" s="11" t="s">
        <v>2</v>
      </c>
      <c r="H1598" s="355"/>
      <c r="I1598" s="355"/>
      <c r="J1598" s="355"/>
      <c r="K1598" s="35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9" t="s">
        <v>3</v>
      </c>
      <c r="G1599" s="17"/>
      <c r="H1599" s="357"/>
      <c r="I1599" s="357"/>
      <c r="J1599" s="357"/>
      <c r="K1599" s="35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0"/>
      <c r="E1600" s="361"/>
      <c r="F1600" s="359"/>
      <c r="G1600" s="18"/>
      <c r="H1600" s="362"/>
      <c r="I1600" s="362"/>
      <c r="J1600" s="362"/>
      <c r="K1600" s="363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9"/>
      <c r="G1601" s="18"/>
      <c r="H1601" s="364"/>
      <c r="I1601" s="364"/>
      <c r="J1601" s="364"/>
      <c r="K1601" s="365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66"/>
      <c r="I1602" s="366"/>
      <c r="J1602" s="366"/>
      <c r="K1602" s="367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2"/>
      <c r="K1623" s="34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4">
        <f>SUM(K1606:K1621)</f>
        <v>0</v>
      </c>
      <c r="K1624" s="34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6"/>
      <c r="K1625" s="34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3"/>
      <c r="K1627" s="34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7">
        <f>((J1624/1.11)+(K1626/1.11))*11%</f>
        <v>0</v>
      </c>
      <c r="K1628" s="34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3"/>
      <c r="K1629" s="34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49"/>
      <c r="K1632" s="35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49"/>
      <c r="K1633" s="35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23100015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7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8">
        <f>D1600</f>
        <v>0</v>
      </c>
      <c r="E1638" s="329"/>
      <c r="F1638" s="327"/>
      <c r="G1638" s="131"/>
      <c r="H1638" s="330">
        <f>H1600</f>
        <v>0</v>
      </c>
      <c r="I1638" s="330"/>
      <c r="J1638" s="330"/>
      <c r="K1638" s="331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7"/>
      <c r="G1639" s="131"/>
      <c r="H1639" s="332">
        <f>H1601</f>
        <v>0</v>
      </c>
      <c r="I1639" s="332"/>
      <c r="J1639" s="332"/>
      <c r="K1639" s="333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34"/>
      <c r="I1640" s="334"/>
      <c r="J1640" s="334"/>
      <c r="K1640" s="335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6"/>
      <c r="K1661" s="31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7">
        <f>SUM(K1644:K1659)</f>
        <v>0</v>
      </c>
      <c r="K1662" s="338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9"/>
      <c r="K1663" s="339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0"/>
      <c r="K1665" s="31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0">
        <f>((J1662/1.11)+(K1664/1.11))*11%</f>
        <v>0</v>
      </c>
      <c r="K1666" s="341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0"/>
      <c r="K1667" s="31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1">
        <f>J1632</f>
        <v>0</v>
      </c>
      <c r="K1670" s="312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1">
        <f>J1633</f>
        <v>0</v>
      </c>
      <c r="K1671" s="312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23100015</v>
      </c>
      <c r="F1674" s="200"/>
      <c r="G1674" s="201" t="s">
        <v>2</v>
      </c>
      <c r="H1674" s="313">
        <f>H1636</f>
        <v>0</v>
      </c>
      <c r="I1674" s="313"/>
      <c r="J1674" s="313"/>
      <c r="K1674" s="314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7" t="s">
        <v>3</v>
      </c>
      <c r="G1675" s="207"/>
      <c r="H1675" s="315"/>
      <c r="I1675" s="315"/>
      <c r="J1675" s="315"/>
      <c r="K1675" s="316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8">
        <f>D1638</f>
        <v>0</v>
      </c>
      <c r="E1676" s="319"/>
      <c r="F1676" s="317"/>
      <c r="G1676" s="208"/>
      <c r="H1676" s="320">
        <f>H1638</f>
        <v>0</v>
      </c>
      <c r="I1676" s="320"/>
      <c r="J1676" s="320"/>
      <c r="K1676" s="321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7"/>
      <c r="G1677" s="208"/>
      <c r="H1677" s="322">
        <f>H1639</f>
        <v>0</v>
      </c>
      <c r="I1677" s="322"/>
      <c r="J1677" s="322"/>
      <c r="K1677" s="323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24"/>
      <c r="I1678" s="324"/>
      <c r="J1678" s="324"/>
      <c r="K1678" s="325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6"/>
      <c r="K1699" s="305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2">
        <f>SUM(K1682:K1697)</f>
        <v>0</v>
      </c>
      <c r="K1700" s="303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4"/>
      <c r="K1701" s="304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5"/>
      <c r="K1703" s="305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6">
        <f>((J1700/1.11)+(K1702/1.11))*11%</f>
        <v>0</v>
      </c>
      <c r="K1704" s="307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5"/>
      <c r="K1705" s="305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08">
        <f>J1670</f>
        <v>0</v>
      </c>
      <c r="K1708" s="309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08">
        <f>J1671</f>
        <v>0</v>
      </c>
      <c r="K1709" s="309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23100016</v>
      </c>
      <c r="G1712" s="11" t="s">
        <v>2</v>
      </c>
      <c r="H1712" s="355"/>
      <c r="I1712" s="355"/>
      <c r="J1712" s="355"/>
      <c r="K1712" s="35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9" t="s">
        <v>3</v>
      </c>
      <c r="G1713" s="17"/>
      <c r="H1713" s="357"/>
      <c r="I1713" s="357"/>
      <c r="J1713" s="357"/>
      <c r="K1713" s="35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0"/>
      <c r="E1714" s="361"/>
      <c r="F1714" s="359"/>
      <c r="G1714" s="18"/>
      <c r="H1714" s="362"/>
      <c r="I1714" s="362"/>
      <c r="J1714" s="362"/>
      <c r="K1714" s="363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9"/>
      <c r="G1715" s="18"/>
      <c r="H1715" s="364"/>
      <c r="I1715" s="364"/>
      <c r="J1715" s="364"/>
      <c r="K1715" s="365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66"/>
      <c r="I1716" s="366"/>
      <c r="J1716" s="366"/>
      <c r="K1716" s="367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2"/>
      <c r="K1737" s="34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4">
        <f>SUM(K1720:K1735)</f>
        <v>0</v>
      </c>
      <c r="K1738" s="34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6"/>
      <c r="K1739" s="34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3"/>
      <c r="K1741" s="34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7">
        <f>((J1738/1.11)+(K1740/1.11))*11%</f>
        <v>0</v>
      </c>
      <c r="K1742" s="34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3"/>
      <c r="K1743" s="34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49"/>
      <c r="K1746" s="35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49"/>
      <c r="K1747" s="35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23100016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7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8">
        <f>D1714</f>
        <v>0</v>
      </c>
      <c r="E1752" s="329"/>
      <c r="F1752" s="327"/>
      <c r="G1752" s="131"/>
      <c r="H1752" s="330">
        <f>H1714</f>
        <v>0</v>
      </c>
      <c r="I1752" s="330"/>
      <c r="J1752" s="330"/>
      <c r="K1752" s="331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7"/>
      <c r="G1753" s="131"/>
      <c r="H1753" s="332">
        <f>H1715</f>
        <v>0</v>
      </c>
      <c r="I1753" s="332"/>
      <c r="J1753" s="332"/>
      <c r="K1753" s="333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34"/>
      <c r="I1754" s="334"/>
      <c r="J1754" s="334"/>
      <c r="K1754" s="335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6"/>
      <c r="K1775" s="31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7">
        <f>SUM(K1758:K1773)</f>
        <v>0</v>
      </c>
      <c r="K1776" s="338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9"/>
      <c r="K1777" s="339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0"/>
      <c r="K1779" s="31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0">
        <f>((J1776/1.11)+(K1778/1.11))*11%</f>
        <v>0</v>
      </c>
      <c r="K1780" s="341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0"/>
      <c r="K1781" s="31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1">
        <f>J1746</f>
        <v>0</v>
      </c>
      <c r="K1784" s="312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1">
        <f>J1747</f>
        <v>0</v>
      </c>
      <c r="K1785" s="312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23100016</v>
      </c>
      <c r="F1788" s="200"/>
      <c r="G1788" s="201" t="s">
        <v>2</v>
      </c>
      <c r="H1788" s="313">
        <f>H1750</f>
        <v>0</v>
      </c>
      <c r="I1788" s="313"/>
      <c r="J1788" s="313"/>
      <c r="K1788" s="314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7" t="s">
        <v>3</v>
      </c>
      <c r="G1789" s="207"/>
      <c r="H1789" s="315"/>
      <c r="I1789" s="315"/>
      <c r="J1789" s="315"/>
      <c r="K1789" s="316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8">
        <f>D1752</f>
        <v>0</v>
      </c>
      <c r="E1790" s="319"/>
      <c r="F1790" s="317"/>
      <c r="G1790" s="208"/>
      <c r="H1790" s="320">
        <f>H1752</f>
        <v>0</v>
      </c>
      <c r="I1790" s="320"/>
      <c r="J1790" s="320"/>
      <c r="K1790" s="321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7"/>
      <c r="G1791" s="208"/>
      <c r="H1791" s="322">
        <f>H1753</f>
        <v>0</v>
      </c>
      <c r="I1791" s="322"/>
      <c r="J1791" s="322"/>
      <c r="K1791" s="323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24"/>
      <c r="I1792" s="324"/>
      <c r="J1792" s="324"/>
      <c r="K1792" s="325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6"/>
      <c r="K1813" s="305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2">
        <f>SUM(K1796:K1811)</f>
        <v>0</v>
      </c>
      <c r="K1814" s="303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4"/>
      <c r="K1815" s="304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5"/>
      <c r="K1817" s="305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6">
        <f>((J1814/1.11)+(K1816/1.11))*11%</f>
        <v>0</v>
      </c>
      <c r="K1818" s="307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5"/>
      <c r="K1819" s="305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08">
        <f>J1784</f>
        <v>0</v>
      </c>
      <c r="K1822" s="309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08">
        <f>J1785</f>
        <v>0</v>
      </c>
      <c r="K1823" s="309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23100017</v>
      </c>
      <c r="G1826" s="11" t="s">
        <v>2</v>
      </c>
      <c r="H1826" s="355"/>
      <c r="I1826" s="355"/>
      <c r="J1826" s="355"/>
      <c r="K1826" s="35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9" t="s">
        <v>3</v>
      </c>
      <c r="G1827" s="17"/>
      <c r="H1827" s="357"/>
      <c r="I1827" s="357"/>
      <c r="J1827" s="357"/>
      <c r="K1827" s="35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0"/>
      <c r="E1828" s="361"/>
      <c r="F1828" s="359"/>
      <c r="G1828" s="18"/>
      <c r="H1828" s="362"/>
      <c r="I1828" s="362"/>
      <c r="J1828" s="362"/>
      <c r="K1828" s="363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9"/>
      <c r="G1829" s="18"/>
      <c r="H1829" s="364"/>
      <c r="I1829" s="364"/>
      <c r="J1829" s="364"/>
      <c r="K1829" s="365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66"/>
      <c r="I1830" s="366"/>
      <c r="J1830" s="366"/>
      <c r="K1830" s="367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2"/>
      <c r="K1851" s="34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4">
        <f>SUM(K1834:K1849)</f>
        <v>0</v>
      </c>
      <c r="K1852" s="34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6"/>
      <c r="K1853" s="34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3"/>
      <c r="K1855" s="34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7">
        <f>((J1852/1.11)+(K1854/1.11))*11%</f>
        <v>0</v>
      </c>
      <c r="K1856" s="34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3"/>
      <c r="K1857" s="34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49"/>
      <c r="K1860" s="35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49"/>
      <c r="K1861" s="35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23100017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7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8">
        <f>D1828</f>
        <v>0</v>
      </c>
      <c r="E1866" s="329"/>
      <c r="F1866" s="327"/>
      <c r="G1866" s="131"/>
      <c r="H1866" s="330">
        <f>H1828</f>
        <v>0</v>
      </c>
      <c r="I1866" s="330"/>
      <c r="J1866" s="330"/>
      <c r="K1866" s="331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7"/>
      <c r="G1867" s="131"/>
      <c r="H1867" s="332">
        <f>H1829</f>
        <v>0</v>
      </c>
      <c r="I1867" s="332"/>
      <c r="J1867" s="332"/>
      <c r="K1867" s="333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34"/>
      <c r="I1868" s="334"/>
      <c r="J1868" s="334"/>
      <c r="K1868" s="335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6"/>
      <c r="K1889" s="31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7">
        <f>SUM(K1872:K1887)</f>
        <v>0</v>
      </c>
      <c r="K1890" s="338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9"/>
      <c r="K1891" s="339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0"/>
      <c r="K1893" s="31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0">
        <f>((J1890/1.11)+(K1892/1.11))*11%</f>
        <v>0</v>
      </c>
      <c r="K1894" s="341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0"/>
      <c r="K1895" s="31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1">
        <f>J1860</f>
        <v>0</v>
      </c>
      <c r="K1898" s="312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1">
        <f>J1861</f>
        <v>0</v>
      </c>
      <c r="K1899" s="312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23100017</v>
      </c>
      <c r="F1902" s="200"/>
      <c r="G1902" s="201" t="s">
        <v>2</v>
      </c>
      <c r="H1902" s="313">
        <f>H1864</f>
        <v>0</v>
      </c>
      <c r="I1902" s="313"/>
      <c r="J1902" s="313"/>
      <c r="K1902" s="314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7" t="s">
        <v>3</v>
      </c>
      <c r="G1903" s="207"/>
      <c r="H1903" s="315"/>
      <c r="I1903" s="315"/>
      <c r="J1903" s="315"/>
      <c r="K1903" s="316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8">
        <f>D1866</f>
        <v>0</v>
      </c>
      <c r="E1904" s="319"/>
      <c r="F1904" s="317"/>
      <c r="G1904" s="208"/>
      <c r="H1904" s="320">
        <f>H1866</f>
        <v>0</v>
      </c>
      <c r="I1904" s="320"/>
      <c r="J1904" s="320"/>
      <c r="K1904" s="321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7"/>
      <c r="G1905" s="208"/>
      <c r="H1905" s="322">
        <f>H1867</f>
        <v>0</v>
      </c>
      <c r="I1905" s="322"/>
      <c r="J1905" s="322"/>
      <c r="K1905" s="323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24"/>
      <c r="I1906" s="324"/>
      <c r="J1906" s="324"/>
      <c r="K1906" s="325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6"/>
      <c r="K1927" s="305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2">
        <f>SUM(K1910:K1925)</f>
        <v>0</v>
      </c>
      <c r="K1928" s="303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4"/>
      <c r="K1929" s="304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5"/>
      <c r="K1931" s="305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6">
        <f>((J1928/1.11)+(K1930/1.11))*11%</f>
        <v>0</v>
      </c>
      <c r="K1932" s="307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5"/>
      <c r="K1933" s="305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08">
        <f>J1898</f>
        <v>0</v>
      </c>
      <c r="K1936" s="309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08">
        <f>J1899</f>
        <v>0</v>
      </c>
      <c r="K1937" s="309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23100018</v>
      </c>
      <c r="G1940" s="11" t="s">
        <v>2</v>
      </c>
      <c r="H1940" s="355"/>
      <c r="I1940" s="355"/>
      <c r="J1940" s="355"/>
      <c r="K1940" s="35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9" t="s">
        <v>3</v>
      </c>
      <c r="G1941" s="17"/>
      <c r="H1941" s="357"/>
      <c r="I1941" s="357"/>
      <c r="J1941" s="357"/>
      <c r="K1941" s="35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0"/>
      <c r="E1942" s="361"/>
      <c r="F1942" s="359"/>
      <c r="G1942" s="18"/>
      <c r="H1942" s="362"/>
      <c r="I1942" s="362"/>
      <c r="J1942" s="362"/>
      <c r="K1942" s="363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9"/>
      <c r="G1943" s="18"/>
      <c r="H1943" s="364"/>
      <c r="I1943" s="364"/>
      <c r="J1943" s="364"/>
      <c r="K1943" s="365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66"/>
      <c r="I1944" s="366"/>
      <c r="J1944" s="366"/>
      <c r="K1944" s="367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2"/>
      <c r="K1965" s="34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4">
        <f>SUM(K1948:K1963)</f>
        <v>0</v>
      </c>
      <c r="K1966" s="34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6"/>
      <c r="K1967" s="34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3"/>
      <c r="K1969" s="34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7">
        <f>((J1966/1.11)+(K1968/1.11))*11%</f>
        <v>0</v>
      </c>
      <c r="K1970" s="34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3"/>
      <c r="K1971" s="34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49"/>
      <c r="K1974" s="35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49"/>
      <c r="K1975" s="35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23100018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7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8">
        <f>D1942</f>
        <v>0</v>
      </c>
      <c r="E1980" s="329"/>
      <c r="F1980" s="327"/>
      <c r="G1980" s="131"/>
      <c r="H1980" s="330">
        <f>H1942</f>
        <v>0</v>
      </c>
      <c r="I1980" s="330"/>
      <c r="J1980" s="330"/>
      <c r="K1980" s="331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7"/>
      <c r="G1981" s="131"/>
      <c r="H1981" s="332">
        <f>H1943</f>
        <v>0</v>
      </c>
      <c r="I1981" s="332"/>
      <c r="J1981" s="332"/>
      <c r="K1981" s="333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34"/>
      <c r="I1982" s="334"/>
      <c r="J1982" s="334"/>
      <c r="K1982" s="335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6"/>
      <c r="K2003" s="31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7">
        <f>SUM(K1986:K2001)</f>
        <v>0</v>
      </c>
      <c r="K2004" s="338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9"/>
      <c r="K2005" s="339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0"/>
      <c r="K2007" s="31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0">
        <f>((J2004/1.11)+(K2006/1.11))*11%</f>
        <v>0</v>
      </c>
      <c r="K2008" s="341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0"/>
      <c r="K2009" s="31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1">
        <f>J1974</f>
        <v>0</v>
      </c>
      <c r="K2012" s="312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1">
        <f>J1975</f>
        <v>0</v>
      </c>
      <c r="K2013" s="312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23100018</v>
      </c>
      <c r="F2016" s="200"/>
      <c r="G2016" s="201" t="s">
        <v>2</v>
      </c>
      <c r="H2016" s="313">
        <f>H1978</f>
        <v>0</v>
      </c>
      <c r="I2016" s="313"/>
      <c r="J2016" s="313"/>
      <c r="K2016" s="314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7" t="s">
        <v>3</v>
      </c>
      <c r="G2017" s="207"/>
      <c r="H2017" s="315"/>
      <c r="I2017" s="315"/>
      <c r="J2017" s="315"/>
      <c r="K2017" s="316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8">
        <f>D1980</f>
        <v>0</v>
      </c>
      <c r="E2018" s="319"/>
      <c r="F2018" s="317"/>
      <c r="G2018" s="208"/>
      <c r="H2018" s="320">
        <f>H1980</f>
        <v>0</v>
      </c>
      <c r="I2018" s="320"/>
      <c r="J2018" s="320"/>
      <c r="K2018" s="321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7"/>
      <c r="G2019" s="208"/>
      <c r="H2019" s="322">
        <f>H1981</f>
        <v>0</v>
      </c>
      <c r="I2019" s="322"/>
      <c r="J2019" s="322"/>
      <c r="K2019" s="323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24"/>
      <c r="I2020" s="324"/>
      <c r="J2020" s="324"/>
      <c r="K2020" s="325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6"/>
      <c r="K2041" s="305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2">
        <f>SUM(K2024:K2039)</f>
        <v>0</v>
      </c>
      <c r="K2042" s="303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4"/>
      <c r="K2043" s="304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5"/>
      <c r="K2045" s="305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6">
        <f>((J2042/1.11)+(K2044/1.11))*11%</f>
        <v>0</v>
      </c>
      <c r="K2046" s="307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5"/>
      <c r="K2047" s="305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08">
        <f>J2012</f>
        <v>0</v>
      </c>
      <c r="K2050" s="309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08">
        <f>J2013</f>
        <v>0</v>
      </c>
      <c r="K2051" s="309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23100019</v>
      </c>
      <c r="G2054" s="11" t="s">
        <v>2</v>
      </c>
      <c r="H2054" s="355"/>
      <c r="I2054" s="355"/>
      <c r="J2054" s="355"/>
      <c r="K2054" s="35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9" t="s">
        <v>3</v>
      </c>
      <c r="G2055" s="17"/>
      <c r="H2055" s="357"/>
      <c r="I2055" s="357"/>
      <c r="J2055" s="357"/>
      <c r="K2055" s="35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0"/>
      <c r="E2056" s="361"/>
      <c r="F2056" s="359"/>
      <c r="G2056" s="18"/>
      <c r="H2056" s="362"/>
      <c r="I2056" s="362"/>
      <c r="J2056" s="362"/>
      <c r="K2056" s="363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9"/>
      <c r="G2057" s="18"/>
      <c r="H2057" s="364"/>
      <c r="I2057" s="364"/>
      <c r="J2057" s="364"/>
      <c r="K2057" s="365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66"/>
      <c r="I2058" s="366"/>
      <c r="J2058" s="366"/>
      <c r="K2058" s="367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2"/>
      <c r="K2079" s="34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4">
        <f>SUM(K2062:K2077)</f>
        <v>0</v>
      </c>
      <c r="K2080" s="34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6"/>
      <c r="K2081" s="34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3"/>
      <c r="K2083" s="34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7">
        <f>((J2080/1.11)+(K2082/1.11))*11%</f>
        <v>0</v>
      </c>
      <c r="K2084" s="34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3"/>
      <c r="K2085" s="34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49"/>
      <c r="K2088" s="35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49"/>
      <c r="K2089" s="35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23100019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7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8">
        <f>D2056</f>
        <v>0</v>
      </c>
      <c r="E2094" s="329"/>
      <c r="F2094" s="327"/>
      <c r="G2094" s="131"/>
      <c r="H2094" s="330">
        <f>H2056</f>
        <v>0</v>
      </c>
      <c r="I2094" s="330"/>
      <c r="J2094" s="330"/>
      <c r="K2094" s="331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7"/>
      <c r="G2095" s="131"/>
      <c r="H2095" s="332">
        <f>H2057</f>
        <v>0</v>
      </c>
      <c r="I2095" s="332"/>
      <c r="J2095" s="332"/>
      <c r="K2095" s="333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34"/>
      <c r="I2096" s="334"/>
      <c r="J2096" s="334"/>
      <c r="K2096" s="335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6"/>
      <c r="K2117" s="31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7">
        <f>SUM(K2100:K2115)</f>
        <v>0</v>
      </c>
      <c r="K2118" s="338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9"/>
      <c r="K2119" s="339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0"/>
      <c r="K2121" s="31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0">
        <f>((J2118/1.11)+(K2120/1.11))*11%</f>
        <v>0</v>
      </c>
      <c r="K2122" s="341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0"/>
      <c r="K2123" s="31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1">
        <f>J2088</f>
        <v>0</v>
      </c>
      <c r="K2126" s="312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1">
        <f>J2089</f>
        <v>0</v>
      </c>
      <c r="K2127" s="312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23100019</v>
      </c>
      <c r="F2130" s="200"/>
      <c r="G2130" s="201" t="s">
        <v>2</v>
      </c>
      <c r="H2130" s="313">
        <f>H2092</f>
        <v>0</v>
      </c>
      <c r="I2130" s="313"/>
      <c r="J2130" s="313"/>
      <c r="K2130" s="314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7" t="s">
        <v>3</v>
      </c>
      <c r="G2131" s="207"/>
      <c r="H2131" s="315"/>
      <c r="I2131" s="315"/>
      <c r="J2131" s="315"/>
      <c r="K2131" s="316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8">
        <f>D2094</f>
        <v>0</v>
      </c>
      <c r="E2132" s="319"/>
      <c r="F2132" s="317"/>
      <c r="G2132" s="208"/>
      <c r="H2132" s="320">
        <f>H2094</f>
        <v>0</v>
      </c>
      <c r="I2132" s="320"/>
      <c r="J2132" s="320"/>
      <c r="K2132" s="321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7"/>
      <c r="G2133" s="208"/>
      <c r="H2133" s="322">
        <f>H2095</f>
        <v>0</v>
      </c>
      <c r="I2133" s="322"/>
      <c r="J2133" s="322"/>
      <c r="K2133" s="323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24"/>
      <c r="I2134" s="324"/>
      <c r="J2134" s="324"/>
      <c r="K2134" s="325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6"/>
      <c r="K2155" s="305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2">
        <f>SUM(K2138:K2153)</f>
        <v>0</v>
      </c>
      <c r="K2156" s="303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4"/>
      <c r="K2157" s="304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5"/>
      <c r="K2159" s="305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6">
        <f>((J2156/1.11)+(K2158/1.11))*11%</f>
        <v>0</v>
      </c>
      <c r="K2160" s="307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5"/>
      <c r="K2161" s="305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08">
        <f>J2126</f>
        <v>0</v>
      </c>
      <c r="K2164" s="309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08">
        <f>J2127</f>
        <v>0</v>
      </c>
      <c r="K2165" s="309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23100020</v>
      </c>
      <c r="G2168" s="11" t="s">
        <v>2</v>
      </c>
      <c r="H2168" s="355"/>
      <c r="I2168" s="355"/>
      <c r="J2168" s="355"/>
      <c r="K2168" s="35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9" t="s">
        <v>3</v>
      </c>
      <c r="G2169" s="17"/>
      <c r="H2169" s="357"/>
      <c r="I2169" s="357"/>
      <c r="J2169" s="357"/>
      <c r="K2169" s="35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0"/>
      <c r="E2170" s="361"/>
      <c r="F2170" s="359"/>
      <c r="G2170" s="18"/>
      <c r="H2170" s="362"/>
      <c r="I2170" s="362"/>
      <c r="J2170" s="362"/>
      <c r="K2170" s="363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9"/>
      <c r="G2171" s="18"/>
      <c r="H2171" s="364"/>
      <c r="I2171" s="364"/>
      <c r="J2171" s="364"/>
      <c r="K2171" s="365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66"/>
      <c r="I2172" s="366"/>
      <c r="J2172" s="366"/>
      <c r="K2172" s="367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2"/>
      <c r="K2193" s="34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4">
        <f>SUM(K2176:K2191)</f>
        <v>0</v>
      </c>
      <c r="K2194" s="34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6"/>
      <c r="K2195" s="34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3"/>
      <c r="K2197" s="34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7">
        <f>((J2194/1.11)+(K2196/1.11))*11%</f>
        <v>0</v>
      </c>
      <c r="K2198" s="34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3"/>
      <c r="K2199" s="34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49"/>
      <c r="K2202" s="35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49"/>
      <c r="K2203" s="35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23100020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7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8">
        <f>D2170</f>
        <v>0</v>
      </c>
      <c r="E2208" s="329"/>
      <c r="F2208" s="327"/>
      <c r="G2208" s="131"/>
      <c r="H2208" s="330">
        <f>H2170</f>
        <v>0</v>
      </c>
      <c r="I2208" s="330"/>
      <c r="J2208" s="330"/>
      <c r="K2208" s="331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7"/>
      <c r="G2209" s="131"/>
      <c r="H2209" s="332">
        <f>H2171</f>
        <v>0</v>
      </c>
      <c r="I2209" s="332"/>
      <c r="J2209" s="332"/>
      <c r="K2209" s="333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34"/>
      <c r="I2210" s="334"/>
      <c r="J2210" s="334"/>
      <c r="K2210" s="335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6"/>
      <c r="K2231" s="31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7">
        <f>SUM(K2214:K2229)</f>
        <v>0</v>
      </c>
      <c r="K2232" s="338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9"/>
      <c r="K2233" s="339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0"/>
      <c r="K2235" s="31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0">
        <f>((J2232/1.11)+(K2234/1.11))*11%</f>
        <v>0</v>
      </c>
      <c r="K2236" s="341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0"/>
      <c r="K2237" s="31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1">
        <f>J2202</f>
        <v>0</v>
      </c>
      <c r="K2240" s="312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1">
        <f>J2203</f>
        <v>0</v>
      </c>
      <c r="K2241" s="312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23100020</v>
      </c>
      <c r="F2244" s="200"/>
      <c r="G2244" s="201" t="s">
        <v>2</v>
      </c>
      <c r="H2244" s="313">
        <f>H2206</f>
        <v>0</v>
      </c>
      <c r="I2244" s="313"/>
      <c r="J2244" s="313"/>
      <c r="K2244" s="314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7" t="s">
        <v>3</v>
      </c>
      <c r="G2245" s="207"/>
      <c r="H2245" s="315"/>
      <c r="I2245" s="315"/>
      <c r="J2245" s="315"/>
      <c r="K2245" s="316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8">
        <f>D2208</f>
        <v>0</v>
      </c>
      <c r="E2246" s="319"/>
      <c r="F2246" s="317"/>
      <c r="G2246" s="208"/>
      <c r="H2246" s="320">
        <f>H2208</f>
        <v>0</v>
      </c>
      <c r="I2246" s="320"/>
      <c r="J2246" s="320"/>
      <c r="K2246" s="321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7"/>
      <c r="G2247" s="208"/>
      <c r="H2247" s="322">
        <f>H2209</f>
        <v>0</v>
      </c>
      <c r="I2247" s="322"/>
      <c r="J2247" s="322"/>
      <c r="K2247" s="323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24"/>
      <c r="I2248" s="324"/>
      <c r="J2248" s="324"/>
      <c r="K2248" s="325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6"/>
      <c r="K2269" s="305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2">
        <f>SUM(K2252:K2267)</f>
        <v>0</v>
      </c>
      <c r="K2270" s="303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4"/>
      <c r="K2271" s="304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5"/>
      <c r="K2273" s="305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6">
        <f>((J2270/1.11)+(K2272/1.11))*11%</f>
        <v>0</v>
      </c>
      <c r="K2274" s="307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5"/>
      <c r="K2275" s="305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08">
        <f>J2240</f>
        <v>0</v>
      </c>
      <c r="K2278" s="309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08">
        <f>J2241</f>
        <v>0</v>
      </c>
      <c r="K2279" s="309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23100021</v>
      </c>
      <c r="G2282" s="11" t="s">
        <v>2</v>
      </c>
      <c r="H2282" s="355"/>
      <c r="I2282" s="355"/>
      <c r="J2282" s="355"/>
      <c r="K2282" s="35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9" t="s">
        <v>3</v>
      </c>
      <c r="G2283" s="17"/>
      <c r="H2283" s="357"/>
      <c r="I2283" s="357"/>
      <c r="J2283" s="357"/>
      <c r="K2283" s="35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0"/>
      <c r="E2284" s="361"/>
      <c r="F2284" s="359"/>
      <c r="G2284" s="18"/>
      <c r="H2284" s="362"/>
      <c r="I2284" s="362"/>
      <c r="J2284" s="362"/>
      <c r="K2284" s="363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9"/>
      <c r="G2285" s="18"/>
      <c r="H2285" s="364"/>
      <c r="I2285" s="364"/>
      <c r="J2285" s="364"/>
      <c r="K2285" s="365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66"/>
      <c r="I2286" s="366"/>
      <c r="J2286" s="366"/>
      <c r="K2286" s="367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2"/>
      <c r="K2307" s="34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4">
        <f>SUM(K2290:K2305)</f>
        <v>0</v>
      </c>
      <c r="K2308" s="34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6"/>
      <c r="K2309" s="34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3"/>
      <c r="K2311" s="34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7">
        <f>((J2308/1.11)+(K2310/1.11))*11%</f>
        <v>0</v>
      </c>
      <c r="K2312" s="34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3"/>
      <c r="K2313" s="34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49"/>
      <c r="K2316" s="35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49"/>
      <c r="K2317" s="35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23100021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7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8">
        <f>D2284</f>
        <v>0</v>
      </c>
      <c r="E2322" s="329"/>
      <c r="F2322" s="327"/>
      <c r="G2322" s="131"/>
      <c r="H2322" s="330">
        <f>H2284</f>
        <v>0</v>
      </c>
      <c r="I2322" s="330"/>
      <c r="J2322" s="330"/>
      <c r="K2322" s="331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7"/>
      <c r="G2323" s="131"/>
      <c r="H2323" s="332">
        <f>H2285</f>
        <v>0</v>
      </c>
      <c r="I2323" s="332"/>
      <c r="J2323" s="332"/>
      <c r="K2323" s="333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34"/>
      <c r="I2324" s="334"/>
      <c r="J2324" s="334"/>
      <c r="K2324" s="335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6"/>
      <c r="K2345" s="31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7">
        <f>SUM(K2328:K2343)</f>
        <v>0</v>
      </c>
      <c r="K2346" s="338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9"/>
      <c r="K2347" s="339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0"/>
      <c r="K2349" s="31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0">
        <f>((J2346/1.11)+(K2348/1.11))*11%</f>
        <v>0</v>
      </c>
      <c r="K2350" s="341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0"/>
      <c r="K2351" s="31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1">
        <f>J2316</f>
        <v>0</v>
      </c>
      <c r="K2354" s="312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1">
        <f>J2317</f>
        <v>0</v>
      </c>
      <c r="K2355" s="312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23100021</v>
      </c>
      <c r="F2358" s="200"/>
      <c r="G2358" s="201" t="s">
        <v>2</v>
      </c>
      <c r="H2358" s="313">
        <f>H2320</f>
        <v>0</v>
      </c>
      <c r="I2358" s="313"/>
      <c r="J2358" s="313"/>
      <c r="K2358" s="314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7" t="s">
        <v>3</v>
      </c>
      <c r="G2359" s="207"/>
      <c r="H2359" s="315"/>
      <c r="I2359" s="315"/>
      <c r="J2359" s="315"/>
      <c r="K2359" s="316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8">
        <f>D2322</f>
        <v>0</v>
      </c>
      <c r="E2360" s="319"/>
      <c r="F2360" s="317"/>
      <c r="G2360" s="208"/>
      <c r="H2360" s="320">
        <f>H2322</f>
        <v>0</v>
      </c>
      <c r="I2360" s="320"/>
      <c r="J2360" s="320"/>
      <c r="K2360" s="321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7"/>
      <c r="G2361" s="208"/>
      <c r="H2361" s="322">
        <f>H2323</f>
        <v>0</v>
      </c>
      <c r="I2361" s="322"/>
      <c r="J2361" s="322"/>
      <c r="K2361" s="323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24"/>
      <c r="I2362" s="324"/>
      <c r="J2362" s="324"/>
      <c r="K2362" s="325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6"/>
      <c r="K2383" s="305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2">
        <f>SUM(K2366:K2381)</f>
        <v>0</v>
      </c>
      <c r="K2384" s="303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4"/>
      <c r="K2385" s="304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5"/>
      <c r="K2387" s="305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6">
        <f>((J2384/1.11)+(K2386/1.11))*11%</f>
        <v>0</v>
      </c>
      <c r="K2388" s="307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5"/>
      <c r="K2389" s="305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08">
        <f>J2354</f>
        <v>0</v>
      </c>
      <c r="K2392" s="309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08">
        <f>J2355</f>
        <v>0</v>
      </c>
      <c r="K2393" s="309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23100022</v>
      </c>
      <c r="G2396" s="11" t="s">
        <v>2</v>
      </c>
      <c r="H2396" s="355"/>
      <c r="I2396" s="355"/>
      <c r="J2396" s="355"/>
      <c r="K2396" s="35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9" t="s">
        <v>3</v>
      </c>
      <c r="G2397" s="17"/>
      <c r="H2397" s="357"/>
      <c r="I2397" s="357"/>
      <c r="J2397" s="357"/>
      <c r="K2397" s="35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0"/>
      <c r="E2398" s="361"/>
      <c r="F2398" s="359"/>
      <c r="G2398" s="18"/>
      <c r="H2398" s="362"/>
      <c r="I2398" s="362"/>
      <c r="J2398" s="362"/>
      <c r="K2398" s="363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9"/>
      <c r="G2399" s="18"/>
      <c r="H2399" s="364"/>
      <c r="I2399" s="364"/>
      <c r="J2399" s="364"/>
      <c r="K2399" s="365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6"/>
      <c r="I2400" s="366"/>
      <c r="J2400" s="366"/>
      <c r="K2400" s="367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2"/>
      <c r="K2421" s="34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4">
        <f>SUM(K2404:K2419)</f>
        <v>0</v>
      </c>
      <c r="K2422" s="34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6"/>
      <c r="K2423" s="34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3"/>
      <c r="K2425" s="34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7">
        <f>((J2422/1.11)+(K2424/1.11))*11%</f>
        <v>0</v>
      </c>
      <c r="K2426" s="34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3"/>
      <c r="K2427" s="34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49"/>
      <c r="K2430" s="350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49"/>
      <c r="K2431" s="350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23100022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7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8">
        <f>D2398</f>
        <v>0</v>
      </c>
      <c r="E2436" s="329"/>
      <c r="F2436" s="327"/>
      <c r="G2436" s="131"/>
      <c r="H2436" s="330">
        <f>H2398</f>
        <v>0</v>
      </c>
      <c r="I2436" s="330"/>
      <c r="J2436" s="330"/>
      <c r="K2436" s="331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7"/>
      <c r="G2437" s="131"/>
      <c r="H2437" s="332">
        <f>H2399</f>
        <v>0</v>
      </c>
      <c r="I2437" s="332"/>
      <c r="J2437" s="332"/>
      <c r="K2437" s="333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34"/>
      <c r="I2438" s="334"/>
      <c r="J2438" s="334"/>
      <c r="K2438" s="335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6"/>
      <c r="K2459" s="31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7">
        <f>SUM(K2442:K2457)</f>
        <v>0</v>
      </c>
      <c r="K2460" s="338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9"/>
      <c r="K2461" s="339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0"/>
      <c r="K2463" s="31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0">
        <f>((J2460/1.11)+(K2462/1.11))*11%</f>
        <v>0</v>
      </c>
      <c r="K2464" s="341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0"/>
      <c r="K2465" s="31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1">
        <f>J2430</f>
        <v>0</v>
      </c>
      <c r="K2468" s="312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1">
        <f>J2431</f>
        <v>0</v>
      </c>
      <c r="K2469" s="312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23100022</v>
      </c>
      <c r="F2472" s="200"/>
      <c r="G2472" s="201" t="s">
        <v>2</v>
      </c>
      <c r="H2472" s="313">
        <f>H2434</f>
        <v>0</v>
      </c>
      <c r="I2472" s="313"/>
      <c r="J2472" s="313"/>
      <c r="K2472" s="314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7" t="s">
        <v>3</v>
      </c>
      <c r="G2473" s="207"/>
      <c r="H2473" s="315"/>
      <c r="I2473" s="315"/>
      <c r="J2473" s="315"/>
      <c r="K2473" s="316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8">
        <f>D2436</f>
        <v>0</v>
      </c>
      <c r="E2474" s="319"/>
      <c r="F2474" s="317"/>
      <c r="G2474" s="208"/>
      <c r="H2474" s="320">
        <f>H2436</f>
        <v>0</v>
      </c>
      <c r="I2474" s="320"/>
      <c r="J2474" s="320"/>
      <c r="K2474" s="321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7"/>
      <c r="G2475" s="208"/>
      <c r="H2475" s="322">
        <f>H2437</f>
        <v>0</v>
      </c>
      <c r="I2475" s="322"/>
      <c r="J2475" s="322"/>
      <c r="K2475" s="323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24"/>
      <c r="I2476" s="324"/>
      <c r="J2476" s="324"/>
      <c r="K2476" s="325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6"/>
      <c r="K2497" s="305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2">
        <f>SUM(K2480:K2495)</f>
        <v>0</v>
      </c>
      <c r="K2498" s="303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4"/>
      <c r="K2499" s="304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5"/>
      <c r="K2501" s="305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6">
        <f>((J2498/1.11)+(K2500/1.11))*11%</f>
        <v>0</v>
      </c>
      <c r="K2502" s="307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5"/>
      <c r="K2503" s="305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08">
        <f>J2468</f>
        <v>0</v>
      </c>
      <c r="K2506" s="309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08">
        <f>J2469</f>
        <v>0</v>
      </c>
      <c r="K2507" s="309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23100023</v>
      </c>
      <c r="G2510" s="11" t="s">
        <v>2</v>
      </c>
      <c r="H2510" s="355"/>
      <c r="I2510" s="355"/>
      <c r="J2510" s="355"/>
      <c r="K2510" s="35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9" t="s">
        <v>3</v>
      </c>
      <c r="G2511" s="17"/>
      <c r="H2511" s="357"/>
      <c r="I2511" s="357"/>
      <c r="J2511" s="357"/>
      <c r="K2511" s="35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0"/>
      <c r="E2512" s="361"/>
      <c r="F2512" s="359"/>
      <c r="G2512" s="18"/>
      <c r="H2512" s="362"/>
      <c r="I2512" s="362"/>
      <c r="J2512" s="362"/>
      <c r="K2512" s="363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9"/>
      <c r="G2513" s="18"/>
      <c r="H2513" s="364"/>
      <c r="I2513" s="364"/>
      <c r="J2513" s="364"/>
      <c r="K2513" s="365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6"/>
      <c r="I2514" s="366"/>
      <c r="J2514" s="366"/>
      <c r="K2514" s="367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2"/>
      <c r="K2535" s="34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4">
        <f>SUM(K2518:K2533)</f>
        <v>0</v>
      </c>
      <c r="K2536" s="34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6"/>
      <c r="K2537" s="34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3"/>
      <c r="K2539" s="34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7">
        <f>((J2536/1.11)+(K2538/1.11))*11%</f>
        <v>0</v>
      </c>
      <c r="K2540" s="34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3"/>
      <c r="K2541" s="34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49"/>
      <c r="K2544" s="35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49"/>
      <c r="K2545" s="35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23100023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7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8">
        <f>D2512</f>
        <v>0</v>
      </c>
      <c r="E2550" s="329"/>
      <c r="F2550" s="327"/>
      <c r="G2550" s="131"/>
      <c r="H2550" s="330">
        <f>H2512</f>
        <v>0</v>
      </c>
      <c r="I2550" s="330"/>
      <c r="J2550" s="330"/>
      <c r="K2550" s="331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7"/>
      <c r="G2551" s="131"/>
      <c r="H2551" s="332">
        <f>H2513</f>
        <v>0</v>
      </c>
      <c r="I2551" s="332"/>
      <c r="J2551" s="332"/>
      <c r="K2551" s="333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34"/>
      <c r="I2552" s="334"/>
      <c r="J2552" s="334"/>
      <c r="K2552" s="335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6"/>
      <c r="K2573" s="31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7">
        <f>SUM(K2556:K2571)</f>
        <v>0</v>
      </c>
      <c r="K2574" s="338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9"/>
      <c r="K2575" s="339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0"/>
      <c r="K2577" s="31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0">
        <f>((J2574/1.11)+(K2576/1.11))*11%</f>
        <v>0</v>
      </c>
      <c r="K2578" s="341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0"/>
      <c r="K2579" s="31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1">
        <f>J2544</f>
        <v>0</v>
      </c>
      <c r="K2582" s="312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1">
        <f>J2545</f>
        <v>0</v>
      </c>
      <c r="K2583" s="312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23100023</v>
      </c>
      <c r="F2586" s="200"/>
      <c r="G2586" s="201" t="s">
        <v>2</v>
      </c>
      <c r="H2586" s="313">
        <f>H2548</f>
        <v>0</v>
      </c>
      <c r="I2586" s="313"/>
      <c r="J2586" s="313"/>
      <c r="K2586" s="314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7" t="s">
        <v>3</v>
      </c>
      <c r="G2587" s="207"/>
      <c r="H2587" s="315"/>
      <c r="I2587" s="315"/>
      <c r="J2587" s="315"/>
      <c r="K2587" s="316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8">
        <f>D2550</f>
        <v>0</v>
      </c>
      <c r="E2588" s="319"/>
      <c r="F2588" s="317"/>
      <c r="G2588" s="208"/>
      <c r="H2588" s="320">
        <f>H2550</f>
        <v>0</v>
      </c>
      <c r="I2588" s="320"/>
      <c r="J2588" s="320"/>
      <c r="K2588" s="321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7"/>
      <c r="G2589" s="208"/>
      <c r="H2589" s="322">
        <f>H2551</f>
        <v>0</v>
      </c>
      <c r="I2589" s="322"/>
      <c r="J2589" s="322"/>
      <c r="K2589" s="323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4"/>
      <c r="I2590" s="324"/>
      <c r="J2590" s="324"/>
      <c r="K2590" s="325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6"/>
      <c r="K2611" s="305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2">
        <f>SUM(K2594:K2609)</f>
        <v>0</v>
      </c>
      <c r="K2612" s="303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4"/>
      <c r="K2613" s="304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5"/>
      <c r="K2615" s="305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6">
        <f>((J2612/1.11)+(K2614/1.11))*11%</f>
        <v>0</v>
      </c>
      <c r="K2616" s="307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5"/>
      <c r="K2617" s="305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08">
        <f>J2582</f>
        <v>0</v>
      </c>
      <c r="K2620" s="309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08">
        <f>J2583</f>
        <v>0</v>
      </c>
      <c r="K2621" s="309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23100024</v>
      </c>
      <c r="G2624" s="11" t="s">
        <v>2</v>
      </c>
      <c r="H2624" s="355"/>
      <c r="I2624" s="355"/>
      <c r="J2624" s="355"/>
      <c r="K2624" s="35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9" t="s">
        <v>3</v>
      </c>
      <c r="G2625" s="17"/>
      <c r="H2625" s="357"/>
      <c r="I2625" s="357"/>
      <c r="J2625" s="357"/>
      <c r="K2625" s="35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0"/>
      <c r="E2626" s="361"/>
      <c r="F2626" s="359"/>
      <c r="G2626" s="18"/>
      <c r="H2626" s="362"/>
      <c r="I2626" s="362"/>
      <c r="J2626" s="362"/>
      <c r="K2626" s="363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9"/>
      <c r="G2627" s="18"/>
      <c r="H2627" s="364"/>
      <c r="I2627" s="364"/>
      <c r="J2627" s="364"/>
      <c r="K2627" s="365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6"/>
      <c r="I2628" s="366"/>
      <c r="J2628" s="366"/>
      <c r="K2628" s="367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2"/>
      <c r="K2649" s="34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4">
        <f>SUM(K2632:K2647)</f>
        <v>0</v>
      </c>
      <c r="K2650" s="34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6"/>
      <c r="K2651" s="34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3"/>
      <c r="K2653" s="34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7">
        <f>((J2650/1.11)+(K2652/1.11))*11%</f>
        <v>0</v>
      </c>
      <c r="K2654" s="34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3"/>
      <c r="K2655" s="34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49"/>
      <c r="K2658" s="35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49"/>
      <c r="K2659" s="35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23100024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7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8">
        <f>D2626</f>
        <v>0</v>
      </c>
      <c r="E2664" s="329"/>
      <c r="F2664" s="327"/>
      <c r="G2664" s="131"/>
      <c r="H2664" s="330">
        <f>H2626</f>
        <v>0</v>
      </c>
      <c r="I2664" s="330"/>
      <c r="J2664" s="330"/>
      <c r="K2664" s="331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7"/>
      <c r="G2665" s="131"/>
      <c r="H2665" s="332">
        <f>H2627</f>
        <v>0</v>
      </c>
      <c r="I2665" s="332"/>
      <c r="J2665" s="332"/>
      <c r="K2665" s="333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34"/>
      <c r="I2666" s="334"/>
      <c r="J2666" s="334"/>
      <c r="K2666" s="335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6"/>
      <c r="K2687" s="31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7">
        <f>SUM(K2670:K2685)</f>
        <v>0</v>
      </c>
      <c r="K2688" s="338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9"/>
      <c r="K2689" s="339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0"/>
      <c r="K2691" s="31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0">
        <f>((J2688/1.11)+(K2690/1.11))*11%</f>
        <v>0</v>
      </c>
      <c r="K2692" s="341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0"/>
      <c r="K2693" s="31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1">
        <f>J2658</f>
        <v>0</v>
      </c>
      <c r="K2696" s="312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1">
        <f>J2659</f>
        <v>0</v>
      </c>
      <c r="K2697" s="312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23100024</v>
      </c>
      <c r="F2700" s="200"/>
      <c r="G2700" s="201" t="s">
        <v>2</v>
      </c>
      <c r="H2700" s="313">
        <f>H2662</f>
        <v>0</v>
      </c>
      <c r="I2700" s="313"/>
      <c r="J2700" s="313"/>
      <c r="K2700" s="314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7" t="s">
        <v>3</v>
      </c>
      <c r="G2701" s="207"/>
      <c r="H2701" s="315"/>
      <c r="I2701" s="315"/>
      <c r="J2701" s="315"/>
      <c r="K2701" s="316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8">
        <f>D2664</f>
        <v>0</v>
      </c>
      <c r="E2702" s="319"/>
      <c r="F2702" s="317"/>
      <c r="G2702" s="208"/>
      <c r="H2702" s="320">
        <f>H2664</f>
        <v>0</v>
      </c>
      <c r="I2702" s="320"/>
      <c r="J2702" s="320"/>
      <c r="K2702" s="321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7"/>
      <c r="G2703" s="208"/>
      <c r="H2703" s="322">
        <f>H2665</f>
        <v>0</v>
      </c>
      <c r="I2703" s="322"/>
      <c r="J2703" s="322"/>
      <c r="K2703" s="323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4"/>
      <c r="I2704" s="324"/>
      <c r="J2704" s="324"/>
      <c r="K2704" s="325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6"/>
      <c r="K2725" s="305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2">
        <f>SUM(K2708:K2723)</f>
        <v>0</v>
      </c>
      <c r="K2726" s="303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4"/>
      <c r="K2727" s="304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5"/>
      <c r="K2729" s="305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6">
        <f>((J2726/1.11)+(K2728/1.11))*11%</f>
        <v>0</v>
      </c>
      <c r="K2730" s="307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5"/>
      <c r="K2731" s="305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08">
        <f>J2696</f>
        <v>0</v>
      </c>
      <c r="K2734" s="309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08">
        <f>J2697</f>
        <v>0</v>
      </c>
      <c r="K2735" s="309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23100025</v>
      </c>
      <c r="G2738" s="11" t="s">
        <v>2</v>
      </c>
      <c r="H2738" s="355"/>
      <c r="I2738" s="355"/>
      <c r="J2738" s="355"/>
      <c r="K2738" s="35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9" t="s">
        <v>3</v>
      </c>
      <c r="G2739" s="17"/>
      <c r="H2739" s="357"/>
      <c r="I2739" s="357"/>
      <c r="J2739" s="357"/>
      <c r="K2739" s="35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0"/>
      <c r="E2740" s="361"/>
      <c r="F2740" s="359"/>
      <c r="G2740" s="18"/>
      <c r="H2740" s="362"/>
      <c r="I2740" s="362"/>
      <c r="J2740" s="362"/>
      <c r="K2740" s="363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9"/>
      <c r="G2741" s="18"/>
      <c r="H2741" s="364"/>
      <c r="I2741" s="364"/>
      <c r="J2741" s="364"/>
      <c r="K2741" s="365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6"/>
      <c r="I2742" s="366"/>
      <c r="J2742" s="366"/>
      <c r="K2742" s="367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2"/>
      <c r="K2763" s="34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4">
        <f>SUM(K2746:K2761)</f>
        <v>0</v>
      </c>
      <c r="K2764" s="34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6"/>
      <c r="K2765" s="34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3"/>
      <c r="K2767" s="34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7">
        <f>((J2764/1.11)+(K2766/1.11))*11%</f>
        <v>0</v>
      </c>
      <c r="K2768" s="34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3"/>
      <c r="K2769" s="34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49"/>
      <c r="K2772" s="35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49"/>
      <c r="K2773" s="35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23100025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7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8">
        <f>D2740</f>
        <v>0</v>
      </c>
      <c r="E2778" s="329"/>
      <c r="F2778" s="327"/>
      <c r="G2778" s="131"/>
      <c r="H2778" s="330">
        <f>H2740</f>
        <v>0</v>
      </c>
      <c r="I2778" s="330"/>
      <c r="J2778" s="330"/>
      <c r="K2778" s="331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7"/>
      <c r="G2779" s="131"/>
      <c r="H2779" s="332">
        <f>H2741</f>
        <v>0</v>
      </c>
      <c r="I2779" s="332"/>
      <c r="J2779" s="332"/>
      <c r="K2779" s="333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34"/>
      <c r="I2780" s="334"/>
      <c r="J2780" s="334"/>
      <c r="K2780" s="335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6"/>
      <c r="K2801" s="31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7">
        <f>SUM(K2784:K2799)</f>
        <v>0</v>
      </c>
      <c r="K2802" s="338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9"/>
      <c r="K2803" s="339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0"/>
      <c r="K2805" s="31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0">
        <f>((J2802/1.11)+(K2804/1.11))*11%</f>
        <v>0</v>
      </c>
      <c r="K2806" s="341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0"/>
      <c r="K2807" s="31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1">
        <f>J2772</f>
        <v>0</v>
      </c>
      <c r="K2810" s="312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1">
        <f>J2773</f>
        <v>0</v>
      </c>
      <c r="K2811" s="312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23100025</v>
      </c>
      <c r="F2814" s="200"/>
      <c r="G2814" s="201" t="s">
        <v>2</v>
      </c>
      <c r="H2814" s="313">
        <f>H2776</f>
        <v>0</v>
      </c>
      <c r="I2814" s="313"/>
      <c r="J2814" s="313"/>
      <c r="K2814" s="314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7" t="s">
        <v>3</v>
      </c>
      <c r="G2815" s="207"/>
      <c r="H2815" s="315"/>
      <c r="I2815" s="315"/>
      <c r="J2815" s="315"/>
      <c r="K2815" s="316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8">
        <f>D2778</f>
        <v>0</v>
      </c>
      <c r="E2816" s="319"/>
      <c r="F2816" s="317"/>
      <c r="G2816" s="208"/>
      <c r="H2816" s="320">
        <f>H2778</f>
        <v>0</v>
      </c>
      <c r="I2816" s="320"/>
      <c r="J2816" s="320"/>
      <c r="K2816" s="321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7"/>
      <c r="G2817" s="208"/>
      <c r="H2817" s="322">
        <f>H2779</f>
        <v>0</v>
      </c>
      <c r="I2817" s="322"/>
      <c r="J2817" s="322"/>
      <c r="K2817" s="323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4"/>
      <c r="I2818" s="324"/>
      <c r="J2818" s="324"/>
      <c r="K2818" s="325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6"/>
      <c r="K2839" s="305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2">
        <f>SUM(K2822:K2837)</f>
        <v>0</v>
      </c>
      <c r="K2840" s="303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4"/>
      <c r="K2841" s="304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5"/>
      <c r="K2843" s="305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6">
        <f>((J2840/1.11)+(K2842/1.11))*11%</f>
        <v>0</v>
      </c>
      <c r="K2844" s="307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5"/>
      <c r="K2845" s="305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08">
        <f>J2810</f>
        <v>0</v>
      </c>
      <c r="K2848" s="309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08">
        <f>J2811</f>
        <v>0</v>
      </c>
      <c r="K2849" s="309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23100026</v>
      </c>
      <c r="G2852" s="11" t="s">
        <v>2</v>
      </c>
      <c r="H2852" s="355"/>
      <c r="I2852" s="355"/>
      <c r="J2852" s="355"/>
      <c r="K2852" s="35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9" t="s">
        <v>3</v>
      </c>
      <c r="G2853" s="17"/>
      <c r="H2853" s="357"/>
      <c r="I2853" s="357"/>
      <c r="J2853" s="357"/>
      <c r="K2853" s="35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0"/>
      <c r="E2854" s="361"/>
      <c r="F2854" s="359"/>
      <c r="G2854" s="18"/>
      <c r="H2854" s="362"/>
      <c r="I2854" s="362"/>
      <c r="J2854" s="362"/>
      <c r="K2854" s="363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9"/>
      <c r="G2855" s="18"/>
      <c r="H2855" s="364"/>
      <c r="I2855" s="364"/>
      <c r="J2855" s="364"/>
      <c r="K2855" s="365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6"/>
      <c r="I2856" s="366"/>
      <c r="J2856" s="366"/>
      <c r="K2856" s="367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2"/>
      <c r="K2877" s="34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4">
        <f>SUM(K2860:K2875)</f>
        <v>0</v>
      </c>
      <c r="K2878" s="34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6"/>
      <c r="K2879" s="34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3"/>
      <c r="K2881" s="34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7">
        <f>((J2878/1.11)+(K2880/1.11))*11%</f>
        <v>0</v>
      </c>
      <c r="K2882" s="34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3"/>
      <c r="K2883" s="34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49"/>
      <c r="K2886" s="35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49"/>
      <c r="K2887" s="35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23100026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7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8">
        <f>D2854</f>
        <v>0</v>
      </c>
      <c r="E2892" s="329"/>
      <c r="F2892" s="327"/>
      <c r="G2892" s="131"/>
      <c r="H2892" s="330">
        <f>H2854</f>
        <v>0</v>
      </c>
      <c r="I2892" s="330"/>
      <c r="J2892" s="330"/>
      <c r="K2892" s="331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7"/>
      <c r="G2893" s="131"/>
      <c r="H2893" s="332">
        <f>H2855</f>
        <v>0</v>
      </c>
      <c r="I2893" s="332"/>
      <c r="J2893" s="332"/>
      <c r="K2893" s="333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4"/>
      <c r="I2894" s="334"/>
      <c r="J2894" s="334"/>
      <c r="K2894" s="335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6"/>
      <c r="K2915" s="31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7">
        <f>SUM(K2898:K2913)</f>
        <v>0</v>
      </c>
      <c r="K2916" s="338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9"/>
      <c r="K2917" s="339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0"/>
      <c r="K2919" s="31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0">
        <f>((J2916/1.11)+(K2918/1.11))*11%</f>
        <v>0</v>
      </c>
      <c r="K2920" s="341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0"/>
      <c r="K2921" s="31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1">
        <f>J2886</f>
        <v>0</v>
      </c>
      <c r="K2924" s="312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1">
        <f>J2887</f>
        <v>0</v>
      </c>
      <c r="K2925" s="312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23100026</v>
      </c>
      <c r="F2928" s="200"/>
      <c r="G2928" s="201" t="s">
        <v>2</v>
      </c>
      <c r="H2928" s="313">
        <f>H2890</f>
        <v>0</v>
      </c>
      <c r="I2928" s="313"/>
      <c r="J2928" s="313"/>
      <c r="K2928" s="314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7" t="s">
        <v>3</v>
      </c>
      <c r="G2929" s="207"/>
      <c r="H2929" s="315"/>
      <c r="I2929" s="315"/>
      <c r="J2929" s="315"/>
      <c r="K2929" s="316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8">
        <f>D2892</f>
        <v>0</v>
      </c>
      <c r="E2930" s="319"/>
      <c r="F2930" s="317"/>
      <c r="G2930" s="208"/>
      <c r="H2930" s="320">
        <f>H2892</f>
        <v>0</v>
      </c>
      <c r="I2930" s="320"/>
      <c r="J2930" s="320"/>
      <c r="K2930" s="321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7"/>
      <c r="G2931" s="208"/>
      <c r="H2931" s="322">
        <f>H2893</f>
        <v>0</v>
      </c>
      <c r="I2931" s="322"/>
      <c r="J2931" s="322"/>
      <c r="K2931" s="323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4"/>
      <c r="I2932" s="324"/>
      <c r="J2932" s="324"/>
      <c r="K2932" s="325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6"/>
      <c r="K2953" s="305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2">
        <f>SUM(K2936:K2951)</f>
        <v>0</v>
      </c>
      <c r="K2954" s="303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4"/>
      <c r="K2955" s="304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5"/>
      <c r="K2957" s="305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6">
        <f>((J2954/1.11)+(K2956/1.11))*11%</f>
        <v>0</v>
      </c>
      <c r="K2958" s="307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5"/>
      <c r="K2959" s="305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08">
        <f>J2924</f>
        <v>0</v>
      </c>
      <c r="K2962" s="309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08">
        <f>J2925</f>
        <v>0</v>
      </c>
      <c r="K2963" s="309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23100027</v>
      </c>
      <c r="G2966" s="11" t="s">
        <v>2</v>
      </c>
      <c r="H2966" s="355"/>
      <c r="I2966" s="355"/>
      <c r="J2966" s="355"/>
      <c r="K2966" s="35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9" t="s">
        <v>3</v>
      </c>
      <c r="G2967" s="17"/>
      <c r="H2967" s="357"/>
      <c r="I2967" s="357"/>
      <c r="J2967" s="357"/>
      <c r="K2967" s="35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0"/>
      <c r="E2968" s="361"/>
      <c r="F2968" s="359"/>
      <c r="G2968" s="18"/>
      <c r="H2968" s="362"/>
      <c r="I2968" s="362"/>
      <c r="J2968" s="362"/>
      <c r="K2968" s="363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9"/>
      <c r="G2969" s="18"/>
      <c r="H2969" s="364"/>
      <c r="I2969" s="364"/>
      <c r="J2969" s="364"/>
      <c r="K2969" s="365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6"/>
      <c r="I2970" s="366"/>
      <c r="J2970" s="366"/>
      <c r="K2970" s="367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2"/>
      <c r="K2991" s="34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4">
        <f>SUM(K2974:K2989)</f>
        <v>0</v>
      </c>
      <c r="K2992" s="34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6"/>
      <c r="K2993" s="34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3"/>
      <c r="K2995" s="34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7">
        <f>((J2992/1.11)+(K2994/1.11))*11%</f>
        <v>0</v>
      </c>
      <c r="K2996" s="34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3"/>
      <c r="K2997" s="34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49"/>
      <c r="K3000" s="35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49"/>
      <c r="K3001" s="35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23100027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7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8">
        <f>D2968</f>
        <v>0</v>
      </c>
      <c r="E3006" s="329"/>
      <c r="F3006" s="327"/>
      <c r="G3006" s="131"/>
      <c r="H3006" s="330">
        <f>H2968</f>
        <v>0</v>
      </c>
      <c r="I3006" s="330"/>
      <c r="J3006" s="330"/>
      <c r="K3006" s="331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7"/>
      <c r="G3007" s="131"/>
      <c r="H3007" s="332">
        <f>H2969</f>
        <v>0</v>
      </c>
      <c r="I3007" s="332"/>
      <c r="J3007" s="332"/>
      <c r="K3007" s="333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4"/>
      <c r="I3008" s="334"/>
      <c r="J3008" s="334"/>
      <c r="K3008" s="335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6"/>
      <c r="K3029" s="31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7">
        <f>SUM(K3012:K3027)</f>
        <v>0</v>
      </c>
      <c r="K3030" s="338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9"/>
      <c r="K3031" s="339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0"/>
      <c r="K3033" s="31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0">
        <f>((J3030/1.11)+(K3032/1.11))*11%</f>
        <v>0</v>
      </c>
      <c r="K3034" s="341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0"/>
      <c r="K3035" s="31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1">
        <f>J3000</f>
        <v>0</v>
      </c>
      <c r="K3038" s="312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1">
        <f>J3001</f>
        <v>0</v>
      </c>
      <c r="K3039" s="312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23100027</v>
      </c>
      <c r="F3042" s="200"/>
      <c r="G3042" s="201" t="s">
        <v>2</v>
      </c>
      <c r="H3042" s="313">
        <f>H3004</f>
        <v>0</v>
      </c>
      <c r="I3042" s="313"/>
      <c r="J3042" s="313"/>
      <c r="K3042" s="314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7" t="s">
        <v>3</v>
      </c>
      <c r="G3043" s="207"/>
      <c r="H3043" s="315"/>
      <c r="I3043" s="315"/>
      <c r="J3043" s="315"/>
      <c r="K3043" s="316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8">
        <f>D3006</f>
        <v>0</v>
      </c>
      <c r="E3044" s="319"/>
      <c r="F3044" s="317"/>
      <c r="G3044" s="208"/>
      <c r="H3044" s="320">
        <f>H3006</f>
        <v>0</v>
      </c>
      <c r="I3044" s="320"/>
      <c r="J3044" s="320"/>
      <c r="K3044" s="321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7"/>
      <c r="G3045" s="208"/>
      <c r="H3045" s="322">
        <f>H3007</f>
        <v>0</v>
      </c>
      <c r="I3045" s="322"/>
      <c r="J3045" s="322"/>
      <c r="K3045" s="323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4"/>
      <c r="I3046" s="324"/>
      <c r="J3046" s="324"/>
      <c r="K3046" s="325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6"/>
      <c r="K3067" s="305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2">
        <f>SUM(K3050:K3065)</f>
        <v>0</v>
      </c>
      <c r="K3068" s="303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4"/>
      <c r="K3069" s="304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5"/>
      <c r="K3071" s="305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6">
        <f>((J3068/1.11)+(K3070/1.11))*11%</f>
        <v>0</v>
      </c>
      <c r="K3072" s="307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5"/>
      <c r="K3073" s="305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08">
        <f>J3038</f>
        <v>0</v>
      </c>
      <c r="K3076" s="309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08">
        <f>J3039</f>
        <v>0</v>
      </c>
      <c r="K3077" s="309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23100028</v>
      </c>
      <c r="G3080" s="11" t="s">
        <v>2</v>
      </c>
      <c r="H3080" s="355"/>
      <c r="I3080" s="355"/>
      <c r="J3080" s="355"/>
      <c r="K3080" s="35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9" t="s">
        <v>3</v>
      </c>
      <c r="G3081" s="17"/>
      <c r="H3081" s="357"/>
      <c r="I3081" s="357"/>
      <c r="J3081" s="357"/>
      <c r="K3081" s="35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0"/>
      <c r="E3082" s="361"/>
      <c r="F3082" s="359"/>
      <c r="G3082" s="18"/>
      <c r="H3082" s="362"/>
      <c r="I3082" s="362"/>
      <c r="J3082" s="362"/>
      <c r="K3082" s="363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9"/>
      <c r="G3083" s="18"/>
      <c r="H3083" s="364"/>
      <c r="I3083" s="364"/>
      <c r="J3083" s="364"/>
      <c r="K3083" s="365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6"/>
      <c r="I3084" s="366"/>
      <c r="J3084" s="366"/>
      <c r="K3084" s="367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2"/>
      <c r="K3105" s="34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4">
        <f>SUM(K3088:K3103)</f>
        <v>0</v>
      </c>
      <c r="K3106" s="34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6"/>
      <c r="K3107" s="34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3"/>
      <c r="K3109" s="34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7">
        <f>((J3106/1.11)+(K3108/1.11))*11%</f>
        <v>0</v>
      </c>
      <c r="K3110" s="34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3"/>
      <c r="K3111" s="34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49"/>
      <c r="K3114" s="35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49"/>
      <c r="K3115" s="35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23100028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7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8">
        <f>D3082</f>
        <v>0</v>
      </c>
      <c r="E3120" s="329"/>
      <c r="F3120" s="327"/>
      <c r="G3120" s="131"/>
      <c r="H3120" s="330">
        <f>H3082</f>
        <v>0</v>
      </c>
      <c r="I3120" s="330"/>
      <c r="J3120" s="330"/>
      <c r="K3120" s="331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7"/>
      <c r="G3121" s="131"/>
      <c r="H3121" s="332">
        <f>H3083</f>
        <v>0</v>
      </c>
      <c r="I3121" s="332"/>
      <c r="J3121" s="332"/>
      <c r="K3121" s="333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4"/>
      <c r="I3122" s="334"/>
      <c r="J3122" s="334"/>
      <c r="K3122" s="335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6"/>
      <c r="K3143" s="31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7">
        <f>SUM(K3126:K3141)</f>
        <v>0</v>
      </c>
      <c r="K3144" s="338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9"/>
      <c r="K3145" s="339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0"/>
      <c r="K3147" s="31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0">
        <f>((J3144/1.11)+(K3146/1.11))*11%</f>
        <v>0</v>
      </c>
      <c r="K3148" s="341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0"/>
      <c r="K3149" s="31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1">
        <f>J3114</f>
        <v>0</v>
      </c>
      <c r="K3152" s="312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1">
        <f>J3115</f>
        <v>0</v>
      </c>
      <c r="K3153" s="312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23100028</v>
      </c>
      <c r="F3156" s="200"/>
      <c r="G3156" s="201" t="s">
        <v>2</v>
      </c>
      <c r="H3156" s="313">
        <f>H3118</f>
        <v>0</v>
      </c>
      <c r="I3156" s="313"/>
      <c r="J3156" s="313"/>
      <c r="K3156" s="314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7" t="s">
        <v>3</v>
      </c>
      <c r="G3157" s="207"/>
      <c r="H3157" s="315"/>
      <c r="I3157" s="315"/>
      <c r="J3157" s="315"/>
      <c r="K3157" s="316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8">
        <f>D3120</f>
        <v>0</v>
      </c>
      <c r="E3158" s="319"/>
      <c r="F3158" s="317"/>
      <c r="G3158" s="208"/>
      <c r="H3158" s="320">
        <f>H3120</f>
        <v>0</v>
      </c>
      <c r="I3158" s="320"/>
      <c r="J3158" s="320"/>
      <c r="K3158" s="321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7"/>
      <c r="G3159" s="208"/>
      <c r="H3159" s="322">
        <f>H3121</f>
        <v>0</v>
      </c>
      <c r="I3159" s="322"/>
      <c r="J3159" s="322"/>
      <c r="K3159" s="323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4"/>
      <c r="I3160" s="324"/>
      <c r="J3160" s="324"/>
      <c r="K3160" s="325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6"/>
      <c r="K3181" s="305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2">
        <f>SUM(K3164:K3179)</f>
        <v>0</v>
      </c>
      <c r="K3182" s="303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4"/>
      <c r="K3183" s="304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5"/>
      <c r="K3185" s="305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6">
        <f>((J3182/1.11)+(K3184/1.11))*11%</f>
        <v>0</v>
      </c>
      <c r="K3186" s="307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5"/>
      <c r="K3187" s="305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08">
        <f>J3152</f>
        <v>0</v>
      </c>
      <c r="K3190" s="309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08">
        <f>J3153</f>
        <v>0</v>
      </c>
      <c r="K3191" s="309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23100029</v>
      </c>
      <c r="G3194" s="11" t="s">
        <v>2</v>
      </c>
      <c r="H3194" s="355"/>
      <c r="I3194" s="355"/>
      <c r="J3194" s="355"/>
      <c r="K3194" s="35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9" t="s">
        <v>3</v>
      </c>
      <c r="G3195" s="17"/>
      <c r="H3195" s="357"/>
      <c r="I3195" s="357"/>
      <c r="J3195" s="357"/>
      <c r="K3195" s="35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0"/>
      <c r="E3196" s="361"/>
      <c r="F3196" s="359"/>
      <c r="G3196" s="18"/>
      <c r="H3196" s="362"/>
      <c r="I3196" s="362"/>
      <c r="J3196" s="362"/>
      <c r="K3196" s="363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9"/>
      <c r="G3197" s="18"/>
      <c r="H3197" s="364"/>
      <c r="I3197" s="364"/>
      <c r="J3197" s="364"/>
      <c r="K3197" s="365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6"/>
      <c r="I3198" s="366"/>
      <c r="J3198" s="366"/>
      <c r="K3198" s="367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2"/>
      <c r="K3219" s="34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4">
        <f>SUM(K3202:K3217)</f>
        <v>0</v>
      </c>
      <c r="K3220" s="34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6"/>
      <c r="K3221" s="34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3"/>
      <c r="K3223" s="34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7">
        <f>((J3220/1.11)+(K3222/1.11))*11%</f>
        <v>0</v>
      </c>
      <c r="K3224" s="34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3"/>
      <c r="K3225" s="34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49"/>
      <c r="K3228" s="35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49"/>
      <c r="K3229" s="35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23100029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7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8">
        <f>D3196</f>
        <v>0</v>
      </c>
      <c r="E3234" s="329"/>
      <c r="F3234" s="327"/>
      <c r="G3234" s="131"/>
      <c r="H3234" s="330">
        <f>H3196</f>
        <v>0</v>
      </c>
      <c r="I3234" s="330"/>
      <c r="J3234" s="330"/>
      <c r="K3234" s="331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7"/>
      <c r="G3235" s="131"/>
      <c r="H3235" s="332">
        <f>H3197</f>
        <v>0</v>
      </c>
      <c r="I3235" s="332"/>
      <c r="J3235" s="332"/>
      <c r="K3235" s="333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4"/>
      <c r="I3236" s="334"/>
      <c r="J3236" s="334"/>
      <c r="K3236" s="335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6"/>
      <c r="K3257" s="31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7">
        <f>SUM(K3240:K3255)</f>
        <v>0</v>
      </c>
      <c r="K3258" s="338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9"/>
      <c r="K3259" s="339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0"/>
      <c r="K3261" s="31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0">
        <f>((J3258/1.11)+(K3260/1.11))*11%</f>
        <v>0</v>
      </c>
      <c r="K3262" s="341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0"/>
      <c r="K3263" s="31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1">
        <f>J3228</f>
        <v>0</v>
      </c>
      <c r="K3266" s="312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1">
        <f>J3229</f>
        <v>0</v>
      </c>
      <c r="K3267" s="312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23100029</v>
      </c>
      <c r="F3270" s="200"/>
      <c r="G3270" s="201" t="s">
        <v>2</v>
      </c>
      <c r="H3270" s="313">
        <f>H3232</f>
        <v>0</v>
      </c>
      <c r="I3270" s="313"/>
      <c r="J3270" s="313"/>
      <c r="K3270" s="314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7" t="s">
        <v>3</v>
      </c>
      <c r="G3271" s="207"/>
      <c r="H3271" s="315"/>
      <c r="I3271" s="315"/>
      <c r="J3271" s="315"/>
      <c r="K3271" s="316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8">
        <f>D3234</f>
        <v>0</v>
      </c>
      <c r="E3272" s="319"/>
      <c r="F3272" s="317"/>
      <c r="G3272" s="208"/>
      <c r="H3272" s="320">
        <f>H3234</f>
        <v>0</v>
      </c>
      <c r="I3272" s="320"/>
      <c r="J3272" s="320"/>
      <c r="K3272" s="321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7"/>
      <c r="G3273" s="208"/>
      <c r="H3273" s="322">
        <f>H3235</f>
        <v>0</v>
      </c>
      <c r="I3273" s="322"/>
      <c r="J3273" s="322"/>
      <c r="K3273" s="323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4"/>
      <c r="I3274" s="324"/>
      <c r="J3274" s="324"/>
      <c r="K3274" s="325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6"/>
      <c r="K3295" s="305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2">
        <f>SUM(K3278:K3293)</f>
        <v>0</v>
      </c>
      <c r="K3296" s="303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4"/>
      <c r="K3297" s="304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5"/>
      <c r="K3299" s="305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6">
        <f>((J3296/1.11)+(K3298/1.11))*11%</f>
        <v>0</v>
      </c>
      <c r="K3300" s="307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5"/>
      <c r="K3301" s="305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08">
        <f>J3266</f>
        <v>0</v>
      </c>
      <c r="K3304" s="309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08">
        <f>J3267</f>
        <v>0</v>
      </c>
      <c r="K3305" s="309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23100030</v>
      </c>
      <c r="G3308" s="11" t="s">
        <v>2</v>
      </c>
      <c r="H3308" s="355"/>
      <c r="I3308" s="355"/>
      <c r="J3308" s="355"/>
      <c r="K3308" s="35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9" t="s">
        <v>3</v>
      </c>
      <c r="G3309" s="17"/>
      <c r="H3309" s="357"/>
      <c r="I3309" s="357"/>
      <c r="J3309" s="357"/>
      <c r="K3309" s="35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0"/>
      <c r="E3310" s="361"/>
      <c r="F3310" s="359"/>
      <c r="G3310" s="18"/>
      <c r="H3310" s="362"/>
      <c r="I3310" s="362"/>
      <c r="J3310" s="362"/>
      <c r="K3310" s="363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9"/>
      <c r="G3311" s="18"/>
      <c r="H3311" s="364"/>
      <c r="I3311" s="364"/>
      <c r="J3311" s="364"/>
      <c r="K3311" s="365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6"/>
      <c r="I3312" s="366"/>
      <c r="J3312" s="366"/>
      <c r="K3312" s="367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2"/>
      <c r="K3333" s="34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4">
        <f>SUM(K3316:K3331)</f>
        <v>0</v>
      </c>
      <c r="K3334" s="34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6"/>
      <c r="K3335" s="34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3"/>
      <c r="K3337" s="34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7">
        <f>((J3334/1.11)+(K3336/1.11))*11%</f>
        <v>0</v>
      </c>
      <c r="K3338" s="34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3"/>
      <c r="K3339" s="34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49"/>
      <c r="K3342" s="35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49"/>
      <c r="K3343" s="35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23100030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7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8">
        <f>D3310</f>
        <v>0</v>
      </c>
      <c r="E3348" s="329"/>
      <c r="F3348" s="327"/>
      <c r="G3348" s="131"/>
      <c r="H3348" s="330">
        <f>H3310</f>
        <v>0</v>
      </c>
      <c r="I3348" s="330"/>
      <c r="J3348" s="330"/>
      <c r="K3348" s="331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7"/>
      <c r="G3349" s="131"/>
      <c r="H3349" s="332">
        <f>H3311</f>
        <v>0</v>
      </c>
      <c r="I3349" s="332"/>
      <c r="J3349" s="332"/>
      <c r="K3349" s="333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4"/>
      <c r="I3350" s="334"/>
      <c r="J3350" s="334"/>
      <c r="K3350" s="335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6"/>
      <c r="K3371" s="31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7">
        <f>SUM(K3354:K3369)</f>
        <v>0</v>
      </c>
      <c r="K3372" s="338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9"/>
      <c r="K3373" s="339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0"/>
      <c r="K3375" s="31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0">
        <f>((J3372/1.11)+(K3374/1.11))*11%</f>
        <v>0</v>
      </c>
      <c r="K3376" s="341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0"/>
      <c r="K3377" s="31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1">
        <f>J3342</f>
        <v>0</v>
      </c>
      <c r="K3380" s="312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1">
        <f>J3343</f>
        <v>0</v>
      </c>
      <c r="K3381" s="312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23100030</v>
      </c>
      <c r="F3384" s="200"/>
      <c r="G3384" s="201" t="s">
        <v>2</v>
      </c>
      <c r="H3384" s="313">
        <f>H3346</f>
        <v>0</v>
      </c>
      <c r="I3384" s="313"/>
      <c r="J3384" s="313"/>
      <c r="K3384" s="314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7" t="s">
        <v>3</v>
      </c>
      <c r="G3385" s="207"/>
      <c r="H3385" s="315"/>
      <c r="I3385" s="315"/>
      <c r="J3385" s="315"/>
      <c r="K3385" s="316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8">
        <f>D3348</f>
        <v>0</v>
      </c>
      <c r="E3386" s="319"/>
      <c r="F3386" s="317"/>
      <c r="G3386" s="208"/>
      <c r="H3386" s="320">
        <f>H3348</f>
        <v>0</v>
      </c>
      <c r="I3386" s="320"/>
      <c r="J3386" s="320"/>
      <c r="K3386" s="321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7"/>
      <c r="G3387" s="208"/>
      <c r="H3387" s="322">
        <f>H3349</f>
        <v>0</v>
      </c>
      <c r="I3387" s="322"/>
      <c r="J3387" s="322"/>
      <c r="K3387" s="323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4"/>
      <c r="I3388" s="324"/>
      <c r="J3388" s="324"/>
      <c r="K3388" s="325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6"/>
      <c r="K3409" s="305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2">
        <f>SUM(K3392:K3407)</f>
        <v>0</v>
      </c>
      <c r="K3410" s="303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4"/>
      <c r="K3411" s="304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5"/>
      <c r="K3413" s="305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6">
        <f>((J3410/1.11)+(K3412/1.11))*11%</f>
        <v>0</v>
      </c>
      <c r="K3414" s="307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5"/>
      <c r="K3415" s="305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08">
        <f>J3380</f>
        <v>0</v>
      </c>
      <c r="K3418" s="309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08">
        <f>J3381</f>
        <v>0</v>
      </c>
      <c r="K3419" s="309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23100031</v>
      </c>
      <c r="G3422" s="11" t="s">
        <v>2</v>
      </c>
      <c r="H3422" s="355"/>
      <c r="I3422" s="355"/>
      <c r="J3422" s="355"/>
      <c r="K3422" s="35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9" t="s">
        <v>3</v>
      </c>
      <c r="G3423" s="17"/>
      <c r="H3423" s="357"/>
      <c r="I3423" s="357"/>
      <c r="J3423" s="357"/>
      <c r="K3423" s="35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0"/>
      <c r="E3424" s="361"/>
      <c r="F3424" s="359"/>
      <c r="G3424" s="18"/>
      <c r="H3424" s="362"/>
      <c r="I3424" s="362"/>
      <c r="J3424" s="362"/>
      <c r="K3424" s="363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9"/>
      <c r="G3425" s="18"/>
      <c r="H3425" s="364"/>
      <c r="I3425" s="364"/>
      <c r="J3425" s="364"/>
      <c r="K3425" s="365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6"/>
      <c r="I3426" s="366"/>
      <c r="J3426" s="366"/>
      <c r="K3426" s="367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2"/>
      <c r="K3447" s="34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4">
        <f>SUM(K3430:K3445)</f>
        <v>0</v>
      </c>
      <c r="K3448" s="34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6"/>
      <c r="K3449" s="34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3"/>
      <c r="K3451" s="34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7">
        <f>((J3448/1.11)+(K3450/1.11))*11%</f>
        <v>0</v>
      </c>
      <c r="K3452" s="34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3"/>
      <c r="K3453" s="34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49"/>
      <c r="K3456" s="35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49"/>
      <c r="K3457" s="35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23100031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7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8">
        <f>D3424</f>
        <v>0</v>
      </c>
      <c r="E3462" s="329"/>
      <c r="F3462" s="327"/>
      <c r="G3462" s="131"/>
      <c r="H3462" s="330">
        <f>H3424</f>
        <v>0</v>
      </c>
      <c r="I3462" s="330"/>
      <c r="J3462" s="330"/>
      <c r="K3462" s="331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7"/>
      <c r="G3463" s="131"/>
      <c r="H3463" s="332">
        <f>H3425</f>
        <v>0</v>
      </c>
      <c r="I3463" s="332"/>
      <c r="J3463" s="332"/>
      <c r="K3463" s="333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4"/>
      <c r="I3464" s="334"/>
      <c r="J3464" s="334"/>
      <c r="K3464" s="335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6"/>
      <c r="K3485" s="31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7">
        <f>SUM(K3468:K3483)</f>
        <v>0</v>
      </c>
      <c r="K3486" s="338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9"/>
      <c r="K3487" s="339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0"/>
      <c r="K3489" s="31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0">
        <f>((J3486/1.11)+(K3488/1.11))*11%</f>
        <v>0</v>
      </c>
      <c r="K3490" s="341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0"/>
      <c r="K3491" s="31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1">
        <f>J3456</f>
        <v>0</v>
      </c>
      <c r="K3494" s="312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1">
        <f>J3457</f>
        <v>0</v>
      </c>
      <c r="K3495" s="312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23100031</v>
      </c>
      <c r="F3498" s="200"/>
      <c r="G3498" s="201" t="s">
        <v>2</v>
      </c>
      <c r="H3498" s="313">
        <f>H3460</f>
        <v>0</v>
      </c>
      <c r="I3498" s="313"/>
      <c r="J3498" s="313"/>
      <c r="K3498" s="314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7" t="s">
        <v>3</v>
      </c>
      <c r="G3499" s="207"/>
      <c r="H3499" s="315"/>
      <c r="I3499" s="315"/>
      <c r="J3499" s="315"/>
      <c r="K3499" s="316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8">
        <f>D3462</f>
        <v>0</v>
      </c>
      <c r="E3500" s="319"/>
      <c r="F3500" s="317"/>
      <c r="G3500" s="208"/>
      <c r="H3500" s="320">
        <f>H3462</f>
        <v>0</v>
      </c>
      <c r="I3500" s="320"/>
      <c r="J3500" s="320"/>
      <c r="K3500" s="321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7"/>
      <c r="G3501" s="208"/>
      <c r="H3501" s="322">
        <f>H3463</f>
        <v>0</v>
      </c>
      <c r="I3501" s="322"/>
      <c r="J3501" s="322"/>
      <c r="K3501" s="323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4"/>
      <c r="I3502" s="324"/>
      <c r="J3502" s="324"/>
      <c r="K3502" s="325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6"/>
      <c r="K3523" s="305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2">
        <f>SUM(K3506:K3521)</f>
        <v>0</v>
      </c>
      <c r="K3524" s="303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4"/>
      <c r="K3525" s="304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5"/>
      <c r="K3527" s="305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6">
        <f>((J3524/1.11)+(K3526/1.11))*11%</f>
        <v>0</v>
      </c>
      <c r="K3528" s="307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5"/>
      <c r="K3529" s="305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08">
        <f>J3494</f>
        <v>0</v>
      </c>
      <c r="K3532" s="309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08">
        <f>J3495</f>
        <v>0</v>
      </c>
      <c r="K3533" s="309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23100032</v>
      </c>
      <c r="G3536" s="11" t="s">
        <v>2</v>
      </c>
      <c r="H3536" s="355"/>
      <c r="I3536" s="355"/>
      <c r="J3536" s="355"/>
      <c r="K3536" s="35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9" t="s">
        <v>3</v>
      </c>
      <c r="G3537" s="17"/>
      <c r="H3537" s="357"/>
      <c r="I3537" s="357"/>
      <c r="J3537" s="357"/>
      <c r="K3537" s="35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0"/>
      <c r="E3538" s="361"/>
      <c r="F3538" s="359"/>
      <c r="G3538" s="18"/>
      <c r="H3538" s="362"/>
      <c r="I3538" s="362"/>
      <c r="J3538" s="362"/>
      <c r="K3538" s="363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9"/>
      <c r="G3539" s="18"/>
      <c r="H3539" s="364"/>
      <c r="I3539" s="364"/>
      <c r="J3539" s="364"/>
      <c r="K3539" s="365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6"/>
      <c r="I3540" s="366"/>
      <c r="J3540" s="366"/>
      <c r="K3540" s="367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2"/>
      <c r="K3561" s="34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4">
        <f>SUM(K3544:K3559)</f>
        <v>0</v>
      </c>
      <c r="K3562" s="34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6"/>
      <c r="K3563" s="34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3"/>
      <c r="K3565" s="34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7">
        <f>((J3562/1.11)+(K3564/1.11))*11%</f>
        <v>0</v>
      </c>
      <c r="K3566" s="34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3"/>
      <c r="K3567" s="34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49"/>
      <c r="K3570" s="35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49"/>
      <c r="K3571" s="35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23100032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7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8">
        <f>D3538</f>
        <v>0</v>
      </c>
      <c r="E3576" s="329"/>
      <c r="F3576" s="327"/>
      <c r="G3576" s="131"/>
      <c r="H3576" s="330">
        <f>H3538</f>
        <v>0</v>
      </c>
      <c r="I3576" s="330"/>
      <c r="J3576" s="330"/>
      <c r="K3576" s="331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7"/>
      <c r="G3577" s="131"/>
      <c r="H3577" s="332">
        <f>H3539</f>
        <v>0</v>
      </c>
      <c r="I3577" s="332"/>
      <c r="J3577" s="332"/>
      <c r="K3577" s="333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4"/>
      <c r="I3578" s="334"/>
      <c r="J3578" s="334"/>
      <c r="K3578" s="335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6"/>
      <c r="K3599" s="31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7">
        <f>SUM(K3582:K3597)</f>
        <v>0</v>
      </c>
      <c r="K3600" s="338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9"/>
      <c r="K3601" s="339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0"/>
      <c r="K3603" s="31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0">
        <f>((J3600/1.11)+(K3602/1.11))*11%</f>
        <v>0</v>
      </c>
      <c r="K3604" s="341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0"/>
      <c r="K3605" s="31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1">
        <f>J3570</f>
        <v>0</v>
      </c>
      <c r="K3608" s="312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1">
        <f>J3571</f>
        <v>0</v>
      </c>
      <c r="K3609" s="312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23100032</v>
      </c>
      <c r="F3612" s="200"/>
      <c r="G3612" s="201" t="s">
        <v>2</v>
      </c>
      <c r="H3612" s="313">
        <f>H3574</f>
        <v>0</v>
      </c>
      <c r="I3612" s="313"/>
      <c r="J3612" s="313"/>
      <c r="K3612" s="314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7" t="s">
        <v>3</v>
      </c>
      <c r="G3613" s="207"/>
      <c r="H3613" s="315"/>
      <c r="I3613" s="315"/>
      <c r="J3613" s="315"/>
      <c r="K3613" s="316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8">
        <f>D3576</f>
        <v>0</v>
      </c>
      <c r="E3614" s="319"/>
      <c r="F3614" s="317"/>
      <c r="G3614" s="208"/>
      <c r="H3614" s="320">
        <f>H3576</f>
        <v>0</v>
      </c>
      <c r="I3614" s="320"/>
      <c r="J3614" s="320"/>
      <c r="K3614" s="321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7"/>
      <c r="G3615" s="208"/>
      <c r="H3615" s="322">
        <f>H3577</f>
        <v>0</v>
      </c>
      <c r="I3615" s="322"/>
      <c r="J3615" s="322"/>
      <c r="K3615" s="323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4"/>
      <c r="I3616" s="324"/>
      <c r="J3616" s="324"/>
      <c r="K3616" s="325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6"/>
      <c r="K3637" s="305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2">
        <f>SUM(K3620:K3635)</f>
        <v>0</v>
      </c>
      <c r="K3638" s="303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4"/>
      <c r="K3639" s="304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5"/>
      <c r="K3641" s="305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6">
        <f>((J3638/1.11)+(K3640/1.11))*11%</f>
        <v>0</v>
      </c>
      <c r="K3642" s="307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5"/>
      <c r="K3643" s="305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08">
        <f>J3608</f>
        <v>0</v>
      </c>
      <c r="K3646" s="309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08">
        <f>J3609</f>
        <v>0</v>
      </c>
      <c r="K3647" s="309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23100033</v>
      </c>
      <c r="G3650" s="11" t="s">
        <v>2</v>
      </c>
      <c r="H3650" s="355"/>
      <c r="I3650" s="355"/>
      <c r="J3650" s="355"/>
      <c r="K3650" s="35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9" t="s">
        <v>3</v>
      </c>
      <c r="G3651" s="17"/>
      <c r="H3651" s="357"/>
      <c r="I3651" s="357"/>
      <c r="J3651" s="357"/>
      <c r="K3651" s="35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0"/>
      <c r="E3652" s="361"/>
      <c r="F3652" s="359"/>
      <c r="G3652" s="18"/>
      <c r="H3652" s="362"/>
      <c r="I3652" s="362"/>
      <c r="J3652" s="362"/>
      <c r="K3652" s="363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9"/>
      <c r="G3653" s="18"/>
      <c r="H3653" s="364"/>
      <c r="I3653" s="364"/>
      <c r="J3653" s="364"/>
      <c r="K3653" s="365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6"/>
      <c r="I3654" s="366"/>
      <c r="J3654" s="366"/>
      <c r="K3654" s="367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2"/>
      <c r="K3675" s="34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4">
        <f>SUM(K3658:K3673)</f>
        <v>0</v>
      </c>
      <c r="K3676" s="34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6"/>
      <c r="K3677" s="34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3"/>
      <c r="K3679" s="34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7">
        <f>((J3676/1.11)+(K3678/1.11))*11%</f>
        <v>0</v>
      </c>
      <c r="K3680" s="34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3"/>
      <c r="K3681" s="34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49"/>
      <c r="K3684" s="350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49"/>
      <c r="K3685" s="350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23100033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7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8">
        <f>D3652</f>
        <v>0</v>
      </c>
      <c r="E3690" s="329"/>
      <c r="F3690" s="327"/>
      <c r="G3690" s="131"/>
      <c r="H3690" s="330">
        <f>H3652</f>
        <v>0</v>
      </c>
      <c r="I3690" s="330"/>
      <c r="J3690" s="330"/>
      <c r="K3690" s="331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7"/>
      <c r="G3691" s="131"/>
      <c r="H3691" s="332">
        <f>H3653</f>
        <v>0</v>
      </c>
      <c r="I3691" s="332"/>
      <c r="J3691" s="332"/>
      <c r="K3691" s="333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4"/>
      <c r="I3692" s="334"/>
      <c r="J3692" s="334"/>
      <c r="K3692" s="335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6"/>
      <c r="K3713" s="31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7">
        <f>SUM(K3696:K3711)</f>
        <v>0</v>
      </c>
      <c r="K3714" s="338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9"/>
      <c r="K3715" s="339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0"/>
      <c r="K3717" s="31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0">
        <f>((J3714/1.11)+(K3716/1.11))*11%</f>
        <v>0</v>
      </c>
      <c r="K3718" s="341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0"/>
      <c r="K3719" s="31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1">
        <f>J3684</f>
        <v>0</v>
      </c>
      <c r="K3722" s="312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1">
        <f>J3685</f>
        <v>0</v>
      </c>
      <c r="K3723" s="312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23100033</v>
      </c>
      <c r="F3726" s="200"/>
      <c r="G3726" s="201" t="s">
        <v>2</v>
      </c>
      <c r="H3726" s="313">
        <f>H3688</f>
        <v>0</v>
      </c>
      <c r="I3726" s="313"/>
      <c r="J3726" s="313"/>
      <c r="K3726" s="314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7" t="s">
        <v>3</v>
      </c>
      <c r="G3727" s="207"/>
      <c r="H3727" s="315"/>
      <c r="I3727" s="315"/>
      <c r="J3727" s="315"/>
      <c r="K3727" s="316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8">
        <f>D3690</f>
        <v>0</v>
      </c>
      <c r="E3728" s="319"/>
      <c r="F3728" s="317"/>
      <c r="G3728" s="208"/>
      <c r="H3728" s="320">
        <f>H3690</f>
        <v>0</v>
      </c>
      <c r="I3728" s="320"/>
      <c r="J3728" s="320"/>
      <c r="K3728" s="321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7"/>
      <c r="G3729" s="208"/>
      <c r="H3729" s="322">
        <f>H3691</f>
        <v>0</v>
      </c>
      <c r="I3729" s="322"/>
      <c r="J3729" s="322"/>
      <c r="K3729" s="323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4"/>
      <c r="I3730" s="324"/>
      <c r="J3730" s="324"/>
      <c r="K3730" s="325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6"/>
      <c r="K3751" s="305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2">
        <f>SUM(K3734:K3749)</f>
        <v>0</v>
      </c>
      <c r="K3752" s="303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4"/>
      <c r="K3753" s="304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5"/>
      <c r="K3755" s="305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6">
        <f>((J3752/1.11)+(K3754/1.11))*11%</f>
        <v>0</v>
      </c>
      <c r="K3756" s="307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5"/>
      <c r="K3757" s="305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08">
        <f>J3722</f>
        <v>0</v>
      </c>
      <c r="K3760" s="309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08">
        <f>J3723</f>
        <v>0</v>
      </c>
      <c r="K3761" s="309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23100034</v>
      </c>
      <c r="G3764" s="11" t="s">
        <v>2</v>
      </c>
      <c r="H3764" s="355"/>
      <c r="I3764" s="355"/>
      <c r="J3764" s="355"/>
      <c r="K3764" s="35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9" t="s">
        <v>3</v>
      </c>
      <c r="G3765" s="17"/>
      <c r="H3765" s="357"/>
      <c r="I3765" s="357"/>
      <c r="J3765" s="357"/>
      <c r="K3765" s="35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0"/>
      <c r="E3766" s="361"/>
      <c r="F3766" s="359"/>
      <c r="G3766" s="18"/>
      <c r="H3766" s="362"/>
      <c r="I3766" s="362"/>
      <c r="J3766" s="362"/>
      <c r="K3766" s="363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9"/>
      <c r="G3767" s="18"/>
      <c r="H3767" s="364"/>
      <c r="I3767" s="364"/>
      <c r="J3767" s="364"/>
      <c r="K3767" s="365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6"/>
      <c r="I3768" s="366"/>
      <c r="J3768" s="366"/>
      <c r="K3768" s="367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2"/>
      <c r="K3789" s="34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4">
        <f>SUM(K3772:K3787)</f>
        <v>0</v>
      </c>
      <c r="K3790" s="34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6"/>
      <c r="K3791" s="34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3"/>
      <c r="K3793" s="34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7">
        <f>((J3790/1.11)+(K3792/1.11))*11%</f>
        <v>0</v>
      </c>
      <c r="K3794" s="34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3"/>
      <c r="K3795" s="34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49"/>
      <c r="K3798" s="350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49"/>
      <c r="K3799" s="350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23100034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7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8">
        <f>D3766</f>
        <v>0</v>
      </c>
      <c r="E3804" s="329"/>
      <c r="F3804" s="327"/>
      <c r="G3804" s="131"/>
      <c r="H3804" s="330">
        <f>H3766</f>
        <v>0</v>
      </c>
      <c r="I3804" s="330"/>
      <c r="J3804" s="330"/>
      <c r="K3804" s="331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7"/>
      <c r="G3805" s="131"/>
      <c r="H3805" s="332">
        <f>H3767</f>
        <v>0</v>
      </c>
      <c r="I3805" s="332"/>
      <c r="J3805" s="332"/>
      <c r="K3805" s="333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4"/>
      <c r="I3806" s="334"/>
      <c r="J3806" s="334"/>
      <c r="K3806" s="335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6"/>
      <c r="K3827" s="31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7">
        <f>SUM(K3810:K3825)</f>
        <v>0</v>
      </c>
      <c r="K3828" s="338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9"/>
      <c r="K3829" s="339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0"/>
      <c r="K3831" s="31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0">
        <f>((J3828/1.11)+(K3830/1.11))*11%</f>
        <v>0</v>
      </c>
      <c r="K3832" s="341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0"/>
      <c r="K3833" s="31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1">
        <f>J3798</f>
        <v>0</v>
      </c>
      <c r="K3836" s="312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1">
        <f>J3799</f>
        <v>0</v>
      </c>
      <c r="K3837" s="312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23100034</v>
      </c>
      <c r="F3840" s="200"/>
      <c r="G3840" s="201" t="s">
        <v>2</v>
      </c>
      <c r="H3840" s="313">
        <f>H3802</f>
        <v>0</v>
      </c>
      <c r="I3840" s="313"/>
      <c r="J3840" s="313"/>
      <c r="K3840" s="314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7" t="s">
        <v>3</v>
      </c>
      <c r="G3841" s="207"/>
      <c r="H3841" s="315"/>
      <c r="I3841" s="315"/>
      <c r="J3841" s="315"/>
      <c r="K3841" s="316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8">
        <f>D3804</f>
        <v>0</v>
      </c>
      <c r="E3842" s="319"/>
      <c r="F3842" s="317"/>
      <c r="G3842" s="208"/>
      <c r="H3842" s="320">
        <f>H3804</f>
        <v>0</v>
      </c>
      <c r="I3842" s="320"/>
      <c r="J3842" s="320"/>
      <c r="K3842" s="321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7"/>
      <c r="G3843" s="208"/>
      <c r="H3843" s="322">
        <f>H3805</f>
        <v>0</v>
      </c>
      <c r="I3843" s="322"/>
      <c r="J3843" s="322"/>
      <c r="K3843" s="323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4"/>
      <c r="I3844" s="324"/>
      <c r="J3844" s="324"/>
      <c r="K3844" s="325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6"/>
      <c r="K3865" s="305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2">
        <f>SUM(K3848:K3863)</f>
        <v>0</v>
      </c>
      <c r="K3866" s="303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4"/>
      <c r="K3867" s="304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5"/>
      <c r="K3869" s="305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6">
        <f>((J3866/1.11)+(K3868/1.11))*11%</f>
        <v>0</v>
      </c>
      <c r="K3870" s="307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5"/>
      <c r="K3871" s="305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08">
        <f>J3836</f>
        <v>0</v>
      </c>
      <c r="K3874" s="309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08">
        <f>J3837</f>
        <v>0</v>
      </c>
      <c r="K3875" s="309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23100035</v>
      </c>
      <c r="G3878" s="11" t="s">
        <v>2</v>
      </c>
      <c r="H3878" s="355"/>
      <c r="I3878" s="355"/>
      <c r="J3878" s="355"/>
      <c r="K3878" s="35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9" t="s">
        <v>3</v>
      </c>
      <c r="G3879" s="17"/>
      <c r="H3879" s="357"/>
      <c r="I3879" s="357"/>
      <c r="J3879" s="357"/>
      <c r="K3879" s="35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0"/>
      <c r="E3880" s="361"/>
      <c r="F3880" s="359"/>
      <c r="G3880" s="18"/>
      <c r="H3880" s="362"/>
      <c r="I3880" s="362"/>
      <c r="J3880" s="362"/>
      <c r="K3880" s="363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9"/>
      <c r="G3881" s="18"/>
      <c r="H3881" s="364"/>
      <c r="I3881" s="364"/>
      <c r="J3881" s="364"/>
      <c r="K3881" s="365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6"/>
      <c r="I3882" s="366"/>
      <c r="J3882" s="366"/>
      <c r="K3882" s="367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2"/>
      <c r="K3903" s="34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4">
        <f>SUM(K3886:K3901)</f>
        <v>0</v>
      </c>
      <c r="K3904" s="34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6"/>
      <c r="K3905" s="34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3"/>
      <c r="K3907" s="34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7">
        <f>((J3904/1.11)+(K3906/1.11))*11%</f>
        <v>0</v>
      </c>
      <c r="K3908" s="34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3"/>
      <c r="K3909" s="34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49"/>
      <c r="K3912" s="350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49"/>
      <c r="K3913" s="350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23100035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7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8">
        <f>D3880</f>
        <v>0</v>
      </c>
      <c r="E3918" s="329"/>
      <c r="F3918" s="327"/>
      <c r="G3918" s="131"/>
      <c r="H3918" s="330">
        <f>H3880</f>
        <v>0</v>
      </c>
      <c r="I3918" s="330"/>
      <c r="J3918" s="330"/>
      <c r="K3918" s="331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7"/>
      <c r="G3919" s="131"/>
      <c r="H3919" s="332">
        <f>H3881</f>
        <v>0</v>
      </c>
      <c r="I3919" s="332"/>
      <c r="J3919" s="332"/>
      <c r="K3919" s="333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4"/>
      <c r="I3920" s="334"/>
      <c r="J3920" s="334"/>
      <c r="K3920" s="335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6"/>
      <c r="K3941" s="31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7">
        <f>SUM(K3924:K3939)</f>
        <v>0</v>
      </c>
      <c r="K3942" s="338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9"/>
      <c r="K3943" s="339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0"/>
      <c r="K3945" s="31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0">
        <f>((J3942/1.11)+(K3944/1.11))*11%</f>
        <v>0</v>
      </c>
      <c r="K3946" s="341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0"/>
      <c r="K3947" s="31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1">
        <f>J3912</f>
        <v>0</v>
      </c>
      <c r="K3950" s="312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1">
        <f>J3913</f>
        <v>0</v>
      </c>
      <c r="K3951" s="312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23100035</v>
      </c>
      <c r="F3954" s="200"/>
      <c r="G3954" s="201" t="s">
        <v>2</v>
      </c>
      <c r="H3954" s="313">
        <f>H3916</f>
        <v>0</v>
      </c>
      <c r="I3954" s="313"/>
      <c r="J3954" s="313"/>
      <c r="K3954" s="314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7" t="s">
        <v>3</v>
      </c>
      <c r="G3955" s="207"/>
      <c r="H3955" s="315"/>
      <c r="I3955" s="315"/>
      <c r="J3955" s="315"/>
      <c r="K3955" s="316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8">
        <f>D3918</f>
        <v>0</v>
      </c>
      <c r="E3956" s="319"/>
      <c r="F3956" s="317"/>
      <c r="G3956" s="208"/>
      <c r="H3956" s="320">
        <f>H3918</f>
        <v>0</v>
      </c>
      <c r="I3956" s="320"/>
      <c r="J3956" s="320"/>
      <c r="K3956" s="321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7"/>
      <c r="G3957" s="208"/>
      <c r="H3957" s="322">
        <f>H3919</f>
        <v>0</v>
      </c>
      <c r="I3957" s="322"/>
      <c r="J3957" s="322"/>
      <c r="K3957" s="323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4"/>
      <c r="I3958" s="324"/>
      <c r="J3958" s="324"/>
      <c r="K3958" s="325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6"/>
      <c r="K3979" s="305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2">
        <f>SUM(K3962:K3977)</f>
        <v>0</v>
      </c>
      <c r="K3980" s="303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4"/>
      <c r="K3981" s="304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5"/>
      <c r="K3983" s="305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6">
        <f>((J3980/1.11)+(K3982/1.11))*11%</f>
        <v>0</v>
      </c>
      <c r="K3984" s="307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5"/>
      <c r="K3985" s="305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08">
        <f>J3950</f>
        <v>0</v>
      </c>
      <c r="K3988" s="309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08">
        <f>J3951</f>
        <v>0</v>
      </c>
      <c r="K3989" s="309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23100036</v>
      </c>
      <c r="G3992" s="11" t="s">
        <v>2</v>
      </c>
      <c r="H3992" s="355"/>
      <c r="I3992" s="355"/>
      <c r="J3992" s="355"/>
      <c r="K3992" s="35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9" t="s">
        <v>3</v>
      </c>
      <c r="G3993" s="17"/>
      <c r="H3993" s="357"/>
      <c r="I3993" s="357"/>
      <c r="J3993" s="357"/>
      <c r="K3993" s="35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0"/>
      <c r="E3994" s="361"/>
      <c r="F3994" s="359"/>
      <c r="G3994" s="18"/>
      <c r="H3994" s="362"/>
      <c r="I3994" s="362"/>
      <c r="J3994" s="362"/>
      <c r="K3994" s="363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9"/>
      <c r="G3995" s="18"/>
      <c r="H3995" s="364"/>
      <c r="I3995" s="364"/>
      <c r="J3995" s="364"/>
      <c r="K3995" s="365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6"/>
      <c r="I3996" s="366"/>
      <c r="J3996" s="366"/>
      <c r="K3996" s="367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2"/>
      <c r="K4017" s="34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4">
        <f>SUM(K4000:K4015)</f>
        <v>0</v>
      </c>
      <c r="K4018" s="34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6"/>
      <c r="K4019" s="34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3"/>
      <c r="K4021" s="34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7">
        <f>((J4018/1.11)+(K4020/1.11))*11%</f>
        <v>0</v>
      </c>
      <c r="K4022" s="34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3"/>
      <c r="K4023" s="34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49"/>
      <c r="K4026" s="350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49"/>
      <c r="K4027" s="350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23100036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7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8">
        <f>D3994</f>
        <v>0</v>
      </c>
      <c r="E4032" s="329"/>
      <c r="F4032" s="327"/>
      <c r="G4032" s="131"/>
      <c r="H4032" s="330">
        <f>H3994</f>
        <v>0</v>
      </c>
      <c r="I4032" s="330"/>
      <c r="J4032" s="330"/>
      <c r="K4032" s="331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7"/>
      <c r="G4033" s="131"/>
      <c r="H4033" s="332">
        <f>H3995</f>
        <v>0</v>
      </c>
      <c r="I4033" s="332"/>
      <c r="J4033" s="332"/>
      <c r="K4033" s="333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4"/>
      <c r="I4034" s="334"/>
      <c r="J4034" s="334"/>
      <c r="K4034" s="335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6"/>
      <c r="K4055" s="31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7">
        <f>SUM(K4038:K4053)</f>
        <v>0</v>
      </c>
      <c r="K4056" s="338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9"/>
      <c r="K4057" s="339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0"/>
      <c r="K4059" s="31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0">
        <f>((J4056/1.11)+(K4058/1.11))*11%</f>
        <v>0</v>
      </c>
      <c r="K4060" s="341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0"/>
      <c r="K4061" s="31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1">
        <f>J4026</f>
        <v>0</v>
      </c>
      <c r="K4064" s="312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1">
        <f>J4027</f>
        <v>0</v>
      </c>
      <c r="K4065" s="312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23100036</v>
      </c>
      <c r="F4068" s="200"/>
      <c r="G4068" s="201" t="s">
        <v>2</v>
      </c>
      <c r="H4068" s="313">
        <f>H4030</f>
        <v>0</v>
      </c>
      <c r="I4068" s="313"/>
      <c r="J4068" s="313"/>
      <c r="K4068" s="314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7" t="s">
        <v>3</v>
      </c>
      <c r="G4069" s="207"/>
      <c r="H4069" s="315"/>
      <c r="I4069" s="315"/>
      <c r="J4069" s="315"/>
      <c r="K4069" s="316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8">
        <f>D4032</f>
        <v>0</v>
      </c>
      <c r="E4070" s="319"/>
      <c r="F4070" s="317"/>
      <c r="G4070" s="208"/>
      <c r="H4070" s="320">
        <f>H4032</f>
        <v>0</v>
      </c>
      <c r="I4070" s="320"/>
      <c r="J4070" s="320"/>
      <c r="K4070" s="321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7"/>
      <c r="G4071" s="208"/>
      <c r="H4071" s="322">
        <f>H4033</f>
        <v>0</v>
      </c>
      <c r="I4071" s="322"/>
      <c r="J4071" s="322"/>
      <c r="K4071" s="323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4"/>
      <c r="I4072" s="324"/>
      <c r="J4072" s="324"/>
      <c r="K4072" s="325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6"/>
      <c r="K4093" s="305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2">
        <f>SUM(K4076:K4091)</f>
        <v>0</v>
      </c>
      <c r="K4094" s="303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4"/>
      <c r="K4095" s="304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5"/>
      <c r="K4097" s="305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6">
        <f>((J4094/1.11)+(K4096/1.11))*11%</f>
        <v>0</v>
      </c>
      <c r="K4098" s="307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5"/>
      <c r="K4099" s="305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08">
        <f>J4064</f>
        <v>0</v>
      </c>
      <c r="K4102" s="309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08">
        <f>J4065</f>
        <v>0</v>
      </c>
      <c r="K4103" s="309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23100037</v>
      </c>
      <c r="G4106" s="11" t="s">
        <v>2</v>
      </c>
      <c r="H4106" s="355"/>
      <c r="I4106" s="355"/>
      <c r="J4106" s="355"/>
      <c r="K4106" s="35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9" t="s">
        <v>3</v>
      </c>
      <c r="G4107" s="17"/>
      <c r="H4107" s="357"/>
      <c r="I4107" s="357"/>
      <c r="J4107" s="357"/>
      <c r="K4107" s="35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0"/>
      <c r="E4108" s="361"/>
      <c r="F4108" s="359"/>
      <c r="G4108" s="18"/>
      <c r="H4108" s="362"/>
      <c r="I4108" s="362"/>
      <c r="J4108" s="362"/>
      <c r="K4108" s="363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9"/>
      <c r="G4109" s="18"/>
      <c r="H4109" s="364"/>
      <c r="I4109" s="364"/>
      <c r="J4109" s="364"/>
      <c r="K4109" s="365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6"/>
      <c r="I4110" s="366"/>
      <c r="J4110" s="366"/>
      <c r="K4110" s="367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2"/>
      <c r="K4131" s="34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4">
        <f>SUM(K4114:K4129)</f>
        <v>0</v>
      </c>
      <c r="K4132" s="34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6"/>
      <c r="K4133" s="34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3"/>
      <c r="K4135" s="34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7">
        <f>((J4132/1.11)+(K4134/1.11))*11%</f>
        <v>0</v>
      </c>
      <c r="K4136" s="34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3"/>
      <c r="K4137" s="34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49"/>
      <c r="K4140" s="350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49"/>
      <c r="K4141" s="350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23100037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7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8">
        <f>D4108</f>
        <v>0</v>
      </c>
      <c r="E4146" s="329"/>
      <c r="F4146" s="327"/>
      <c r="G4146" s="131"/>
      <c r="H4146" s="330">
        <f>H4108</f>
        <v>0</v>
      </c>
      <c r="I4146" s="330"/>
      <c r="J4146" s="330"/>
      <c r="K4146" s="331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7"/>
      <c r="G4147" s="131"/>
      <c r="H4147" s="332">
        <f>H4109</f>
        <v>0</v>
      </c>
      <c r="I4147" s="332"/>
      <c r="J4147" s="332"/>
      <c r="K4147" s="333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4"/>
      <c r="I4148" s="334"/>
      <c r="J4148" s="334"/>
      <c r="K4148" s="335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6"/>
      <c r="K4169" s="31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7">
        <f>SUM(K4152:K4167)</f>
        <v>0</v>
      </c>
      <c r="K4170" s="338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9"/>
      <c r="K4171" s="339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0"/>
      <c r="K4173" s="31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0">
        <f>((J4170/1.11)+(K4172/1.11))*11%</f>
        <v>0</v>
      </c>
      <c r="K4174" s="341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0"/>
      <c r="K4175" s="31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1">
        <f>J4140</f>
        <v>0</v>
      </c>
      <c r="K4178" s="312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1">
        <f>J4141</f>
        <v>0</v>
      </c>
      <c r="K4179" s="312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23100037</v>
      </c>
      <c r="F4182" s="200"/>
      <c r="G4182" s="201" t="s">
        <v>2</v>
      </c>
      <c r="H4182" s="313">
        <f>H4144</f>
        <v>0</v>
      </c>
      <c r="I4182" s="313"/>
      <c r="J4182" s="313"/>
      <c r="K4182" s="314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7" t="s">
        <v>3</v>
      </c>
      <c r="G4183" s="207"/>
      <c r="H4183" s="315"/>
      <c r="I4183" s="315"/>
      <c r="J4183" s="315"/>
      <c r="K4183" s="316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8">
        <f>D4146</f>
        <v>0</v>
      </c>
      <c r="E4184" s="319"/>
      <c r="F4184" s="317"/>
      <c r="G4184" s="208"/>
      <c r="H4184" s="320">
        <f>H4146</f>
        <v>0</v>
      </c>
      <c r="I4184" s="320"/>
      <c r="J4184" s="320"/>
      <c r="K4184" s="321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7"/>
      <c r="G4185" s="208"/>
      <c r="H4185" s="322">
        <f>H4147</f>
        <v>0</v>
      </c>
      <c r="I4185" s="322"/>
      <c r="J4185" s="322"/>
      <c r="K4185" s="323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4"/>
      <c r="I4186" s="324"/>
      <c r="J4186" s="324"/>
      <c r="K4186" s="325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6"/>
      <c r="K4207" s="305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2">
        <f>SUM(K4190:K4205)</f>
        <v>0</v>
      </c>
      <c r="K4208" s="303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4"/>
      <c r="K4209" s="304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5"/>
      <c r="K4211" s="305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6">
        <f>((J4208/1.11)+(K4210/1.11))*11%</f>
        <v>0</v>
      </c>
      <c r="K4212" s="307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5"/>
      <c r="K4213" s="305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08">
        <f>J4178</f>
        <v>0</v>
      </c>
      <c r="K4216" s="309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08">
        <f>J4179</f>
        <v>0</v>
      </c>
      <c r="K4217" s="309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23100038</v>
      </c>
      <c r="G4220" s="11" t="s">
        <v>2</v>
      </c>
      <c r="H4220" s="355"/>
      <c r="I4220" s="355"/>
      <c r="J4220" s="355"/>
      <c r="K4220" s="35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9" t="s">
        <v>3</v>
      </c>
      <c r="G4221" s="17"/>
      <c r="H4221" s="357"/>
      <c r="I4221" s="357"/>
      <c r="J4221" s="357"/>
      <c r="K4221" s="35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0"/>
      <c r="E4222" s="361"/>
      <c r="F4222" s="359"/>
      <c r="G4222" s="18"/>
      <c r="H4222" s="362"/>
      <c r="I4222" s="362"/>
      <c r="J4222" s="362"/>
      <c r="K4222" s="363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9"/>
      <c r="G4223" s="18"/>
      <c r="H4223" s="364"/>
      <c r="I4223" s="364"/>
      <c r="J4223" s="364"/>
      <c r="K4223" s="365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6"/>
      <c r="I4224" s="366"/>
      <c r="J4224" s="366"/>
      <c r="K4224" s="367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2"/>
      <c r="K4245" s="34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4">
        <f>SUM(K4228:K4243)</f>
        <v>0</v>
      </c>
      <c r="K4246" s="34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6"/>
      <c r="K4247" s="34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3"/>
      <c r="K4249" s="34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7">
        <f>((J4246/1.11)+(K4248/1.11))*11%</f>
        <v>0</v>
      </c>
      <c r="K4250" s="34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3"/>
      <c r="K4251" s="34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49"/>
      <c r="K4254" s="350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49"/>
      <c r="K4255" s="350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23100038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7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8">
        <f>D4222</f>
        <v>0</v>
      </c>
      <c r="E4260" s="329"/>
      <c r="F4260" s="327"/>
      <c r="G4260" s="131"/>
      <c r="H4260" s="330">
        <f>H4222</f>
        <v>0</v>
      </c>
      <c r="I4260" s="330"/>
      <c r="J4260" s="330"/>
      <c r="K4260" s="331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7"/>
      <c r="G4261" s="131"/>
      <c r="H4261" s="332">
        <f>H4223</f>
        <v>0</v>
      </c>
      <c r="I4261" s="332"/>
      <c r="J4261" s="332"/>
      <c r="K4261" s="333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4"/>
      <c r="I4262" s="334"/>
      <c r="J4262" s="334"/>
      <c r="K4262" s="335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6"/>
      <c r="K4283" s="31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7">
        <f>SUM(K4266:K4281)</f>
        <v>0</v>
      </c>
      <c r="K4284" s="338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9"/>
      <c r="K4285" s="339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0"/>
      <c r="K4287" s="31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0">
        <f>((J4284/1.11)+(K4286/1.11))*11%</f>
        <v>0</v>
      </c>
      <c r="K4288" s="341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0"/>
      <c r="K4289" s="31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1">
        <f>J4254</f>
        <v>0</v>
      </c>
      <c r="K4292" s="312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1">
        <f>J4255</f>
        <v>0</v>
      </c>
      <c r="K4293" s="312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23100038</v>
      </c>
      <c r="F4296" s="200"/>
      <c r="G4296" s="201" t="s">
        <v>2</v>
      </c>
      <c r="H4296" s="313">
        <f>H4258</f>
        <v>0</v>
      </c>
      <c r="I4296" s="313"/>
      <c r="J4296" s="313"/>
      <c r="K4296" s="314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7" t="s">
        <v>3</v>
      </c>
      <c r="G4297" s="207"/>
      <c r="H4297" s="315"/>
      <c r="I4297" s="315"/>
      <c r="J4297" s="315"/>
      <c r="K4297" s="316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8">
        <f>D4260</f>
        <v>0</v>
      </c>
      <c r="E4298" s="319"/>
      <c r="F4298" s="317"/>
      <c r="G4298" s="208"/>
      <c r="H4298" s="320">
        <f>H4260</f>
        <v>0</v>
      </c>
      <c r="I4298" s="320"/>
      <c r="J4298" s="320"/>
      <c r="K4298" s="321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7"/>
      <c r="G4299" s="208"/>
      <c r="H4299" s="322">
        <f>H4261</f>
        <v>0</v>
      </c>
      <c r="I4299" s="322"/>
      <c r="J4299" s="322"/>
      <c r="K4299" s="323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4"/>
      <c r="I4300" s="324"/>
      <c r="J4300" s="324"/>
      <c r="K4300" s="325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6"/>
      <c r="K4321" s="305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2">
        <f>SUM(K4304:K4319)</f>
        <v>0</v>
      </c>
      <c r="K4322" s="303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4"/>
      <c r="K4323" s="304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5"/>
      <c r="K4325" s="305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6">
        <f>((J4322/1.11)+(K4324/1.11))*11%</f>
        <v>0</v>
      </c>
      <c r="K4326" s="307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5"/>
      <c r="K4327" s="305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08">
        <f>J4292</f>
        <v>0</v>
      </c>
      <c r="K4330" s="309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08">
        <f>J4293</f>
        <v>0</v>
      </c>
      <c r="K4331" s="309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23100039</v>
      </c>
      <c r="G4334" s="11" t="s">
        <v>2</v>
      </c>
      <c r="H4334" s="355"/>
      <c r="I4334" s="355"/>
      <c r="J4334" s="355"/>
      <c r="K4334" s="35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9" t="s">
        <v>3</v>
      </c>
      <c r="G4335" s="17"/>
      <c r="H4335" s="357"/>
      <c r="I4335" s="357"/>
      <c r="J4335" s="357"/>
      <c r="K4335" s="35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0"/>
      <c r="E4336" s="361"/>
      <c r="F4336" s="359"/>
      <c r="G4336" s="18"/>
      <c r="H4336" s="362"/>
      <c r="I4336" s="362"/>
      <c r="J4336" s="362"/>
      <c r="K4336" s="363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9"/>
      <c r="G4337" s="18"/>
      <c r="H4337" s="364"/>
      <c r="I4337" s="364"/>
      <c r="J4337" s="364"/>
      <c r="K4337" s="365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6"/>
      <c r="I4338" s="366"/>
      <c r="J4338" s="366"/>
      <c r="K4338" s="367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2"/>
      <c r="K4359" s="34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4">
        <f>SUM(K4342:K4357)</f>
        <v>0</v>
      </c>
      <c r="K4360" s="34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6"/>
      <c r="K4361" s="34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3"/>
      <c r="K4363" s="34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7">
        <f>((J4360/1.11)+(K4362/1.11))*11%</f>
        <v>0</v>
      </c>
      <c r="K4364" s="34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3"/>
      <c r="K4365" s="34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49"/>
      <c r="K4368" s="350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49"/>
      <c r="K4369" s="350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23100039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7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8">
        <f>D4336</f>
        <v>0</v>
      </c>
      <c r="E4374" s="329"/>
      <c r="F4374" s="327"/>
      <c r="G4374" s="131"/>
      <c r="H4374" s="330">
        <f>H4336</f>
        <v>0</v>
      </c>
      <c r="I4374" s="330"/>
      <c r="J4374" s="330"/>
      <c r="K4374" s="331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7"/>
      <c r="G4375" s="131"/>
      <c r="H4375" s="332">
        <f>H4337</f>
        <v>0</v>
      </c>
      <c r="I4375" s="332"/>
      <c r="J4375" s="332"/>
      <c r="K4375" s="333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4"/>
      <c r="I4376" s="334"/>
      <c r="J4376" s="334"/>
      <c r="K4376" s="335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6"/>
      <c r="K4397" s="31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7">
        <f>SUM(K4380:K4395)</f>
        <v>0</v>
      </c>
      <c r="K4398" s="338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9"/>
      <c r="K4399" s="339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0"/>
      <c r="K4401" s="31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0">
        <f>((J4398/1.11)+(K4400/1.11))*11%</f>
        <v>0</v>
      </c>
      <c r="K4402" s="341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0"/>
      <c r="K4403" s="31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1">
        <f>J4368</f>
        <v>0</v>
      </c>
      <c r="K4406" s="312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1">
        <f>J4369</f>
        <v>0</v>
      </c>
      <c r="K4407" s="312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23100039</v>
      </c>
      <c r="F4410" s="200"/>
      <c r="G4410" s="201" t="s">
        <v>2</v>
      </c>
      <c r="H4410" s="313">
        <f>H4372</f>
        <v>0</v>
      </c>
      <c r="I4410" s="313"/>
      <c r="J4410" s="313"/>
      <c r="K4410" s="314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7" t="s">
        <v>3</v>
      </c>
      <c r="G4411" s="207"/>
      <c r="H4411" s="315"/>
      <c r="I4411" s="315"/>
      <c r="J4411" s="315"/>
      <c r="K4411" s="316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8">
        <f>D4374</f>
        <v>0</v>
      </c>
      <c r="E4412" s="319"/>
      <c r="F4412" s="317"/>
      <c r="G4412" s="208"/>
      <c r="H4412" s="320">
        <f>H4374</f>
        <v>0</v>
      </c>
      <c r="I4412" s="320"/>
      <c r="J4412" s="320"/>
      <c r="K4412" s="321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7"/>
      <c r="G4413" s="208"/>
      <c r="H4413" s="322">
        <f>H4375</f>
        <v>0</v>
      </c>
      <c r="I4413" s="322"/>
      <c r="J4413" s="322"/>
      <c r="K4413" s="323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4"/>
      <c r="I4414" s="324"/>
      <c r="J4414" s="324"/>
      <c r="K4414" s="325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6"/>
      <c r="K4435" s="305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2">
        <f>SUM(K4418:K4433)</f>
        <v>0</v>
      </c>
      <c r="K4436" s="303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4"/>
      <c r="K4437" s="304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5"/>
      <c r="K4439" s="305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6">
        <f>((J4436/1.11)+(K4438/1.11))*11%</f>
        <v>0</v>
      </c>
      <c r="K4440" s="307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5"/>
      <c r="K4441" s="305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08">
        <f>J4406</f>
        <v>0</v>
      </c>
      <c r="K4444" s="309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08">
        <f>J4407</f>
        <v>0</v>
      </c>
      <c r="K4445" s="309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23100040</v>
      </c>
      <c r="G4448" s="11" t="s">
        <v>2</v>
      </c>
      <c r="H4448" s="355"/>
      <c r="I4448" s="355"/>
      <c r="J4448" s="355"/>
      <c r="K4448" s="35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9" t="s">
        <v>3</v>
      </c>
      <c r="G4449" s="17"/>
      <c r="H4449" s="357"/>
      <c r="I4449" s="357"/>
      <c r="J4449" s="357"/>
      <c r="K4449" s="35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0"/>
      <c r="E4450" s="361"/>
      <c r="F4450" s="359"/>
      <c r="G4450" s="18"/>
      <c r="H4450" s="362"/>
      <c r="I4450" s="362"/>
      <c r="J4450" s="362"/>
      <c r="K4450" s="363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9"/>
      <c r="G4451" s="18"/>
      <c r="H4451" s="364"/>
      <c r="I4451" s="364"/>
      <c r="J4451" s="364"/>
      <c r="K4451" s="365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6"/>
      <c r="I4452" s="366"/>
      <c r="J4452" s="366"/>
      <c r="K4452" s="367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2"/>
      <c r="K4473" s="34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4">
        <f>SUM(K4456:K4471)</f>
        <v>0</v>
      </c>
      <c r="K4474" s="34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6"/>
      <c r="K4475" s="34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3"/>
      <c r="K4477" s="34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7">
        <f>((J4474/1.11)+(K4476/1.11))*11%</f>
        <v>0</v>
      </c>
      <c r="K4478" s="34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3"/>
      <c r="K4479" s="34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49"/>
      <c r="K4482" s="350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49"/>
      <c r="K4483" s="350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23100040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7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8">
        <f>D4450</f>
        <v>0</v>
      </c>
      <c r="E4488" s="329"/>
      <c r="F4488" s="327"/>
      <c r="G4488" s="131"/>
      <c r="H4488" s="330">
        <f>H4450</f>
        <v>0</v>
      </c>
      <c r="I4488" s="330"/>
      <c r="J4488" s="330"/>
      <c r="K4488" s="331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7"/>
      <c r="G4489" s="131"/>
      <c r="H4489" s="332">
        <f>H4451</f>
        <v>0</v>
      </c>
      <c r="I4489" s="332"/>
      <c r="J4489" s="332"/>
      <c r="K4489" s="333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4"/>
      <c r="I4490" s="334"/>
      <c r="J4490" s="334"/>
      <c r="K4490" s="335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6"/>
      <c r="K4511" s="31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7">
        <f>SUM(K4494:K4509)</f>
        <v>0</v>
      </c>
      <c r="K4512" s="338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9"/>
      <c r="K4513" s="339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0"/>
      <c r="K4515" s="31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0">
        <f>((J4512/1.11)+(K4514/1.11))*11%</f>
        <v>0</v>
      </c>
      <c r="K4516" s="341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0"/>
      <c r="K4517" s="31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1">
        <f>J4482</f>
        <v>0</v>
      </c>
      <c r="K4520" s="312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1">
        <f>J4483</f>
        <v>0</v>
      </c>
      <c r="K4521" s="312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23100040</v>
      </c>
      <c r="F4524" s="200"/>
      <c r="G4524" s="201" t="s">
        <v>2</v>
      </c>
      <c r="H4524" s="313">
        <f>H4486</f>
        <v>0</v>
      </c>
      <c r="I4524" s="313"/>
      <c r="J4524" s="313"/>
      <c r="K4524" s="314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7" t="s">
        <v>3</v>
      </c>
      <c r="G4525" s="207"/>
      <c r="H4525" s="315"/>
      <c r="I4525" s="315"/>
      <c r="J4525" s="315"/>
      <c r="K4525" s="316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8">
        <f>D4488</f>
        <v>0</v>
      </c>
      <c r="E4526" s="319"/>
      <c r="F4526" s="317"/>
      <c r="G4526" s="208"/>
      <c r="H4526" s="320">
        <f>H4488</f>
        <v>0</v>
      </c>
      <c r="I4526" s="320"/>
      <c r="J4526" s="320"/>
      <c r="K4526" s="321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7"/>
      <c r="G4527" s="208"/>
      <c r="H4527" s="322">
        <f>H4489</f>
        <v>0</v>
      </c>
      <c r="I4527" s="322"/>
      <c r="J4527" s="322"/>
      <c r="K4527" s="323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4"/>
      <c r="I4528" s="324"/>
      <c r="J4528" s="324"/>
      <c r="K4528" s="325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6"/>
      <c r="K4549" s="305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2">
        <f>SUM(K4532:K4547)</f>
        <v>0</v>
      </c>
      <c r="K4550" s="303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4"/>
      <c r="K4551" s="304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5"/>
      <c r="K4553" s="305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6">
        <f>((J4550/1.11)+(K4552/1.11))*11%</f>
        <v>0</v>
      </c>
      <c r="K4554" s="307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5"/>
      <c r="K4555" s="305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08">
        <f>J4520</f>
        <v>0</v>
      </c>
      <c r="K4558" s="309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08">
        <f>J4521</f>
        <v>0</v>
      </c>
      <c r="K4559" s="309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23100041</v>
      </c>
      <c r="G4562" s="11" t="s">
        <v>2</v>
      </c>
      <c r="H4562" s="355"/>
      <c r="I4562" s="355"/>
      <c r="J4562" s="355"/>
      <c r="K4562" s="35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9" t="s">
        <v>3</v>
      </c>
      <c r="G4563" s="17"/>
      <c r="H4563" s="357"/>
      <c r="I4563" s="357"/>
      <c r="J4563" s="357"/>
      <c r="K4563" s="35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0"/>
      <c r="E4564" s="361"/>
      <c r="F4564" s="359"/>
      <c r="G4564" s="18"/>
      <c r="H4564" s="362"/>
      <c r="I4564" s="362"/>
      <c r="J4564" s="362"/>
      <c r="K4564" s="363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9"/>
      <c r="G4565" s="18"/>
      <c r="H4565" s="364"/>
      <c r="I4565" s="364"/>
      <c r="J4565" s="364"/>
      <c r="K4565" s="365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6"/>
      <c r="I4566" s="366"/>
      <c r="J4566" s="366"/>
      <c r="K4566" s="367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2"/>
      <c r="K4587" s="34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4">
        <f>SUM(K4570:K4585)</f>
        <v>0</v>
      </c>
      <c r="K4588" s="34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6"/>
      <c r="K4589" s="34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3"/>
      <c r="K4591" s="34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7">
        <f>((J4588/1.11)+(K4590/1.11))*11%</f>
        <v>0</v>
      </c>
      <c r="K4592" s="34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3"/>
      <c r="K4593" s="34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49"/>
      <c r="K4596" s="350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49"/>
      <c r="K4597" s="350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23100041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7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8">
        <f>D4564</f>
        <v>0</v>
      </c>
      <c r="E4602" s="329"/>
      <c r="F4602" s="327"/>
      <c r="G4602" s="131"/>
      <c r="H4602" s="330">
        <f>H4564</f>
        <v>0</v>
      </c>
      <c r="I4602" s="330"/>
      <c r="J4602" s="330"/>
      <c r="K4602" s="331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7"/>
      <c r="G4603" s="131"/>
      <c r="H4603" s="332">
        <f>H4565</f>
        <v>0</v>
      </c>
      <c r="I4603" s="332"/>
      <c r="J4603" s="332"/>
      <c r="K4603" s="333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4"/>
      <c r="I4604" s="334"/>
      <c r="J4604" s="334"/>
      <c r="K4604" s="335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6"/>
      <c r="K4625" s="31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7">
        <f>SUM(K4608:K4623)</f>
        <v>0</v>
      </c>
      <c r="K4626" s="338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9"/>
      <c r="K4627" s="339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0"/>
      <c r="K4629" s="31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0">
        <f>((J4626/1.11)+(K4628/1.11))*11%</f>
        <v>0</v>
      </c>
      <c r="K4630" s="341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0"/>
      <c r="K4631" s="31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1">
        <f>J4596</f>
        <v>0</v>
      </c>
      <c r="K4634" s="312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1">
        <f>J4597</f>
        <v>0</v>
      </c>
      <c r="K4635" s="312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23100041</v>
      </c>
      <c r="F4638" s="200"/>
      <c r="G4638" s="201" t="s">
        <v>2</v>
      </c>
      <c r="H4638" s="313">
        <f>H4600</f>
        <v>0</v>
      </c>
      <c r="I4638" s="313"/>
      <c r="J4638" s="313"/>
      <c r="K4638" s="314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7" t="s">
        <v>3</v>
      </c>
      <c r="G4639" s="207"/>
      <c r="H4639" s="315"/>
      <c r="I4639" s="315"/>
      <c r="J4639" s="315"/>
      <c r="K4639" s="316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8">
        <f>D4602</f>
        <v>0</v>
      </c>
      <c r="E4640" s="319"/>
      <c r="F4640" s="317"/>
      <c r="G4640" s="208"/>
      <c r="H4640" s="320">
        <f>H4602</f>
        <v>0</v>
      </c>
      <c r="I4640" s="320"/>
      <c r="J4640" s="320"/>
      <c r="K4640" s="321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7"/>
      <c r="G4641" s="208"/>
      <c r="H4641" s="322">
        <f>H4603</f>
        <v>0</v>
      </c>
      <c r="I4641" s="322"/>
      <c r="J4641" s="322"/>
      <c r="K4641" s="323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4"/>
      <c r="I4642" s="324"/>
      <c r="J4642" s="324"/>
      <c r="K4642" s="325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6"/>
      <c r="K4663" s="305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2">
        <f>SUM(K4646:K4661)</f>
        <v>0</v>
      </c>
      <c r="K4664" s="303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4"/>
      <c r="K4665" s="304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5"/>
      <c r="K4667" s="305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6">
        <f>((J4664/1.11)+(K4666/1.11))*11%</f>
        <v>0</v>
      </c>
      <c r="K4668" s="307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5"/>
      <c r="K4669" s="305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08">
        <f>J4634</f>
        <v>0</v>
      </c>
      <c r="K4672" s="309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08">
        <f>J4635</f>
        <v>0</v>
      </c>
      <c r="K4673" s="309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23100042</v>
      </c>
      <c r="G4676" s="11" t="s">
        <v>2</v>
      </c>
      <c r="H4676" s="355"/>
      <c r="I4676" s="355"/>
      <c r="J4676" s="355"/>
      <c r="K4676" s="35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9" t="s">
        <v>3</v>
      </c>
      <c r="G4677" s="17"/>
      <c r="H4677" s="357"/>
      <c r="I4677" s="357"/>
      <c r="J4677" s="357"/>
      <c r="K4677" s="35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0"/>
      <c r="E4678" s="361"/>
      <c r="F4678" s="359"/>
      <c r="G4678" s="18"/>
      <c r="H4678" s="362"/>
      <c r="I4678" s="362"/>
      <c r="J4678" s="362"/>
      <c r="K4678" s="363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9"/>
      <c r="G4679" s="18"/>
      <c r="H4679" s="364"/>
      <c r="I4679" s="364"/>
      <c r="J4679" s="364"/>
      <c r="K4679" s="365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6"/>
      <c r="I4680" s="366"/>
      <c r="J4680" s="366"/>
      <c r="K4680" s="367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2"/>
      <c r="K4701" s="34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4">
        <f>SUM(K4684:K4699)</f>
        <v>0</v>
      </c>
      <c r="K4702" s="34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6"/>
      <c r="K4703" s="34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3"/>
      <c r="K4705" s="34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7">
        <f>((J4702/1.11)+(K4704/1.11))*11%</f>
        <v>0</v>
      </c>
      <c r="K4706" s="34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3"/>
      <c r="K4707" s="34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49"/>
      <c r="K4710" s="350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49"/>
      <c r="K4711" s="350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23100042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7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8">
        <f>D4678</f>
        <v>0</v>
      </c>
      <c r="E4716" s="329"/>
      <c r="F4716" s="327"/>
      <c r="G4716" s="131"/>
      <c r="H4716" s="330">
        <f>H4678</f>
        <v>0</v>
      </c>
      <c r="I4716" s="330"/>
      <c r="J4716" s="330"/>
      <c r="K4716" s="331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7"/>
      <c r="G4717" s="131"/>
      <c r="H4717" s="332">
        <f>H4679</f>
        <v>0</v>
      </c>
      <c r="I4717" s="332"/>
      <c r="J4717" s="332"/>
      <c r="K4717" s="333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4"/>
      <c r="I4718" s="334"/>
      <c r="J4718" s="334"/>
      <c r="K4718" s="335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6"/>
      <c r="K4739" s="31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7">
        <f>SUM(K4722:K4737)</f>
        <v>0</v>
      </c>
      <c r="K4740" s="338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9"/>
      <c r="K4741" s="339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0"/>
      <c r="K4743" s="31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0">
        <f>((J4740/1.11)+(K4742/1.11))*11%</f>
        <v>0</v>
      </c>
      <c r="K4744" s="341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0"/>
      <c r="K4745" s="31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1">
        <f>J4710</f>
        <v>0</v>
      </c>
      <c r="K4748" s="312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1">
        <f>J4711</f>
        <v>0</v>
      </c>
      <c r="K4749" s="312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23100042</v>
      </c>
      <c r="F4752" s="200"/>
      <c r="G4752" s="201" t="s">
        <v>2</v>
      </c>
      <c r="H4752" s="313">
        <f>H4714</f>
        <v>0</v>
      </c>
      <c r="I4752" s="313"/>
      <c r="J4752" s="313"/>
      <c r="K4752" s="314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7" t="s">
        <v>3</v>
      </c>
      <c r="G4753" s="207"/>
      <c r="H4753" s="315"/>
      <c r="I4753" s="315"/>
      <c r="J4753" s="315"/>
      <c r="K4753" s="316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8">
        <f>D4716</f>
        <v>0</v>
      </c>
      <c r="E4754" s="319"/>
      <c r="F4754" s="317"/>
      <c r="G4754" s="208"/>
      <c r="H4754" s="320">
        <f>H4716</f>
        <v>0</v>
      </c>
      <c r="I4754" s="320"/>
      <c r="J4754" s="320"/>
      <c r="K4754" s="321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7"/>
      <c r="G4755" s="208"/>
      <c r="H4755" s="322">
        <f>H4717</f>
        <v>0</v>
      </c>
      <c r="I4755" s="322"/>
      <c r="J4755" s="322"/>
      <c r="K4755" s="323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4"/>
      <c r="I4756" s="324"/>
      <c r="J4756" s="324"/>
      <c r="K4756" s="325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6"/>
      <c r="K4777" s="305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2">
        <f>SUM(K4760:K4775)</f>
        <v>0</v>
      </c>
      <c r="K4778" s="303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4"/>
      <c r="K4779" s="304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5"/>
      <c r="K4781" s="305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6">
        <f>((J4778/1.11)+(K4780/1.11))*11%</f>
        <v>0</v>
      </c>
      <c r="K4782" s="307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5"/>
      <c r="K4783" s="305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08">
        <f>J4748</f>
        <v>0</v>
      </c>
      <c r="K4786" s="309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08">
        <f>J4749</f>
        <v>0</v>
      </c>
      <c r="K4787" s="309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23100043</v>
      </c>
      <c r="G4790" s="11" t="s">
        <v>2</v>
      </c>
      <c r="H4790" s="355"/>
      <c r="I4790" s="355"/>
      <c r="J4790" s="355"/>
      <c r="K4790" s="35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9" t="s">
        <v>3</v>
      </c>
      <c r="G4791" s="17"/>
      <c r="H4791" s="357"/>
      <c r="I4791" s="357"/>
      <c r="J4791" s="357"/>
      <c r="K4791" s="35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0"/>
      <c r="E4792" s="361"/>
      <c r="F4792" s="359"/>
      <c r="G4792" s="18"/>
      <c r="H4792" s="362"/>
      <c r="I4792" s="362"/>
      <c r="J4792" s="362"/>
      <c r="K4792" s="363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9"/>
      <c r="G4793" s="18"/>
      <c r="H4793" s="364"/>
      <c r="I4793" s="364"/>
      <c r="J4793" s="364"/>
      <c r="K4793" s="365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6"/>
      <c r="I4794" s="366"/>
      <c r="J4794" s="366"/>
      <c r="K4794" s="367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2"/>
      <c r="K4815" s="34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4">
        <f>SUM(K4798:K4813)</f>
        <v>0</v>
      </c>
      <c r="K4816" s="34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6"/>
      <c r="K4817" s="34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3"/>
      <c r="K4819" s="34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7">
        <f>((J4816/1.11)+(K4818/1.11))*11%</f>
        <v>0</v>
      </c>
      <c r="K4820" s="34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3"/>
      <c r="K4821" s="34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49"/>
      <c r="K4824" s="350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49"/>
      <c r="K4825" s="350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23100043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7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8">
        <f>D4792</f>
        <v>0</v>
      </c>
      <c r="E4830" s="329"/>
      <c r="F4830" s="327"/>
      <c r="G4830" s="131"/>
      <c r="H4830" s="330">
        <f>H4792</f>
        <v>0</v>
      </c>
      <c r="I4830" s="330"/>
      <c r="J4830" s="330"/>
      <c r="K4830" s="331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7"/>
      <c r="G4831" s="131"/>
      <c r="H4831" s="332">
        <f>H4793</f>
        <v>0</v>
      </c>
      <c r="I4831" s="332"/>
      <c r="J4831" s="332"/>
      <c r="K4831" s="333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4"/>
      <c r="I4832" s="334"/>
      <c r="J4832" s="334"/>
      <c r="K4832" s="335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6"/>
      <c r="K4853" s="31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7">
        <f>SUM(K4836:K4851)</f>
        <v>0</v>
      </c>
      <c r="K4854" s="338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9"/>
      <c r="K4855" s="339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0"/>
      <c r="K4857" s="31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0">
        <f>((J4854/1.11)+(K4856/1.11))*11%</f>
        <v>0</v>
      </c>
      <c r="K4858" s="341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0"/>
      <c r="K4859" s="31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1">
        <f>J4824</f>
        <v>0</v>
      </c>
      <c r="K4862" s="312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1">
        <f>J4825</f>
        <v>0</v>
      </c>
      <c r="K4863" s="312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23100043</v>
      </c>
      <c r="F4866" s="200"/>
      <c r="G4866" s="201" t="s">
        <v>2</v>
      </c>
      <c r="H4866" s="313">
        <f>H4828</f>
        <v>0</v>
      </c>
      <c r="I4866" s="313"/>
      <c r="J4866" s="313"/>
      <c r="K4866" s="314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7" t="s">
        <v>3</v>
      </c>
      <c r="G4867" s="207"/>
      <c r="H4867" s="315"/>
      <c r="I4867" s="315"/>
      <c r="J4867" s="315"/>
      <c r="K4867" s="316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8">
        <f>D4830</f>
        <v>0</v>
      </c>
      <c r="E4868" s="319"/>
      <c r="F4868" s="317"/>
      <c r="G4868" s="208"/>
      <c r="H4868" s="320">
        <f>H4830</f>
        <v>0</v>
      </c>
      <c r="I4868" s="320"/>
      <c r="J4868" s="320"/>
      <c r="K4868" s="321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7"/>
      <c r="G4869" s="208"/>
      <c r="H4869" s="322">
        <f>H4831</f>
        <v>0</v>
      </c>
      <c r="I4869" s="322"/>
      <c r="J4869" s="322"/>
      <c r="K4869" s="323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4"/>
      <c r="I4870" s="324"/>
      <c r="J4870" s="324"/>
      <c r="K4870" s="325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6"/>
      <c r="K4891" s="305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2">
        <f>SUM(K4874:K4889)</f>
        <v>0</v>
      </c>
      <c r="K4892" s="303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4"/>
      <c r="K4893" s="304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5"/>
      <c r="K4895" s="305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6">
        <f>((J4892/1.11)+(K4894/1.11))*11%</f>
        <v>0</v>
      </c>
      <c r="K4896" s="307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5"/>
      <c r="K4897" s="305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08">
        <f>J4862</f>
        <v>0</v>
      </c>
      <c r="K4900" s="309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08">
        <f>J4863</f>
        <v>0</v>
      </c>
      <c r="K4901" s="309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23100044</v>
      </c>
      <c r="G4904" s="11" t="s">
        <v>2</v>
      </c>
      <c r="H4904" s="355"/>
      <c r="I4904" s="355"/>
      <c r="J4904" s="355"/>
      <c r="K4904" s="35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59" t="s">
        <v>3</v>
      </c>
      <c r="G4905" s="17"/>
      <c r="H4905" s="357"/>
      <c r="I4905" s="357"/>
      <c r="J4905" s="357"/>
      <c r="K4905" s="35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0"/>
      <c r="E4906" s="361"/>
      <c r="F4906" s="359"/>
      <c r="G4906" s="18"/>
      <c r="H4906" s="362"/>
      <c r="I4906" s="362"/>
      <c r="J4906" s="362"/>
      <c r="K4906" s="363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59"/>
      <c r="G4907" s="18"/>
      <c r="H4907" s="364"/>
      <c r="I4907" s="364"/>
      <c r="J4907" s="364"/>
      <c r="K4907" s="365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6"/>
      <c r="I4908" s="366"/>
      <c r="J4908" s="366"/>
      <c r="K4908" s="367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2"/>
      <c r="K4929" s="34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4">
        <f>SUM(K4912:K4927)</f>
        <v>0</v>
      </c>
      <c r="K4930" s="34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6"/>
      <c r="K4931" s="34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3"/>
      <c r="K4933" s="34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7">
        <f>((J4930/1.11)+(K4932/1.11))*11%</f>
        <v>0</v>
      </c>
      <c r="K4934" s="34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3"/>
      <c r="K4935" s="34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49"/>
      <c r="K4938" s="350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49"/>
      <c r="K4939" s="350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23100044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7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8">
        <f>D4906</f>
        <v>0</v>
      </c>
      <c r="E4944" s="329"/>
      <c r="F4944" s="327"/>
      <c r="G4944" s="131"/>
      <c r="H4944" s="330">
        <f>H4906</f>
        <v>0</v>
      </c>
      <c r="I4944" s="330"/>
      <c r="J4944" s="330"/>
      <c r="K4944" s="331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7"/>
      <c r="G4945" s="131"/>
      <c r="H4945" s="332">
        <f>H4907</f>
        <v>0</v>
      </c>
      <c r="I4945" s="332"/>
      <c r="J4945" s="332"/>
      <c r="K4945" s="333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4"/>
      <c r="I4946" s="334"/>
      <c r="J4946" s="334"/>
      <c r="K4946" s="335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6"/>
      <c r="K4967" s="31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7">
        <f>SUM(K4950:K4965)</f>
        <v>0</v>
      </c>
      <c r="K4968" s="338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39"/>
      <c r="K4969" s="339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0"/>
      <c r="K4971" s="31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0">
        <f>((J4968/1.11)+(K4970/1.11))*11%</f>
        <v>0</v>
      </c>
      <c r="K4972" s="341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0"/>
      <c r="K4973" s="31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1">
        <f>J4938</f>
        <v>0</v>
      </c>
      <c r="K4976" s="312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1">
        <f>J4939</f>
        <v>0</v>
      </c>
      <c r="K4977" s="312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23100044</v>
      </c>
      <c r="F4980" s="200"/>
      <c r="G4980" s="201" t="s">
        <v>2</v>
      </c>
      <c r="H4980" s="313">
        <f>H4942</f>
        <v>0</v>
      </c>
      <c r="I4980" s="313"/>
      <c r="J4980" s="313"/>
      <c r="K4980" s="314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7" t="s">
        <v>3</v>
      </c>
      <c r="G4981" s="207"/>
      <c r="H4981" s="315"/>
      <c r="I4981" s="315"/>
      <c r="J4981" s="315"/>
      <c r="K4981" s="316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8">
        <f>D4944</f>
        <v>0</v>
      </c>
      <c r="E4982" s="319"/>
      <c r="F4982" s="317"/>
      <c r="G4982" s="208"/>
      <c r="H4982" s="320">
        <f>H4944</f>
        <v>0</v>
      </c>
      <c r="I4982" s="320"/>
      <c r="J4982" s="320"/>
      <c r="K4982" s="321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7"/>
      <c r="G4983" s="208"/>
      <c r="H4983" s="322">
        <f>H4945</f>
        <v>0</v>
      </c>
      <c r="I4983" s="322"/>
      <c r="J4983" s="322"/>
      <c r="K4983" s="323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4"/>
      <c r="I4984" s="324"/>
      <c r="J4984" s="324"/>
      <c r="K4984" s="325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6"/>
      <c r="K5005" s="305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2">
        <f>SUM(K4988:K5003)</f>
        <v>0</v>
      </c>
      <c r="K5006" s="303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4"/>
      <c r="K5007" s="304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5"/>
      <c r="K5009" s="305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6">
        <f>((J5006/1.11)+(K5008/1.11))*11%</f>
        <v>0</v>
      </c>
      <c r="K5010" s="307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5"/>
      <c r="K5011" s="305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08">
        <f>J4976</f>
        <v>0</v>
      </c>
      <c r="K5014" s="309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08">
        <f>J4977</f>
        <v>0</v>
      </c>
      <c r="K5015" s="309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23100045</v>
      </c>
      <c r="G5018" s="11" t="s">
        <v>2</v>
      </c>
      <c r="H5018" s="355"/>
      <c r="I5018" s="355"/>
      <c r="J5018" s="355"/>
      <c r="K5018" s="35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59" t="s">
        <v>3</v>
      </c>
      <c r="G5019" s="17"/>
      <c r="H5019" s="357"/>
      <c r="I5019" s="357"/>
      <c r="J5019" s="357"/>
      <c r="K5019" s="35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0"/>
      <c r="E5020" s="361"/>
      <c r="F5020" s="359"/>
      <c r="G5020" s="18"/>
      <c r="H5020" s="362"/>
      <c r="I5020" s="362"/>
      <c r="J5020" s="362"/>
      <c r="K5020" s="363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59"/>
      <c r="G5021" s="18"/>
      <c r="H5021" s="364"/>
      <c r="I5021" s="364"/>
      <c r="J5021" s="364"/>
      <c r="K5021" s="365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6"/>
      <c r="I5022" s="366"/>
      <c r="J5022" s="366"/>
      <c r="K5022" s="367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2"/>
      <c r="K5043" s="34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4">
        <f>SUM(K5026:K5041)</f>
        <v>0</v>
      </c>
      <c r="K5044" s="34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6"/>
      <c r="K5045" s="34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3"/>
      <c r="K5047" s="34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7">
        <f>((J5044/1.11)+(K5046/1.11))*11%</f>
        <v>0</v>
      </c>
      <c r="K5048" s="34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3"/>
      <c r="K5049" s="34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49"/>
      <c r="K5052" s="350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49"/>
      <c r="K5053" s="350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23100045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7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8">
        <f>D5020</f>
        <v>0</v>
      </c>
      <c r="E5058" s="329"/>
      <c r="F5058" s="327"/>
      <c r="G5058" s="131"/>
      <c r="H5058" s="330">
        <f>H5020</f>
        <v>0</v>
      </c>
      <c r="I5058" s="330"/>
      <c r="J5058" s="330"/>
      <c r="K5058" s="331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7"/>
      <c r="G5059" s="131"/>
      <c r="H5059" s="332">
        <f>H5021</f>
        <v>0</v>
      </c>
      <c r="I5059" s="332"/>
      <c r="J5059" s="332"/>
      <c r="K5059" s="333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4"/>
      <c r="I5060" s="334"/>
      <c r="J5060" s="334"/>
      <c r="K5060" s="335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6"/>
      <c r="K5081" s="31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7">
        <f>SUM(K5064:K5079)</f>
        <v>0</v>
      </c>
      <c r="K5082" s="338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39"/>
      <c r="K5083" s="339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0"/>
      <c r="K5085" s="31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0">
        <f>((J5082/1.11)+(K5084/1.11))*11%</f>
        <v>0</v>
      </c>
      <c r="K5086" s="341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0"/>
      <c r="K5087" s="31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1">
        <f>J5052</f>
        <v>0</v>
      </c>
      <c r="K5090" s="312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1">
        <f>J5053</f>
        <v>0</v>
      </c>
      <c r="K5091" s="312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23100045</v>
      </c>
      <c r="F5094" s="200"/>
      <c r="G5094" s="201" t="s">
        <v>2</v>
      </c>
      <c r="H5094" s="313">
        <f>H5056</f>
        <v>0</v>
      </c>
      <c r="I5094" s="313"/>
      <c r="J5094" s="313"/>
      <c r="K5094" s="314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7" t="s">
        <v>3</v>
      </c>
      <c r="G5095" s="207"/>
      <c r="H5095" s="315"/>
      <c r="I5095" s="315"/>
      <c r="J5095" s="315"/>
      <c r="K5095" s="316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8">
        <f>D5058</f>
        <v>0</v>
      </c>
      <c r="E5096" s="319"/>
      <c r="F5096" s="317"/>
      <c r="G5096" s="208"/>
      <c r="H5096" s="320">
        <f>H5058</f>
        <v>0</v>
      </c>
      <c r="I5096" s="320"/>
      <c r="J5096" s="320"/>
      <c r="K5096" s="321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7"/>
      <c r="G5097" s="208"/>
      <c r="H5097" s="322">
        <f>H5059</f>
        <v>0</v>
      </c>
      <c r="I5097" s="322"/>
      <c r="J5097" s="322"/>
      <c r="K5097" s="323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4"/>
      <c r="I5098" s="324"/>
      <c r="J5098" s="324"/>
      <c r="K5098" s="325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6"/>
      <c r="K5119" s="305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2">
        <f>SUM(K5102:K5117)</f>
        <v>0</v>
      </c>
      <c r="K5120" s="303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4"/>
      <c r="K5121" s="304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5"/>
      <c r="K5123" s="305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6">
        <f>((J5120/1.11)+(K5122/1.11))*11%</f>
        <v>0</v>
      </c>
      <c r="K5124" s="307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5"/>
      <c r="K5125" s="305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08">
        <f>J5090</f>
        <v>0</v>
      </c>
      <c r="K5128" s="309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08">
        <f>J5091</f>
        <v>0</v>
      </c>
      <c r="K5129" s="309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23100046</v>
      </c>
      <c r="G5132" s="11" t="s">
        <v>2</v>
      </c>
      <c r="H5132" s="355"/>
      <c r="I5132" s="355"/>
      <c r="J5132" s="355"/>
      <c r="K5132" s="35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59" t="s">
        <v>3</v>
      </c>
      <c r="G5133" s="17"/>
      <c r="H5133" s="357"/>
      <c r="I5133" s="357"/>
      <c r="J5133" s="357"/>
      <c r="K5133" s="35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0"/>
      <c r="E5134" s="361"/>
      <c r="F5134" s="359"/>
      <c r="G5134" s="18"/>
      <c r="H5134" s="362"/>
      <c r="I5134" s="362"/>
      <c r="J5134" s="362"/>
      <c r="K5134" s="363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59"/>
      <c r="G5135" s="18"/>
      <c r="H5135" s="364"/>
      <c r="I5135" s="364"/>
      <c r="J5135" s="364"/>
      <c r="K5135" s="365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6"/>
      <c r="I5136" s="366"/>
      <c r="J5136" s="366"/>
      <c r="K5136" s="367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2"/>
      <c r="K5157" s="343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4">
        <f>SUM(K5140:K5155)</f>
        <v>0</v>
      </c>
      <c r="K5158" s="345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6"/>
      <c r="K5159" s="346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3"/>
      <c r="K5161" s="343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7">
        <f>((J5158/1.11)+(K5160/1.11))*11%</f>
        <v>0</v>
      </c>
      <c r="K5162" s="348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3"/>
      <c r="K5163" s="343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49"/>
      <c r="K5166" s="350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49"/>
      <c r="K5167" s="350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23100046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7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8">
        <f>D5134</f>
        <v>0</v>
      </c>
      <c r="E5172" s="329"/>
      <c r="F5172" s="327"/>
      <c r="G5172" s="131"/>
      <c r="H5172" s="330">
        <f>H5134</f>
        <v>0</v>
      </c>
      <c r="I5172" s="330"/>
      <c r="J5172" s="330"/>
      <c r="K5172" s="331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7"/>
      <c r="G5173" s="131"/>
      <c r="H5173" s="332">
        <f>H5135</f>
        <v>0</v>
      </c>
      <c r="I5173" s="332"/>
      <c r="J5173" s="332"/>
      <c r="K5173" s="333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4"/>
      <c r="I5174" s="334"/>
      <c r="J5174" s="334"/>
      <c r="K5174" s="335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6"/>
      <c r="K5195" s="31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7">
        <f>SUM(K5178:K5193)</f>
        <v>0</v>
      </c>
      <c r="K5196" s="338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39"/>
      <c r="K5197" s="339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0"/>
      <c r="K5199" s="31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0">
        <f>((J5196/1.11)+(K5198/1.11))*11%</f>
        <v>0</v>
      </c>
      <c r="K5200" s="341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0"/>
      <c r="K5201" s="31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1">
        <f>J5166</f>
        <v>0</v>
      </c>
      <c r="K5204" s="312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1">
        <f>J5167</f>
        <v>0</v>
      </c>
      <c r="K5205" s="312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23100046</v>
      </c>
      <c r="F5208" s="200"/>
      <c r="G5208" s="201" t="s">
        <v>2</v>
      </c>
      <c r="H5208" s="313">
        <f>H5170</f>
        <v>0</v>
      </c>
      <c r="I5208" s="313"/>
      <c r="J5208" s="313"/>
      <c r="K5208" s="314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7" t="s">
        <v>3</v>
      </c>
      <c r="G5209" s="207"/>
      <c r="H5209" s="315"/>
      <c r="I5209" s="315"/>
      <c r="J5209" s="315"/>
      <c r="K5209" s="316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8">
        <f>D5172</f>
        <v>0</v>
      </c>
      <c r="E5210" s="319"/>
      <c r="F5210" s="317"/>
      <c r="G5210" s="208"/>
      <c r="H5210" s="320">
        <f>H5172</f>
        <v>0</v>
      </c>
      <c r="I5210" s="320"/>
      <c r="J5210" s="320"/>
      <c r="K5210" s="321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7"/>
      <c r="G5211" s="208"/>
      <c r="H5211" s="322">
        <f>H5173</f>
        <v>0</v>
      </c>
      <c r="I5211" s="322"/>
      <c r="J5211" s="322"/>
      <c r="K5211" s="323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4"/>
      <c r="I5212" s="324"/>
      <c r="J5212" s="324"/>
      <c r="K5212" s="325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6"/>
      <c r="K5233" s="305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2">
        <f>SUM(K5216:K5231)</f>
        <v>0</v>
      </c>
      <c r="K5234" s="303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4"/>
      <c r="K5235" s="304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5"/>
      <c r="K5237" s="305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6">
        <f>((J5234/1.11)+(K5236/1.11))*11%</f>
        <v>0</v>
      </c>
      <c r="K5238" s="307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5"/>
      <c r="K5239" s="305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08">
        <f>J5204</f>
        <v>0</v>
      </c>
      <c r="K5242" s="309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08">
        <f>J5205</f>
        <v>0</v>
      </c>
      <c r="K5243" s="309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23100047</v>
      </c>
      <c r="G5246" s="11" t="s">
        <v>2</v>
      </c>
      <c r="H5246" s="355"/>
      <c r="I5246" s="355"/>
      <c r="J5246" s="355"/>
      <c r="K5246" s="35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59" t="s">
        <v>3</v>
      </c>
      <c r="G5247" s="17"/>
      <c r="H5247" s="357"/>
      <c r="I5247" s="357"/>
      <c r="J5247" s="357"/>
      <c r="K5247" s="35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0"/>
      <c r="E5248" s="361"/>
      <c r="F5248" s="359"/>
      <c r="G5248" s="18"/>
      <c r="H5248" s="362"/>
      <c r="I5248" s="362"/>
      <c r="J5248" s="362"/>
      <c r="K5248" s="363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59"/>
      <c r="G5249" s="18"/>
      <c r="H5249" s="364"/>
      <c r="I5249" s="364"/>
      <c r="J5249" s="364"/>
      <c r="K5249" s="365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6"/>
      <c r="I5250" s="366"/>
      <c r="J5250" s="366"/>
      <c r="K5250" s="367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2"/>
      <c r="K5271" s="343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4">
        <f>SUM(K5254:K5269)</f>
        <v>0</v>
      </c>
      <c r="K5272" s="345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6"/>
      <c r="K5273" s="346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3"/>
      <c r="K5275" s="343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7">
        <f>((J5272/1.11)+(K5274/1.11))*11%</f>
        <v>0</v>
      </c>
      <c r="K5276" s="348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3"/>
      <c r="K5277" s="343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49"/>
      <c r="K5280" s="350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49"/>
      <c r="K5281" s="350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23100047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7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8">
        <f>D5248</f>
        <v>0</v>
      </c>
      <c r="E5286" s="329"/>
      <c r="F5286" s="327"/>
      <c r="G5286" s="131"/>
      <c r="H5286" s="330">
        <f>H5248</f>
        <v>0</v>
      </c>
      <c r="I5286" s="330"/>
      <c r="J5286" s="330"/>
      <c r="K5286" s="331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7"/>
      <c r="G5287" s="131"/>
      <c r="H5287" s="332">
        <f>H5249</f>
        <v>0</v>
      </c>
      <c r="I5287" s="332"/>
      <c r="J5287" s="332"/>
      <c r="K5287" s="333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4"/>
      <c r="I5288" s="334"/>
      <c r="J5288" s="334"/>
      <c r="K5288" s="335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6"/>
      <c r="K5309" s="31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7">
        <f>SUM(K5292:K5307)</f>
        <v>0</v>
      </c>
      <c r="K5310" s="338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39"/>
      <c r="K5311" s="339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0"/>
      <c r="K5313" s="31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0">
        <f>((J5310/1.11)+(K5312/1.11))*11%</f>
        <v>0</v>
      </c>
      <c r="K5314" s="341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0"/>
      <c r="K5315" s="31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1">
        <f>J5280</f>
        <v>0</v>
      </c>
      <c r="K5318" s="312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1">
        <f>J5281</f>
        <v>0</v>
      </c>
      <c r="K5319" s="312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23100047</v>
      </c>
      <c r="F5322" s="200"/>
      <c r="G5322" s="201" t="s">
        <v>2</v>
      </c>
      <c r="H5322" s="313">
        <f>H5284</f>
        <v>0</v>
      </c>
      <c r="I5322" s="313"/>
      <c r="J5322" s="313"/>
      <c r="K5322" s="314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7" t="s">
        <v>3</v>
      </c>
      <c r="G5323" s="207"/>
      <c r="H5323" s="315"/>
      <c r="I5323" s="315"/>
      <c r="J5323" s="315"/>
      <c r="K5323" s="316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8">
        <f>D5286</f>
        <v>0</v>
      </c>
      <c r="E5324" s="319"/>
      <c r="F5324" s="317"/>
      <c r="G5324" s="208"/>
      <c r="H5324" s="320">
        <f>H5286</f>
        <v>0</v>
      </c>
      <c r="I5324" s="320"/>
      <c r="J5324" s="320"/>
      <c r="K5324" s="321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7"/>
      <c r="G5325" s="208"/>
      <c r="H5325" s="322">
        <f>H5287</f>
        <v>0</v>
      </c>
      <c r="I5325" s="322"/>
      <c r="J5325" s="322"/>
      <c r="K5325" s="323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4"/>
      <c r="I5326" s="324"/>
      <c r="J5326" s="324"/>
      <c r="K5326" s="325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6"/>
      <c r="K5347" s="305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2">
        <f>SUM(K5330:K5345)</f>
        <v>0</v>
      </c>
      <c r="K5348" s="303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4"/>
      <c r="K5349" s="304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5"/>
      <c r="K5351" s="305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6">
        <f>((J5348/1.11)+(K5350/1.11))*11%</f>
        <v>0</v>
      </c>
      <c r="K5352" s="307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5"/>
      <c r="K5353" s="305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08">
        <f>J5318</f>
        <v>0</v>
      </c>
      <c r="K5356" s="309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08">
        <f>J5319</f>
        <v>0</v>
      </c>
      <c r="K5357" s="309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23100048</v>
      </c>
      <c r="G5360" s="11" t="s">
        <v>2</v>
      </c>
      <c r="H5360" s="355"/>
      <c r="I5360" s="355"/>
      <c r="J5360" s="355"/>
      <c r="K5360" s="35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59" t="s">
        <v>3</v>
      </c>
      <c r="G5361" s="17"/>
      <c r="H5361" s="357"/>
      <c r="I5361" s="357"/>
      <c r="J5361" s="357"/>
      <c r="K5361" s="35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0"/>
      <c r="E5362" s="361"/>
      <c r="F5362" s="359"/>
      <c r="G5362" s="18"/>
      <c r="H5362" s="362"/>
      <c r="I5362" s="362"/>
      <c r="J5362" s="362"/>
      <c r="K5362" s="363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59"/>
      <c r="G5363" s="18"/>
      <c r="H5363" s="364"/>
      <c r="I5363" s="364"/>
      <c r="J5363" s="364"/>
      <c r="K5363" s="365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6"/>
      <c r="I5364" s="366"/>
      <c r="J5364" s="366"/>
      <c r="K5364" s="367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2"/>
      <c r="K5385" s="343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4">
        <f>SUM(K5368:K5383)</f>
        <v>0</v>
      </c>
      <c r="K5386" s="345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6"/>
      <c r="K5387" s="346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3"/>
      <c r="K5389" s="343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7">
        <f>((J5386/1.11)+(K5388/1.11))*11%</f>
        <v>0</v>
      </c>
      <c r="K5390" s="348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3"/>
      <c r="K5391" s="343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49"/>
      <c r="K5394" s="350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49"/>
      <c r="K5395" s="350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23100048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7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8">
        <f>D5362</f>
        <v>0</v>
      </c>
      <c r="E5400" s="329"/>
      <c r="F5400" s="327"/>
      <c r="G5400" s="131"/>
      <c r="H5400" s="330">
        <f>H5362</f>
        <v>0</v>
      </c>
      <c r="I5400" s="330"/>
      <c r="J5400" s="330"/>
      <c r="K5400" s="331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7"/>
      <c r="G5401" s="131"/>
      <c r="H5401" s="332">
        <f>H5363</f>
        <v>0</v>
      </c>
      <c r="I5401" s="332"/>
      <c r="J5401" s="332"/>
      <c r="K5401" s="333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4"/>
      <c r="I5402" s="334"/>
      <c r="J5402" s="334"/>
      <c r="K5402" s="335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6"/>
      <c r="K5423" s="31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7">
        <f>SUM(K5406:K5421)</f>
        <v>0</v>
      </c>
      <c r="K5424" s="338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39"/>
      <c r="K5425" s="339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0"/>
      <c r="K5427" s="31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0">
        <f>((J5424/1.11)+(K5426/1.11))*11%</f>
        <v>0</v>
      </c>
      <c r="K5428" s="341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0"/>
      <c r="K5429" s="31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1">
        <f>J5394</f>
        <v>0</v>
      </c>
      <c r="K5432" s="312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1">
        <f>J5395</f>
        <v>0</v>
      </c>
      <c r="K5433" s="312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23100048</v>
      </c>
      <c r="F5436" s="200"/>
      <c r="G5436" s="201" t="s">
        <v>2</v>
      </c>
      <c r="H5436" s="313">
        <f>H5398</f>
        <v>0</v>
      </c>
      <c r="I5436" s="313"/>
      <c r="J5436" s="313"/>
      <c r="K5436" s="314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7" t="s">
        <v>3</v>
      </c>
      <c r="G5437" s="207"/>
      <c r="H5437" s="315"/>
      <c r="I5437" s="315"/>
      <c r="J5437" s="315"/>
      <c r="K5437" s="316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8">
        <f>D5400</f>
        <v>0</v>
      </c>
      <c r="E5438" s="319"/>
      <c r="F5438" s="317"/>
      <c r="G5438" s="208"/>
      <c r="H5438" s="320">
        <f>H5400</f>
        <v>0</v>
      </c>
      <c r="I5438" s="320"/>
      <c r="J5438" s="320"/>
      <c r="K5438" s="321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7"/>
      <c r="G5439" s="208"/>
      <c r="H5439" s="322">
        <f>H5401</f>
        <v>0</v>
      </c>
      <c r="I5439" s="322"/>
      <c r="J5439" s="322"/>
      <c r="K5439" s="323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4"/>
      <c r="I5440" s="324"/>
      <c r="J5440" s="324"/>
      <c r="K5440" s="325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6"/>
      <c r="K5461" s="305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2">
        <f>SUM(K5444:K5459)</f>
        <v>0</v>
      </c>
      <c r="K5462" s="303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4"/>
      <c r="K5463" s="304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5"/>
      <c r="K5465" s="305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6">
        <f>((J5462/1.11)+(K5464/1.11))*11%</f>
        <v>0</v>
      </c>
      <c r="K5466" s="307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5"/>
      <c r="K5467" s="305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08">
        <f>J5432</f>
        <v>0</v>
      </c>
      <c r="K5470" s="309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08">
        <f>J5433</f>
        <v>0</v>
      </c>
      <c r="K5471" s="309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23100049</v>
      </c>
      <c r="G5474" s="11" t="s">
        <v>2</v>
      </c>
      <c r="H5474" s="355"/>
      <c r="I5474" s="355"/>
      <c r="J5474" s="355"/>
      <c r="K5474" s="35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59" t="s">
        <v>3</v>
      </c>
      <c r="G5475" s="17"/>
      <c r="H5475" s="357"/>
      <c r="I5475" s="357"/>
      <c r="J5475" s="357"/>
      <c r="K5475" s="35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0"/>
      <c r="E5476" s="361"/>
      <c r="F5476" s="359"/>
      <c r="G5476" s="18"/>
      <c r="H5476" s="362"/>
      <c r="I5476" s="362"/>
      <c r="J5476" s="362"/>
      <c r="K5476" s="363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59"/>
      <c r="G5477" s="18"/>
      <c r="H5477" s="364"/>
      <c r="I5477" s="364"/>
      <c r="J5477" s="364"/>
      <c r="K5477" s="365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6"/>
      <c r="I5478" s="366"/>
      <c r="J5478" s="366"/>
      <c r="K5478" s="367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2"/>
      <c r="K5499" s="343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4">
        <f>SUM(K5482:K5497)</f>
        <v>0</v>
      </c>
      <c r="K5500" s="345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6"/>
      <c r="K5501" s="346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3"/>
      <c r="K5503" s="343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7">
        <f>((J5500/1.11)+(K5502/1.11))*11%</f>
        <v>0</v>
      </c>
      <c r="K5504" s="348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3"/>
      <c r="K5505" s="343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49"/>
      <c r="K5508" s="350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49"/>
      <c r="K5509" s="350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23100049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7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8">
        <f>D5476</f>
        <v>0</v>
      </c>
      <c r="E5514" s="329"/>
      <c r="F5514" s="327"/>
      <c r="G5514" s="131"/>
      <c r="H5514" s="330">
        <f>H5476</f>
        <v>0</v>
      </c>
      <c r="I5514" s="330"/>
      <c r="J5514" s="330"/>
      <c r="K5514" s="331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7"/>
      <c r="G5515" s="131"/>
      <c r="H5515" s="332">
        <f>H5477</f>
        <v>0</v>
      </c>
      <c r="I5515" s="332"/>
      <c r="J5515" s="332"/>
      <c r="K5515" s="333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4"/>
      <c r="I5516" s="334"/>
      <c r="J5516" s="334"/>
      <c r="K5516" s="335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6"/>
      <c r="K5537" s="31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7">
        <f>SUM(K5520:K5535)</f>
        <v>0</v>
      </c>
      <c r="K5538" s="338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39"/>
      <c r="K5539" s="339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0"/>
      <c r="K5541" s="31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0">
        <f>((J5538/1.11)+(K5540/1.11))*11%</f>
        <v>0</v>
      </c>
      <c r="K5542" s="341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0"/>
      <c r="K5543" s="31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1">
        <f>J5508</f>
        <v>0</v>
      </c>
      <c r="K5546" s="312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1">
        <f>J5509</f>
        <v>0</v>
      </c>
      <c r="K5547" s="312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23100049</v>
      </c>
      <c r="F5550" s="200"/>
      <c r="G5550" s="201" t="s">
        <v>2</v>
      </c>
      <c r="H5550" s="313">
        <f>H5512</f>
        <v>0</v>
      </c>
      <c r="I5550" s="313"/>
      <c r="J5550" s="313"/>
      <c r="K5550" s="314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7" t="s">
        <v>3</v>
      </c>
      <c r="G5551" s="207"/>
      <c r="H5551" s="315"/>
      <c r="I5551" s="315"/>
      <c r="J5551" s="315"/>
      <c r="K5551" s="316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8">
        <f>D5514</f>
        <v>0</v>
      </c>
      <c r="E5552" s="319"/>
      <c r="F5552" s="317"/>
      <c r="G5552" s="208"/>
      <c r="H5552" s="320">
        <f>H5514</f>
        <v>0</v>
      </c>
      <c r="I5552" s="320"/>
      <c r="J5552" s="320"/>
      <c r="K5552" s="321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7"/>
      <c r="G5553" s="208"/>
      <c r="H5553" s="322">
        <f>H5515</f>
        <v>0</v>
      </c>
      <c r="I5553" s="322"/>
      <c r="J5553" s="322"/>
      <c r="K5553" s="323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4"/>
      <c r="I5554" s="324"/>
      <c r="J5554" s="324"/>
      <c r="K5554" s="325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6"/>
      <c r="K5575" s="305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2">
        <f>SUM(K5558:K5573)</f>
        <v>0</v>
      </c>
      <c r="K5576" s="303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4"/>
      <c r="K5577" s="304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5"/>
      <c r="K5579" s="305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6">
        <f>((J5576/1.11)+(K5578/1.11))*11%</f>
        <v>0</v>
      </c>
      <c r="K5580" s="307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5"/>
      <c r="K5581" s="305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08">
        <f>J5546</f>
        <v>0</v>
      </c>
      <c r="K5584" s="309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08">
        <f>J5547</f>
        <v>0</v>
      </c>
      <c r="K5585" s="309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23100050</v>
      </c>
      <c r="G5588" s="11" t="s">
        <v>2</v>
      </c>
      <c r="H5588" s="355"/>
      <c r="I5588" s="355"/>
      <c r="J5588" s="355"/>
      <c r="K5588" s="35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59" t="s">
        <v>3</v>
      </c>
      <c r="G5589" s="17"/>
      <c r="H5589" s="357"/>
      <c r="I5589" s="357"/>
      <c r="J5589" s="357"/>
      <c r="K5589" s="35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0"/>
      <c r="E5590" s="361"/>
      <c r="F5590" s="359"/>
      <c r="G5590" s="18"/>
      <c r="H5590" s="362"/>
      <c r="I5590" s="362"/>
      <c r="J5590" s="362"/>
      <c r="K5590" s="363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59"/>
      <c r="G5591" s="18"/>
      <c r="H5591" s="364"/>
      <c r="I5591" s="364"/>
      <c r="J5591" s="364"/>
      <c r="K5591" s="365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6"/>
      <c r="I5592" s="366"/>
      <c r="J5592" s="366"/>
      <c r="K5592" s="367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2"/>
      <c r="K5613" s="343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4">
        <f>SUM(K5596:K5611)</f>
        <v>0</v>
      </c>
      <c r="K5614" s="345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6"/>
      <c r="K5615" s="346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3"/>
      <c r="K5617" s="343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7">
        <f>((J5614/1.11)+(K5616/1.11))*11%</f>
        <v>0</v>
      </c>
      <c r="K5618" s="348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3"/>
      <c r="K5619" s="343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49"/>
      <c r="K5622" s="350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49"/>
      <c r="K5623" s="350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23100050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7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8">
        <f>D5590</f>
        <v>0</v>
      </c>
      <c r="E5628" s="329"/>
      <c r="F5628" s="327"/>
      <c r="G5628" s="131"/>
      <c r="H5628" s="330">
        <f>H5590</f>
        <v>0</v>
      </c>
      <c r="I5628" s="330"/>
      <c r="J5628" s="330"/>
      <c r="K5628" s="331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7"/>
      <c r="G5629" s="131"/>
      <c r="H5629" s="332">
        <f>H5591</f>
        <v>0</v>
      </c>
      <c r="I5629" s="332"/>
      <c r="J5629" s="332"/>
      <c r="K5629" s="333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4"/>
      <c r="I5630" s="334"/>
      <c r="J5630" s="334"/>
      <c r="K5630" s="335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6"/>
      <c r="K5651" s="31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7">
        <f>SUM(K5634:K5649)</f>
        <v>0</v>
      </c>
      <c r="K5652" s="338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39"/>
      <c r="K5653" s="339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0"/>
      <c r="K5655" s="31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0">
        <f>((J5652/1.11)+(K5654/1.11))*11%</f>
        <v>0</v>
      </c>
      <c r="K5656" s="341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0"/>
      <c r="K5657" s="31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1">
        <f>J5622</f>
        <v>0</v>
      </c>
      <c r="K5660" s="312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1">
        <f>J5623</f>
        <v>0</v>
      </c>
      <c r="K5661" s="312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23100050</v>
      </c>
      <c r="F5664" s="200"/>
      <c r="G5664" s="201" t="s">
        <v>2</v>
      </c>
      <c r="H5664" s="313">
        <f>H5626</f>
        <v>0</v>
      </c>
      <c r="I5664" s="313"/>
      <c r="J5664" s="313"/>
      <c r="K5664" s="314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7" t="s">
        <v>3</v>
      </c>
      <c r="G5665" s="207"/>
      <c r="H5665" s="315"/>
      <c r="I5665" s="315"/>
      <c r="J5665" s="315"/>
      <c r="K5665" s="316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8">
        <f>D5628</f>
        <v>0</v>
      </c>
      <c r="E5666" s="319"/>
      <c r="F5666" s="317"/>
      <c r="G5666" s="208"/>
      <c r="H5666" s="320">
        <f>H5628</f>
        <v>0</v>
      </c>
      <c r="I5666" s="320"/>
      <c r="J5666" s="320"/>
      <c r="K5666" s="321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7"/>
      <c r="G5667" s="208"/>
      <c r="H5667" s="322">
        <f>H5629</f>
        <v>0</v>
      </c>
      <c r="I5667" s="322"/>
      <c r="J5667" s="322"/>
      <c r="K5667" s="323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4"/>
      <c r="I5668" s="324"/>
      <c r="J5668" s="324"/>
      <c r="K5668" s="325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6"/>
      <c r="K5689" s="305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2">
        <f>SUM(K5672:K5687)</f>
        <v>0</v>
      </c>
      <c r="K5690" s="303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4"/>
      <c r="K5691" s="304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5"/>
      <c r="K5693" s="305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6">
        <f>((J5690/1.11)+(K5692/1.11))*11%</f>
        <v>0</v>
      </c>
      <c r="K5694" s="307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5"/>
      <c r="K5695" s="305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08">
        <f>J5660</f>
        <v>0</v>
      </c>
      <c r="K5698" s="309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08">
        <f>J5661</f>
        <v>0</v>
      </c>
      <c r="K5699" s="309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C1" sqref="C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23100001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50</v>
      </c>
      <c r="C3" s="88" t="str">
        <f>Invoice!E10</f>
        <v>BINDER CLIP KENKO NO. 107</v>
      </c>
      <c r="D3" s="89">
        <f>Invoice!H10</f>
        <v>31800</v>
      </c>
      <c r="E3" s="81">
        <f>D3*B3</f>
        <v>1590000</v>
      </c>
      <c r="F3" s="81"/>
      <c r="G3" s="82">
        <f>E3/1.11</f>
        <v>1432432.4324324322</v>
      </c>
      <c r="H3" s="83">
        <f>G3*11%</f>
        <v>157567.56756756754</v>
      </c>
      <c r="I3" s="83">
        <f>G3/B3</f>
        <v>28648.648648648643</v>
      </c>
      <c r="J3" s="103">
        <f>H3/B3</f>
        <v>3151.3513513513508</v>
      </c>
    </row>
    <row r="4" spans="1:10" ht="12.75" customHeight="1" x14ac:dyDescent="0.25">
      <c r="A4" s="101"/>
      <c r="D4" s="81"/>
      <c r="E4" s="81">
        <f>(E3*Invoice!I10)+((E3-(E3*Invoice!I10))*Invoice!J10)</f>
        <v>222600.00000000003</v>
      </c>
      <c r="F4" s="81"/>
      <c r="G4" s="90">
        <f>E4/1.11</f>
        <v>200540.54054054056</v>
      </c>
      <c r="H4" s="91">
        <f>G4*11%</f>
        <v>22059.459459459464</v>
      </c>
      <c r="I4" s="91">
        <f>G4/B3</f>
        <v>4010.8108108108113</v>
      </c>
      <c r="J4" s="104">
        <f>H4/B3</f>
        <v>441.18918918918928</v>
      </c>
    </row>
    <row r="5" spans="1:10" ht="12.75" customHeight="1" x14ac:dyDescent="0.25">
      <c r="A5" s="101"/>
      <c r="D5" s="81" t="s">
        <v>23</v>
      </c>
      <c r="E5" s="81">
        <f>E3-E4</f>
        <v>1367400</v>
      </c>
      <c r="F5" s="81"/>
      <c r="G5" s="82">
        <f>G3-G4</f>
        <v>1231891.8918918916</v>
      </c>
      <c r="H5" s="82">
        <f>H3-H4</f>
        <v>135508.10810810808</v>
      </c>
      <c r="I5" s="82">
        <f>I3-I4</f>
        <v>24637.837837837833</v>
      </c>
      <c r="J5" s="105">
        <f>J3-J4</f>
        <v>2710.1621621621616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1367399.9999999998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</v>
      </c>
      <c r="C9" s="88" t="str">
        <f>Invoice!E11</f>
        <v>GARISAN BESI (STAINLESS STEEL) KENKO 60 CM</v>
      </c>
      <c r="D9" s="89">
        <f>Invoice!H11</f>
        <v>252000</v>
      </c>
      <c r="E9" s="81">
        <f t="shared" ref="E9:E93" si="0">D9*B9</f>
        <v>504000</v>
      </c>
      <c r="F9" s="81"/>
      <c r="G9" s="82">
        <f t="shared" ref="G9:G93" si="1">E9/1.11</f>
        <v>454054.05405405402</v>
      </c>
      <c r="H9" s="83">
        <f t="shared" ref="H9:H93" si="2">G9*11%</f>
        <v>49945.945945945939</v>
      </c>
      <c r="I9" s="83">
        <f t="shared" ref="I9:I93" si="3">G9/B9</f>
        <v>227027.02702702701</v>
      </c>
      <c r="J9" s="103">
        <f t="shared" ref="J9:J93" si="4">H9/B9</f>
        <v>24972.97297297297</v>
      </c>
    </row>
    <row r="10" spans="1:10" ht="12.75" customHeight="1" x14ac:dyDescent="0.25">
      <c r="A10" s="101"/>
      <c r="D10" s="81"/>
      <c r="E10" s="81">
        <f>(E9*Invoice!I11)+((E9-(E9*Invoice!I11))*Invoice!J11)</f>
        <v>63000</v>
      </c>
      <c r="F10" s="81"/>
      <c r="G10" s="90">
        <f>E10/1.11</f>
        <v>56756.756756756753</v>
      </c>
      <c r="H10" s="91">
        <f>G10*11%</f>
        <v>6243.2432432432424</v>
      </c>
      <c r="I10" s="91">
        <f>G10/B9</f>
        <v>28378.378378378377</v>
      </c>
      <c r="J10" s="104">
        <f>H10/B9</f>
        <v>3121.6216216216212</v>
      </c>
    </row>
    <row r="11" spans="1:10" ht="12.75" customHeight="1" x14ac:dyDescent="0.25">
      <c r="A11" s="101"/>
      <c r="D11" s="81" t="s">
        <v>23</v>
      </c>
      <c r="E11" s="81">
        <f>E9-E10</f>
        <v>441000</v>
      </c>
      <c r="F11" s="81"/>
      <c r="G11" s="82">
        <f>G9-G10</f>
        <v>397297.29729729728</v>
      </c>
      <c r="H11" s="82">
        <f>H9-H10</f>
        <v>43702.7027027027</v>
      </c>
      <c r="I11" s="82">
        <f>I9-I10</f>
        <v>198648.64864864864</v>
      </c>
      <c r="J11" s="105">
        <f>J9-J10</f>
        <v>21851.35135135135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441000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1629189.1891891889</v>
      </c>
      <c r="H98" s="108">
        <f>H5+H11+H17+H23+H29+H35+H41+H47+H53+H59+H65+H71+H77+H83+H89+H95</f>
        <v>179210.81081081077</v>
      </c>
      <c r="I98" s="107"/>
      <c r="J98" s="109">
        <f>H6+H12+H18+H24+H30+H36+H42+H48+H54+H60+H66+H72+H78+H84+H90+H96</f>
        <v>1808399.9999999998</v>
      </c>
    </row>
    <row r="100" spans="1:10" ht="12.75" customHeight="1" x14ac:dyDescent="0.25">
      <c r="A100" s="94" t="s">
        <v>1</v>
      </c>
      <c r="B100" s="95">
        <f>Invoice!E116</f>
        <v>23100002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25</v>
      </c>
      <c r="C102" s="88" t="str">
        <f>Invoice!E124</f>
        <v>KARTU STOCK KWARTO</v>
      </c>
      <c r="D102" s="89">
        <f>Invoice!H124</f>
        <v>19000</v>
      </c>
      <c r="E102" s="81">
        <f>D102*B102</f>
        <v>475000</v>
      </c>
      <c r="F102" s="81"/>
      <c r="G102" s="82">
        <f>E102/1.11</f>
        <v>427927.92792792787</v>
      </c>
      <c r="H102" s="83">
        <f>G102*11%</f>
        <v>47072.072072072064</v>
      </c>
      <c r="I102" s="83">
        <f>G102/B102</f>
        <v>17117.117117117115</v>
      </c>
      <c r="J102" s="103">
        <f>H102/B102</f>
        <v>1882.8828828828825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>
        <f>G103/B102</f>
        <v>0</v>
      </c>
      <c r="J103" s="104">
        <f>H103/B102</f>
        <v>0</v>
      </c>
    </row>
    <row r="104" spans="1:10" ht="12.75" customHeight="1" x14ac:dyDescent="0.25">
      <c r="A104" s="101"/>
      <c r="D104" s="81" t="s">
        <v>23</v>
      </c>
      <c r="E104" s="81">
        <f>E102-E103</f>
        <v>475000</v>
      </c>
      <c r="F104" s="81"/>
      <c r="G104" s="82">
        <f>G102-G103</f>
        <v>427927.92792792787</v>
      </c>
      <c r="H104" s="82">
        <f>H102-H103</f>
        <v>47072.072072072064</v>
      </c>
      <c r="I104" s="82">
        <f>I102-I103</f>
        <v>17117.117117117115</v>
      </c>
      <c r="J104" s="105">
        <f>J102-J103</f>
        <v>1882.8828828828825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474999.99999999994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427927.92792792787</v>
      </c>
      <c r="H197" s="108">
        <f>H104+H110+H116+H122+H128+H134+H140+H146+H152+H158+H164+H170+H176+H182+H188+H194</f>
        <v>47072.072072072064</v>
      </c>
      <c r="I197" s="107"/>
      <c r="J197" s="109">
        <f>H105+H111+H117+H123+H129+H135+H141+H147+H153+H159+H165+H171+H177+H183+H189+H195</f>
        <v>474999.99999999994</v>
      </c>
    </row>
    <row r="199" spans="1:10" ht="12.75" customHeight="1" x14ac:dyDescent="0.25">
      <c r="A199" s="94" t="s">
        <v>1</v>
      </c>
      <c r="B199" s="95">
        <f>Invoice!E230</f>
        <v>23100003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12</v>
      </c>
      <c r="C201" s="88" t="str">
        <f>Invoice!E238</f>
        <v>GEL PEN KENKO K-1</v>
      </c>
      <c r="D201" s="89">
        <f>Invoice!H238</f>
        <v>39600</v>
      </c>
      <c r="E201" s="81">
        <f>D201*B201</f>
        <v>475200</v>
      </c>
      <c r="F201" s="81"/>
      <c r="G201" s="82">
        <f>E201/1.11</f>
        <v>428108.10810810805</v>
      </c>
      <c r="H201" s="83">
        <f>G201*11%</f>
        <v>47091.891891891886</v>
      </c>
      <c r="I201" s="83">
        <f>G201/B201</f>
        <v>35675.675675675673</v>
      </c>
      <c r="J201" s="103">
        <f>H201/B201</f>
        <v>3924.3243243243237</v>
      </c>
    </row>
    <row r="202" spans="1:10" ht="12.75" customHeight="1" x14ac:dyDescent="0.25">
      <c r="A202" s="101"/>
      <c r="D202" s="81"/>
      <c r="E202" s="81">
        <f>(E201*Invoice!I238)+((E201-(E201*Invoice!I238))*Invoice!J238)</f>
        <v>47520</v>
      </c>
      <c r="F202" s="81"/>
      <c r="G202" s="90">
        <f>E202/1.11</f>
        <v>42810.810810810806</v>
      </c>
      <c r="H202" s="91">
        <f>G202*11%</f>
        <v>4709.1891891891892</v>
      </c>
      <c r="I202" s="91">
        <f>G202/B201</f>
        <v>3567.567567567567</v>
      </c>
      <c r="J202" s="104">
        <f>H202/B201</f>
        <v>392.43243243243245</v>
      </c>
    </row>
    <row r="203" spans="1:10" ht="12.75" customHeight="1" x14ac:dyDescent="0.25">
      <c r="A203" s="101"/>
      <c r="D203" s="81" t="s">
        <v>23</v>
      </c>
      <c r="E203" s="81">
        <f>E201-E202</f>
        <v>427680</v>
      </c>
      <c r="F203" s="81"/>
      <c r="G203" s="82">
        <f>G201-G202</f>
        <v>385297.29729729722</v>
      </c>
      <c r="H203" s="82">
        <f>H201-H202</f>
        <v>42382.7027027027</v>
      </c>
      <c r="I203" s="82">
        <f>I201-I202</f>
        <v>32108.108108108107</v>
      </c>
      <c r="J203" s="105">
        <f>J201-J202</f>
        <v>3531.8918918918912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427679.99999999994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12</v>
      </c>
      <c r="C207" s="88" t="str">
        <f>Invoice!E239</f>
        <v>GEL PEN KENKO HI-TECH-H 0.28 MM</v>
      </c>
      <c r="D207" s="89">
        <f>Invoice!H239</f>
        <v>39000</v>
      </c>
      <c r="E207" s="81">
        <f t="shared" ref="E207:E291" si="10">D207*B207</f>
        <v>468000</v>
      </c>
      <c r="F207" s="81"/>
      <c r="G207" s="82">
        <f t="shared" ref="G207:G291" si="11">E207/1.11</f>
        <v>421621.6216216216</v>
      </c>
      <c r="H207" s="83">
        <f t="shared" ref="H207:H291" si="12">G207*11%</f>
        <v>46378.378378378373</v>
      </c>
      <c r="I207" s="83">
        <f t="shared" ref="I207:I291" si="13">G207/B207</f>
        <v>35135.135135135133</v>
      </c>
      <c r="J207" s="103">
        <f t="shared" ref="J207:J291" si="14">H207/B207</f>
        <v>3864.8648648648646</v>
      </c>
    </row>
    <row r="208" spans="1:10" ht="12.75" customHeight="1" x14ac:dyDescent="0.25">
      <c r="A208" s="101"/>
      <c r="D208" s="81"/>
      <c r="E208" s="81">
        <f>(E207*Invoice!I239)+((E207-(E207*Invoice!I239))*Invoice!J239)</f>
        <v>46800</v>
      </c>
      <c r="F208" s="81"/>
      <c r="G208" s="90">
        <f>E208/1.11</f>
        <v>42162.16216216216</v>
      </c>
      <c r="H208" s="91">
        <f>G208*11%</f>
        <v>4637.8378378378375</v>
      </c>
      <c r="I208" s="91">
        <f>G208/B207</f>
        <v>3513.5135135135133</v>
      </c>
      <c r="J208" s="104">
        <f>H208/B207</f>
        <v>386.48648648648646</v>
      </c>
    </row>
    <row r="209" spans="1:10" ht="12.75" customHeight="1" x14ac:dyDescent="0.25">
      <c r="A209" s="101"/>
      <c r="D209" s="81" t="s">
        <v>23</v>
      </c>
      <c r="E209" s="81">
        <f>E207-E208</f>
        <v>421200</v>
      </c>
      <c r="F209" s="81"/>
      <c r="G209" s="82">
        <f>G207-G208</f>
        <v>379459.45945945941</v>
      </c>
      <c r="H209" s="82">
        <f>H207-H208</f>
        <v>41740.540540540533</v>
      </c>
      <c r="I209" s="82">
        <f>I207-I208</f>
        <v>31621.62162162162</v>
      </c>
      <c r="J209" s="105">
        <f>J207-J208</f>
        <v>3478.3783783783783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421199.99999999994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764756.75675675669</v>
      </c>
      <c r="H296" s="108">
        <f>H203+H209+H215+H221+H227+H233+H239+H245+H251+H257+H263+H269+H275+H281+H287+H293</f>
        <v>84123.243243243225</v>
      </c>
      <c r="I296" s="107"/>
      <c r="J296" s="109">
        <f>H204+H210+H216+H222+H228+H234+H240+H246+H252+H258+H264+H270+H276+H282+H288+H294</f>
        <v>848879.99999999988</v>
      </c>
    </row>
    <row r="298" spans="1:10" ht="12.75" customHeight="1" x14ac:dyDescent="0.25">
      <c r="A298" s="94" t="s">
        <v>1</v>
      </c>
      <c r="B298" s="95">
        <f>Invoice!E344</f>
        <v>23100004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100</v>
      </c>
      <c r="C300" s="88" t="str">
        <f>Invoice!E352</f>
        <v>STAPLER KENKO HD-10</v>
      </c>
      <c r="D300" s="89">
        <f>Invoice!H352</f>
        <v>93000</v>
      </c>
      <c r="E300" s="81">
        <f>D300*B300</f>
        <v>9300000</v>
      </c>
      <c r="F300" s="81"/>
      <c r="G300" s="82">
        <f>E300/1.11</f>
        <v>8378378.3783783773</v>
      </c>
      <c r="H300" s="83">
        <f>G300*11%</f>
        <v>921621.62162162154</v>
      </c>
      <c r="I300" s="83">
        <f>G300/B300</f>
        <v>83783.783783783772</v>
      </c>
      <c r="J300" s="103">
        <f>H300/B300</f>
        <v>9216.2162162162149</v>
      </c>
    </row>
    <row r="301" spans="1:10" ht="12.75" customHeight="1" x14ac:dyDescent="0.25">
      <c r="A301" s="101"/>
      <c r="D301" s="81"/>
      <c r="E301" s="81">
        <f>(E300*Invoice!I352)+((E300-(E300*Invoice!I352))*Invoice!J352)</f>
        <v>1255500</v>
      </c>
      <c r="F301" s="81"/>
      <c r="G301" s="90">
        <f>E301/1.11</f>
        <v>1131081.0810810809</v>
      </c>
      <c r="H301" s="91">
        <f>G301*11%</f>
        <v>124418.91891891891</v>
      </c>
      <c r="I301" s="91">
        <f>G301/B300</f>
        <v>11310.81081081081</v>
      </c>
      <c r="J301" s="104">
        <f>H301/B300</f>
        <v>1244.1891891891892</v>
      </c>
    </row>
    <row r="302" spans="1:10" ht="12.75" customHeight="1" x14ac:dyDescent="0.25">
      <c r="A302" s="101"/>
      <c r="D302" s="81" t="s">
        <v>23</v>
      </c>
      <c r="E302" s="81">
        <f>E300-E301</f>
        <v>8044500</v>
      </c>
      <c r="F302" s="81"/>
      <c r="G302" s="82">
        <f>G300-G301</f>
        <v>7247297.2972972961</v>
      </c>
      <c r="H302" s="82">
        <f>H300-H301</f>
        <v>797202.70270270261</v>
      </c>
      <c r="I302" s="82">
        <f>I300-I301</f>
        <v>72472.972972972959</v>
      </c>
      <c r="J302" s="105">
        <f>J300-J301</f>
        <v>7972.0270270270257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8044499.9999999991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144</v>
      </c>
      <c r="C306" s="88" t="str">
        <f>Invoice!E353</f>
        <v>GEL PEN KENKO HI-TECH-H 0.28 MM BIRU</v>
      </c>
      <c r="D306" s="89">
        <f>Invoice!H353</f>
        <v>39000</v>
      </c>
      <c r="E306" s="81">
        <f t="shared" ref="E306:E390" si="15">D306*B306</f>
        <v>5616000</v>
      </c>
      <c r="F306" s="81"/>
      <c r="G306" s="82">
        <f t="shared" ref="G306:G390" si="16">E306/1.11</f>
        <v>5059459.4594594594</v>
      </c>
      <c r="H306" s="83">
        <f t="shared" ref="H306:H390" si="17">G306*11%</f>
        <v>556540.54054054059</v>
      </c>
      <c r="I306" s="83">
        <f t="shared" ref="I306:I390" si="18">G306/B306</f>
        <v>35135.135135135133</v>
      </c>
      <c r="J306" s="103">
        <f t="shared" ref="J306:J390" si="19">H306/B306</f>
        <v>3864.864864864865</v>
      </c>
    </row>
    <row r="307" spans="1:10" ht="12.75" customHeight="1" x14ac:dyDescent="0.25">
      <c r="A307" s="101"/>
      <c r="D307" s="81"/>
      <c r="E307" s="81">
        <f>(E306*Invoice!I353)+((E306-(E306*Invoice!I353))*Invoice!J353)</f>
        <v>758160</v>
      </c>
      <c r="F307" s="81"/>
      <c r="G307" s="90">
        <f>E307/1.11</f>
        <v>683027.02702702698</v>
      </c>
      <c r="H307" s="91">
        <f>G307*11%</f>
        <v>75132.972972972973</v>
      </c>
      <c r="I307" s="91">
        <f>G307/B306</f>
        <v>4743.2432432432433</v>
      </c>
      <c r="J307" s="104">
        <f>H307/B306</f>
        <v>521.75675675675677</v>
      </c>
    </row>
    <row r="308" spans="1:10" ht="12.75" customHeight="1" x14ac:dyDescent="0.25">
      <c r="A308" s="101"/>
      <c r="D308" s="81" t="s">
        <v>23</v>
      </c>
      <c r="E308" s="81">
        <f>E306-E307</f>
        <v>4857840</v>
      </c>
      <c r="F308" s="81"/>
      <c r="G308" s="82">
        <f>G306-G307</f>
        <v>4376432.4324324327</v>
      </c>
      <c r="H308" s="82">
        <f>H306-H307</f>
        <v>481407.56756756763</v>
      </c>
      <c r="I308" s="82">
        <f>I306-I307</f>
        <v>30391.89189189189</v>
      </c>
      <c r="J308" s="105">
        <f>J306-J307</f>
        <v>3343.1081081081084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4857840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36</v>
      </c>
      <c r="C312" s="88" t="str">
        <f>Invoice!E354</f>
        <v>LEM STICK KENKO 8 GR (KECIL) isi 30 pc</v>
      </c>
      <c r="D312" s="89">
        <f>Invoice!H354</f>
        <v>66000</v>
      </c>
      <c r="E312" s="81">
        <f t="shared" si="15"/>
        <v>2376000</v>
      </c>
      <c r="F312" s="81"/>
      <c r="G312" s="82">
        <f t="shared" si="16"/>
        <v>2140540.5405405401</v>
      </c>
      <c r="H312" s="83">
        <f t="shared" si="17"/>
        <v>235459.45945945941</v>
      </c>
      <c r="I312" s="83">
        <f t="shared" si="18"/>
        <v>59459.459459459445</v>
      </c>
      <c r="J312" s="103">
        <f t="shared" si="19"/>
        <v>6540.540540540539</v>
      </c>
    </row>
    <row r="313" spans="1:10" ht="12.75" customHeight="1" x14ac:dyDescent="0.25">
      <c r="A313" s="101"/>
      <c r="D313" s="81"/>
      <c r="E313" s="81">
        <f>(E312*Invoice!I354)+((E312-(E312*Invoice!I354))*Invoice!J354)</f>
        <v>320760</v>
      </c>
      <c r="F313" s="81"/>
      <c r="G313" s="90">
        <f>E313/1.11</f>
        <v>288972.97297297296</v>
      </c>
      <c r="H313" s="91">
        <f>G313*11%</f>
        <v>31787.027027027027</v>
      </c>
      <c r="I313" s="91">
        <f>G313/B312</f>
        <v>8027.0270270270266</v>
      </c>
      <c r="J313" s="104">
        <f>H313/B312</f>
        <v>882.97297297297291</v>
      </c>
    </row>
    <row r="314" spans="1:10" ht="12.75" customHeight="1" x14ac:dyDescent="0.25">
      <c r="A314" s="101"/>
      <c r="D314" s="81" t="s">
        <v>23</v>
      </c>
      <c r="E314" s="81">
        <f>E312-E313</f>
        <v>2055240</v>
      </c>
      <c r="F314" s="81"/>
      <c r="G314" s="82">
        <f>G312-G313</f>
        <v>1851567.5675675671</v>
      </c>
      <c r="H314" s="82">
        <f>H312-H313</f>
        <v>203672.43243243237</v>
      </c>
      <c r="I314" s="82">
        <f>I312-I313</f>
        <v>51432.432432432419</v>
      </c>
      <c r="J314" s="105">
        <f>J312-J313</f>
        <v>5657.5675675675666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2055239.9999999995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36</v>
      </c>
      <c r="C318" s="88" t="str">
        <f>Invoice!E355</f>
        <v>LEM STICK KENKO 15 GR (TANGGUNG) isi 20 pc</v>
      </c>
      <c r="D318" s="89">
        <f>Invoice!H355</f>
        <v>72000</v>
      </c>
      <c r="E318" s="81">
        <f t="shared" si="15"/>
        <v>2592000</v>
      </c>
      <c r="F318" s="81"/>
      <c r="G318" s="82">
        <f t="shared" si="16"/>
        <v>2335135.1351351351</v>
      </c>
      <c r="H318" s="83">
        <f t="shared" si="17"/>
        <v>256864.86486486488</v>
      </c>
      <c r="I318" s="83">
        <f t="shared" si="18"/>
        <v>64864.864864864867</v>
      </c>
      <c r="J318" s="103">
        <f t="shared" si="19"/>
        <v>7135.1351351351359</v>
      </c>
    </row>
    <row r="319" spans="1:10" ht="12.75" customHeight="1" x14ac:dyDescent="0.25">
      <c r="A319" s="101"/>
      <c r="D319" s="81"/>
      <c r="E319" s="81">
        <f>(E318*Invoice!I355)+((E318-(E318*Invoice!I355))*Invoice!J355)</f>
        <v>349920</v>
      </c>
      <c r="F319" s="81"/>
      <c r="G319" s="90">
        <f>E319/1.11</f>
        <v>315243.2432432432</v>
      </c>
      <c r="H319" s="91">
        <f>G319*11%</f>
        <v>34676.756756756753</v>
      </c>
      <c r="I319" s="91">
        <f>G319/B318</f>
        <v>8756.7567567567548</v>
      </c>
      <c r="J319" s="104">
        <f>H319/B318</f>
        <v>963.24324324324311</v>
      </c>
    </row>
    <row r="320" spans="1:10" ht="12.75" customHeight="1" x14ac:dyDescent="0.25">
      <c r="A320" s="101"/>
      <c r="D320" s="81" t="s">
        <v>23</v>
      </c>
      <c r="E320" s="81">
        <f>E318-E319</f>
        <v>2242080</v>
      </c>
      <c r="F320" s="81"/>
      <c r="G320" s="82">
        <f>G318-G319</f>
        <v>2019891.8918918921</v>
      </c>
      <c r="H320" s="82">
        <f>H318-H319</f>
        <v>222188.10810810814</v>
      </c>
      <c r="I320" s="82">
        <f>I318-I319</f>
        <v>56108.108108108114</v>
      </c>
      <c r="J320" s="105">
        <f>J318-J319</f>
        <v>6171.8918918918926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2242080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48</v>
      </c>
      <c r="C324" s="88" t="str">
        <f>Invoice!E356</f>
        <v>BENSIA SF-9939 A ISI 32 PC (LOVE DADU)</v>
      </c>
      <c r="D324" s="89">
        <f>Invoice!H356</f>
        <v>56000</v>
      </c>
      <c r="E324" s="81">
        <f t="shared" si="15"/>
        <v>2688000</v>
      </c>
      <c r="F324" s="81"/>
      <c r="G324" s="82">
        <f t="shared" si="16"/>
        <v>2421621.6216216213</v>
      </c>
      <c r="H324" s="83">
        <f t="shared" si="17"/>
        <v>266378.37837837834</v>
      </c>
      <c r="I324" s="83">
        <f t="shared" si="18"/>
        <v>50450.450450450444</v>
      </c>
      <c r="J324" s="103">
        <f t="shared" si="19"/>
        <v>5549.5495495495488</v>
      </c>
    </row>
    <row r="325" spans="1:10" ht="12.75" customHeight="1" x14ac:dyDescent="0.25">
      <c r="A325" s="101"/>
      <c r="D325" s="81"/>
      <c r="E325" s="81">
        <f>(E324*Invoice!I356)+((E324-(E324*Invoice!I356))*Invoice!J356)</f>
        <v>268800</v>
      </c>
      <c r="F325" s="81"/>
      <c r="G325" s="90">
        <f>E325/1.11</f>
        <v>242162.16216216213</v>
      </c>
      <c r="H325" s="91">
        <f>G325*11%</f>
        <v>26637.837837837833</v>
      </c>
      <c r="I325" s="91">
        <f>G325/B324</f>
        <v>5045.0450450450444</v>
      </c>
      <c r="J325" s="104">
        <f>H325/B324</f>
        <v>554.95495495495481</v>
      </c>
    </row>
    <row r="326" spans="1:10" ht="12.75" customHeight="1" x14ac:dyDescent="0.25">
      <c r="A326" s="101"/>
      <c r="D326" s="81" t="s">
        <v>23</v>
      </c>
      <c r="E326" s="81">
        <f>E324-E325</f>
        <v>2419200</v>
      </c>
      <c r="F326" s="81"/>
      <c r="G326" s="82">
        <f>G324-G325</f>
        <v>2179459.4594594594</v>
      </c>
      <c r="H326" s="82">
        <f>H324-H325</f>
        <v>239740.5405405405</v>
      </c>
      <c r="I326" s="82">
        <f>I324-I325</f>
        <v>45405.4054054054</v>
      </c>
      <c r="J326" s="105">
        <f>J324-J325</f>
        <v>4994.5945945945941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2419200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17674648.648648649</v>
      </c>
      <c r="H395" s="108">
        <f>H302+H308+H314+H320+H326+H332+H338+H344+H350+H356+H362+H368+H374+H380+H386+H392</f>
        <v>1944211.3513513515</v>
      </c>
      <c r="I395" s="107"/>
      <c r="J395" s="109">
        <f>H303+H309+H315+H321+H327+H333+H339+H345+H351+H357+H363+H369+H375+H381+H387+H393</f>
        <v>19618860</v>
      </c>
    </row>
    <row r="397" spans="1:10" ht="12.75" customHeight="1" x14ac:dyDescent="0.25">
      <c r="A397" s="94" t="s">
        <v>1</v>
      </c>
      <c r="B397" s="95">
        <f>Invoice!E458</f>
        <v>23100005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216</v>
      </c>
      <c r="C399" s="88" t="str">
        <f>Invoice!E466</f>
        <v>BINDER NOTE JOYKO A5 (CAMPUS/CLASSIC)</v>
      </c>
      <c r="D399" s="89">
        <f>Invoice!H466</f>
        <v>15800</v>
      </c>
      <c r="E399" s="81">
        <f>D399*B399</f>
        <v>3412800</v>
      </c>
      <c r="F399" s="81"/>
      <c r="G399" s="82">
        <f>E399/1.11</f>
        <v>3074594.5945945941</v>
      </c>
      <c r="H399" s="83">
        <f>G399*11%</f>
        <v>338205.40540540533</v>
      </c>
      <c r="I399" s="83">
        <f>G399/B399</f>
        <v>14234.234234234233</v>
      </c>
      <c r="J399" s="103">
        <f>H399/B399</f>
        <v>1565.7657657657653</v>
      </c>
    </row>
    <row r="400" spans="1:10" ht="12.75" customHeight="1" x14ac:dyDescent="0.25">
      <c r="A400" s="101"/>
      <c r="D400" s="81"/>
      <c r="E400" s="81">
        <f>(E399*Invoice!I466)+((E399-(E399*Invoice!I466))*Invoice!J466)</f>
        <v>426600</v>
      </c>
      <c r="F400" s="81"/>
      <c r="G400" s="90">
        <f>E400/1.11</f>
        <v>384324.32432432426</v>
      </c>
      <c r="H400" s="91">
        <f>G400*11%</f>
        <v>42275.675675675666</v>
      </c>
      <c r="I400" s="91">
        <f>G400/B399</f>
        <v>1779.2792792792791</v>
      </c>
      <c r="J400" s="104">
        <f>H400/B399</f>
        <v>195.72072072072066</v>
      </c>
    </row>
    <row r="401" spans="1:10" ht="12.75" customHeight="1" x14ac:dyDescent="0.25">
      <c r="A401" s="101"/>
      <c r="D401" s="81" t="s">
        <v>23</v>
      </c>
      <c r="E401" s="81">
        <f>E399-E400</f>
        <v>2986200</v>
      </c>
      <c r="F401" s="81"/>
      <c r="G401" s="82">
        <f>G399-G400</f>
        <v>2690270.2702702698</v>
      </c>
      <c r="H401" s="82">
        <f>H399-H400</f>
        <v>295929.72972972965</v>
      </c>
      <c r="I401" s="82">
        <f>I399-I400</f>
        <v>12454.954954954954</v>
      </c>
      <c r="J401" s="105">
        <f>J399-J400</f>
        <v>1370.0450450450446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2986199.9999999995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2690270.2702702698</v>
      </c>
      <c r="H494" s="108">
        <f>H401+H407+H413+H419+H425+H431+H437+H443+H449+H455+H461+H467+H473+H479+H485+H491</f>
        <v>295929.72972972965</v>
      </c>
      <c r="I494" s="107"/>
      <c r="J494" s="109">
        <f>H402+H408+H414+H420+H426+H432+H438+H444+H450+H456+H462+H468+H474+H480+H486+H492</f>
        <v>2986199.9999999995</v>
      </c>
    </row>
    <row r="496" spans="1:10" ht="12.75" customHeight="1" x14ac:dyDescent="0.25">
      <c r="A496" s="94" t="s">
        <v>1</v>
      </c>
      <c r="B496" s="95">
        <f>Invoice!E572</f>
        <v>23100006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2</v>
      </c>
      <c r="C498" s="88" t="str">
        <f>Invoice!E580</f>
        <v>CORRECTION TAPE KENKO CT-902 (12M x 5MM)</v>
      </c>
      <c r="D498" s="89">
        <f>Invoice!H580</f>
        <v>60000</v>
      </c>
      <c r="E498" s="81">
        <f>D498*B498</f>
        <v>120000</v>
      </c>
      <c r="F498" s="81"/>
      <c r="G498" s="82">
        <f>E498/1.11</f>
        <v>108108.10810810809</v>
      </c>
      <c r="H498" s="83">
        <f>G498*11%</f>
        <v>11891.89189189189</v>
      </c>
      <c r="I498" s="83">
        <f>G498/B498</f>
        <v>54054.054054054046</v>
      </c>
      <c r="J498" s="103">
        <f>H498/B498</f>
        <v>5945.9459459459449</v>
      </c>
    </row>
    <row r="499" spans="1:10" ht="12.75" customHeight="1" x14ac:dyDescent="0.25">
      <c r="A499" s="101"/>
      <c r="D499" s="81"/>
      <c r="E499" s="81">
        <f>(E498*Invoice!I580)+((E498-(E498*Invoice!I580))*Invoice!J580)</f>
        <v>12000</v>
      </c>
      <c r="F499" s="81"/>
      <c r="G499" s="90">
        <f>E499/1.11</f>
        <v>10810.81081081081</v>
      </c>
      <c r="H499" s="91">
        <f>G499*11%</f>
        <v>1189.1891891891892</v>
      </c>
      <c r="I499" s="91">
        <f>G499/B498</f>
        <v>5405.405405405405</v>
      </c>
      <c r="J499" s="104">
        <f>H499/B498</f>
        <v>594.59459459459458</v>
      </c>
    </row>
    <row r="500" spans="1:10" ht="12.75" customHeight="1" x14ac:dyDescent="0.25">
      <c r="A500" s="101"/>
      <c r="D500" s="81" t="s">
        <v>23</v>
      </c>
      <c r="E500" s="81">
        <f>E498-E499</f>
        <v>108000</v>
      </c>
      <c r="F500" s="81"/>
      <c r="G500" s="82">
        <f>G498-G499</f>
        <v>97297.297297297278</v>
      </c>
      <c r="H500" s="82">
        <f>H498-H499</f>
        <v>10702.7027027027</v>
      </c>
      <c r="I500" s="82">
        <f>I498-I499</f>
        <v>48648.648648648639</v>
      </c>
      <c r="J500" s="105">
        <f>J498-J499</f>
        <v>5351.3513513513499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107999.99999999997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97297.297297297278</v>
      </c>
      <c r="H593" s="108">
        <f>H500+H506+H512+H518+H524+H530+H536+H542+H548+H554+H560+H566+H572+H578+H584+H590</f>
        <v>10702.7027027027</v>
      </c>
      <c r="I593" s="107"/>
      <c r="J593" s="109">
        <f>H501+H507+H513+H519+H525+H531+H537+H543+H549+H555+H561+H567+H573+H579+H585+H591</f>
        <v>107999.99999999997</v>
      </c>
    </row>
    <row r="595" spans="1:10" ht="12.75" customHeight="1" x14ac:dyDescent="0.25">
      <c r="A595" s="94" t="s">
        <v>1</v>
      </c>
      <c r="B595" s="95">
        <f>Invoice!E686</f>
        <v>23100007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20</v>
      </c>
      <c r="C597" s="88" t="str">
        <f>Invoice!E694</f>
        <v>BINDER CLIP KENKO NO. 155</v>
      </c>
      <c r="D597" s="89">
        <f>Invoice!H694</f>
        <v>69000</v>
      </c>
      <c r="E597" s="81">
        <f>D597*B597</f>
        <v>1380000</v>
      </c>
      <c r="F597" s="81"/>
      <c r="G597" s="82">
        <f>E597/1.11</f>
        <v>1243243.2432432431</v>
      </c>
      <c r="H597" s="83">
        <f>G597*11%</f>
        <v>136756.75675675675</v>
      </c>
      <c r="I597" s="83">
        <f>G597/B597</f>
        <v>62162.162162162153</v>
      </c>
      <c r="J597" s="103">
        <f>H597/B597</f>
        <v>6837.8378378378375</v>
      </c>
    </row>
    <row r="598" spans="1:10" ht="12.75" customHeight="1" x14ac:dyDescent="0.25">
      <c r="A598" s="101"/>
      <c r="D598" s="81"/>
      <c r="E598" s="81">
        <f>(E597*Invoice!I694)+((E597-(E597*Invoice!I694))*Invoice!J694)</f>
        <v>193200.00000000003</v>
      </c>
      <c r="F598" s="81"/>
      <c r="G598" s="90">
        <f>E598/1.11</f>
        <v>174054.05405405405</v>
      </c>
      <c r="H598" s="91">
        <f>G598*11%</f>
        <v>19145.945945945947</v>
      </c>
      <c r="I598" s="91">
        <f>G598/B597</f>
        <v>8702.7027027027034</v>
      </c>
      <c r="J598" s="104">
        <f>H598/B597</f>
        <v>957.29729729729729</v>
      </c>
    </row>
    <row r="599" spans="1:10" ht="12.75" customHeight="1" x14ac:dyDescent="0.25">
      <c r="A599" s="101"/>
      <c r="D599" s="81" t="s">
        <v>23</v>
      </c>
      <c r="E599" s="81">
        <f>E597-E598</f>
        <v>1186800</v>
      </c>
      <c r="F599" s="81"/>
      <c r="G599" s="82">
        <f>G597-G598</f>
        <v>1069189.1891891891</v>
      </c>
      <c r="H599" s="82">
        <f>H597-H598</f>
        <v>117610.8108108108</v>
      </c>
      <c r="I599" s="82">
        <f>I597-I598</f>
        <v>53459.459459459453</v>
      </c>
      <c r="J599" s="105">
        <f>J597-J598</f>
        <v>5880.54054054054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1186800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2</v>
      </c>
      <c r="C603" s="88" t="str">
        <f>Invoice!E695</f>
        <v>GARISAN BESI (STAINLESS STEEL) KENKO 50 CM</v>
      </c>
      <c r="D603" s="89">
        <f>Invoice!H695</f>
        <v>215400</v>
      </c>
      <c r="E603" s="81">
        <f t="shared" ref="E603:E687" si="30">D603*B603</f>
        <v>430800</v>
      </c>
      <c r="F603" s="81"/>
      <c r="G603" s="82">
        <f t="shared" ref="G603:G687" si="31">E603/1.11</f>
        <v>388108.10810810805</v>
      </c>
      <c r="H603" s="83">
        <f t="shared" ref="H603:H687" si="32">G603*11%</f>
        <v>42691.891891891886</v>
      </c>
      <c r="I603" s="83">
        <f t="shared" ref="I603:I687" si="33">G603/B603</f>
        <v>194054.05405405402</v>
      </c>
      <c r="J603" s="103">
        <f t="shared" ref="J603:J687" si="34">H603/B603</f>
        <v>21345.945945945943</v>
      </c>
    </row>
    <row r="604" spans="1:10" ht="12.75" customHeight="1" x14ac:dyDescent="0.25">
      <c r="A604" s="101"/>
      <c r="D604" s="81"/>
      <c r="E604" s="81">
        <f>(E603*Invoice!I695)+((E603-(E603*Invoice!I695))*Invoice!J695)</f>
        <v>53850</v>
      </c>
      <c r="F604" s="81"/>
      <c r="G604" s="90">
        <f>E604/1.11</f>
        <v>48513.513513513506</v>
      </c>
      <c r="H604" s="91">
        <f>G604*11%</f>
        <v>5336.4864864864858</v>
      </c>
      <c r="I604" s="91">
        <f>G604/B603</f>
        <v>24256.756756756753</v>
      </c>
      <c r="J604" s="104">
        <f>H604/B603</f>
        <v>2668.2432432432429</v>
      </c>
    </row>
    <row r="605" spans="1:10" ht="12.75" customHeight="1" x14ac:dyDescent="0.25">
      <c r="A605" s="101"/>
      <c r="D605" s="81" t="s">
        <v>23</v>
      </c>
      <c r="E605" s="81">
        <f>E603-E604</f>
        <v>376950</v>
      </c>
      <c r="F605" s="81"/>
      <c r="G605" s="82">
        <f>G603-G604</f>
        <v>339594.59459459456</v>
      </c>
      <c r="H605" s="82">
        <f>H603-H604</f>
        <v>37355.4054054054</v>
      </c>
      <c r="I605" s="82">
        <f>I603-I604</f>
        <v>169797.29729729728</v>
      </c>
      <c r="J605" s="105">
        <f>J603-J604</f>
        <v>18677.7027027027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376949.99999999994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1408783.7837837837</v>
      </c>
      <c r="H692" s="108">
        <f>H599+H605+H611+H617+H623+H629+H635+H641+H647+H653+H659+H665+H671+H677+H683+H689</f>
        <v>154966.21621621621</v>
      </c>
      <c r="I692" s="107"/>
      <c r="J692" s="109">
        <f>H600+H606+H612+H618+H624+H630+H636+H642+H648+H654+H660+H666+H672+H678+H684+H690</f>
        <v>1563750</v>
      </c>
    </row>
    <row r="694" spans="1:10" ht="12.75" customHeight="1" x14ac:dyDescent="0.25">
      <c r="A694" s="94" t="s">
        <v>1</v>
      </c>
      <c r="B694" s="95">
        <f>Invoice!E800</f>
        <v>23100008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36</v>
      </c>
      <c r="C696" s="88" t="str">
        <f>Invoice!E808</f>
        <v>LEM STICK KENKO 15 GR (TANGGUNG) isi 20 pc</v>
      </c>
      <c r="D696" s="89">
        <f>Invoice!H808</f>
        <v>72000</v>
      </c>
      <c r="E696" s="81">
        <f>D696*B696</f>
        <v>2592000</v>
      </c>
      <c r="F696" s="81"/>
      <c r="G696" s="82">
        <f>E696/1.11</f>
        <v>2335135.1351351351</v>
      </c>
      <c r="H696" s="83">
        <f>G696*11%</f>
        <v>256864.86486486488</v>
      </c>
      <c r="I696" s="83">
        <f>G696/B696</f>
        <v>64864.864864864867</v>
      </c>
      <c r="J696" s="103">
        <f>H696/B696</f>
        <v>7135.1351351351359</v>
      </c>
    </row>
    <row r="697" spans="1:10" ht="12.75" customHeight="1" x14ac:dyDescent="0.25">
      <c r="A697" s="101"/>
      <c r="D697" s="81"/>
      <c r="E697" s="81">
        <f>(E696*Invoice!I808)+((E696-(E696*Invoice!I808))*Invoice!J808)</f>
        <v>349920</v>
      </c>
      <c r="F697" s="81"/>
      <c r="G697" s="90">
        <f>E697/1.11</f>
        <v>315243.2432432432</v>
      </c>
      <c r="H697" s="91">
        <f>G697*11%</f>
        <v>34676.756756756753</v>
      </c>
      <c r="I697" s="91">
        <f>G697/B696</f>
        <v>8756.7567567567548</v>
      </c>
      <c r="J697" s="104">
        <f>H697/B696</f>
        <v>963.24324324324311</v>
      </c>
    </row>
    <row r="698" spans="1:10" ht="12.75" customHeight="1" x14ac:dyDescent="0.25">
      <c r="A698" s="101"/>
      <c r="D698" s="81" t="s">
        <v>23</v>
      </c>
      <c r="E698" s="81">
        <f>E696-E697</f>
        <v>2242080</v>
      </c>
      <c r="F698" s="81"/>
      <c r="G698" s="82">
        <f>G696-G697</f>
        <v>2019891.8918918921</v>
      </c>
      <c r="H698" s="82">
        <f>H696-H697</f>
        <v>222188.10810810814</v>
      </c>
      <c r="I698" s="82">
        <f>I696-I697</f>
        <v>56108.108108108114</v>
      </c>
      <c r="J698" s="105">
        <f>J696-J697</f>
        <v>6171.8918918918926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2242080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36</v>
      </c>
      <c r="C702" s="88" t="str">
        <f>Invoice!E809</f>
        <v>LEM STICK KENKO 8 GR (KECIL) isi 30 pc</v>
      </c>
      <c r="D702" s="89">
        <f>Invoice!H809</f>
        <v>66000</v>
      </c>
      <c r="E702" s="81">
        <f t="shared" ref="E702:E786" si="35">D702*B702</f>
        <v>2376000</v>
      </c>
      <c r="F702" s="81"/>
      <c r="G702" s="82">
        <f t="shared" ref="G702:G786" si="36">E702/1.11</f>
        <v>2140540.5405405401</v>
      </c>
      <c r="H702" s="83">
        <f t="shared" ref="H702:H786" si="37">G702*11%</f>
        <v>235459.45945945941</v>
      </c>
      <c r="I702" s="83">
        <f t="shared" ref="I702:I786" si="38">G702/B702</f>
        <v>59459.459459459445</v>
      </c>
      <c r="J702" s="103">
        <f t="shared" ref="J702:J786" si="39">H702/B702</f>
        <v>6540.540540540539</v>
      </c>
    </row>
    <row r="703" spans="1:10" ht="12.75" customHeight="1" x14ac:dyDescent="0.25">
      <c r="A703" s="101"/>
      <c r="D703" s="81"/>
      <c r="E703" s="81">
        <f>(E702*Invoice!I809)+((E702-(E702*Invoice!I809))*Invoice!J809)</f>
        <v>320760</v>
      </c>
      <c r="F703" s="81"/>
      <c r="G703" s="90">
        <f>E703/1.11</f>
        <v>288972.97297297296</v>
      </c>
      <c r="H703" s="91">
        <f>G703*11%</f>
        <v>31787.027027027027</v>
      </c>
      <c r="I703" s="91">
        <f>G703/B702</f>
        <v>8027.0270270270266</v>
      </c>
      <c r="J703" s="104">
        <f>H703/B702</f>
        <v>882.97297297297291</v>
      </c>
    </row>
    <row r="704" spans="1:10" ht="12.75" customHeight="1" x14ac:dyDescent="0.25">
      <c r="A704" s="101"/>
      <c r="D704" s="81" t="s">
        <v>23</v>
      </c>
      <c r="E704" s="81">
        <f>E702-E703</f>
        <v>2055240</v>
      </c>
      <c r="F704" s="81"/>
      <c r="G704" s="82">
        <f>G702-G703</f>
        <v>1851567.5675675671</v>
      </c>
      <c r="H704" s="82">
        <f>H702-H703</f>
        <v>203672.43243243237</v>
      </c>
      <c r="I704" s="82">
        <f>I702-I703</f>
        <v>51432.432432432419</v>
      </c>
      <c r="J704" s="105">
        <f>J702-J703</f>
        <v>5657.5675675675666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2055239.9999999995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288</v>
      </c>
      <c r="C708" s="88" t="str">
        <f>Invoice!E810</f>
        <v>GEL PEN KENKO EASY GEL HITAM</v>
      </c>
      <c r="D708" s="89">
        <f>Invoice!H810</f>
        <v>26100</v>
      </c>
      <c r="E708" s="81">
        <f t="shared" si="35"/>
        <v>7516800</v>
      </c>
      <c r="F708" s="81"/>
      <c r="G708" s="82">
        <f t="shared" si="36"/>
        <v>6771891.8918918911</v>
      </c>
      <c r="H708" s="83">
        <f t="shared" si="37"/>
        <v>744908.10810810805</v>
      </c>
      <c r="I708" s="83">
        <f t="shared" si="38"/>
        <v>23513.51351351351</v>
      </c>
      <c r="J708" s="103">
        <f t="shared" si="39"/>
        <v>2586.4864864864862</v>
      </c>
    </row>
    <row r="709" spans="1:10" ht="12.75" customHeight="1" x14ac:dyDescent="0.25">
      <c r="A709" s="101"/>
      <c r="D709" s="81"/>
      <c r="E709" s="81">
        <f>(E708*Invoice!I810)+((E708-(E708*Invoice!I810))*Invoice!J810)</f>
        <v>1014768.0000000001</v>
      </c>
      <c r="F709" s="81"/>
      <c r="G709" s="90">
        <f>E709/1.11</f>
        <v>914205.40540540544</v>
      </c>
      <c r="H709" s="91">
        <f>G709*11%</f>
        <v>100562.5945945946</v>
      </c>
      <c r="I709" s="91">
        <f>G709/B708</f>
        <v>3174.3243243243246</v>
      </c>
      <c r="J709" s="104">
        <f>H709/B708</f>
        <v>349.17567567567568</v>
      </c>
    </row>
    <row r="710" spans="1:10" ht="12.75" customHeight="1" x14ac:dyDescent="0.25">
      <c r="A710" s="101"/>
      <c r="D710" s="81" t="s">
        <v>23</v>
      </c>
      <c r="E710" s="81">
        <f>E708-E709</f>
        <v>6502032</v>
      </c>
      <c r="F710" s="81"/>
      <c r="G710" s="82">
        <f>G708-G709</f>
        <v>5857686.4864864852</v>
      </c>
      <c r="H710" s="82">
        <f>H708-H709</f>
        <v>644345.51351351349</v>
      </c>
      <c r="I710" s="82">
        <f>I708-I709</f>
        <v>20339.189189189186</v>
      </c>
      <c r="J710" s="105">
        <f>J708-J709</f>
        <v>2237.3108108108104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6502031.9999999991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120</v>
      </c>
      <c r="C714" s="88" t="str">
        <f>Invoice!E811</f>
        <v>ISI CUTTER 9 MM KENKO A-100 (KECIL)</v>
      </c>
      <c r="D714" s="89">
        <f>Invoice!H811</f>
        <v>32400</v>
      </c>
      <c r="E714" s="81">
        <f t="shared" si="35"/>
        <v>3888000</v>
      </c>
      <c r="F714" s="81"/>
      <c r="G714" s="82">
        <f t="shared" si="36"/>
        <v>3502702.7027027025</v>
      </c>
      <c r="H714" s="83">
        <f t="shared" si="37"/>
        <v>385297.29729729728</v>
      </c>
      <c r="I714" s="83">
        <f t="shared" si="38"/>
        <v>29189.189189189186</v>
      </c>
      <c r="J714" s="103">
        <f t="shared" si="39"/>
        <v>3210.8108108108108</v>
      </c>
    </row>
    <row r="715" spans="1:10" ht="12.75" customHeight="1" x14ac:dyDescent="0.25">
      <c r="A715" s="101"/>
      <c r="D715" s="81"/>
      <c r="E715" s="81">
        <f>(E714*Invoice!I811)+((E714-(E714*Invoice!I811))*Invoice!J811)</f>
        <v>524880</v>
      </c>
      <c r="F715" s="81"/>
      <c r="G715" s="90">
        <f>E715/1.11</f>
        <v>472864.86486486485</v>
      </c>
      <c r="H715" s="91">
        <f>G715*11%</f>
        <v>52015.135135135133</v>
      </c>
      <c r="I715" s="91">
        <f>G715/B714</f>
        <v>3940.5405405405404</v>
      </c>
      <c r="J715" s="104">
        <f>H715/B714</f>
        <v>433.45945945945942</v>
      </c>
    </row>
    <row r="716" spans="1:10" ht="12.75" customHeight="1" x14ac:dyDescent="0.25">
      <c r="A716" s="101"/>
      <c r="D716" s="81" t="s">
        <v>23</v>
      </c>
      <c r="E716" s="81">
        <f>E714-E715</f>
        <v>3363120</v>
      </c>
      <c r="F716" s="81"/>
      <c r="G716" s="82">
        <f>G714-G715</f>
        <v>3029837.8378378376</v>
      </c>
      <c r="H716" s="82">
        <f>H714-H715</f>
        <v>333282.16216216213</v>
      </c>
      <c r="I716" s="82">
        <f>I714-I715</f>
        <v>25248.648648648646</v>
      </c>
      <c r="J716" s="105">
        <f>J714-J715</f>
        <v>2777.3513513513512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3363120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180</v>
      </c>
      <c r="C720" s="88" t="str">
        <f>Invoice!E812</f>
        <v>ISI CUTTER 18 MM KENKO L-150 (BESAR)</v>
      </c>
      <c r="D720" s="89">
        <f>Invoice!H812</f>
        <v>64800</v>
      </c>
      <c r="E720" s="81">
        <f t="shared" si="35"/>
        <v>11664000</v>
      </c>
      <c r="F720" s="81"/>
      <c r="G720" s="82">
        <f t="shared" si="36"/>
        <v>10508108.108108107</v>
      </c>
      <c r="H720" s="83">
        <f t="shared" si="37"/>
        <v>1155891.8918918918</v>
      </c>
      <c r="I720" s="83">
        <f t="shared" si="38"/>
        <v>58378.378378378373</v>
      </c>
      <c r="J720" s="103">
        <f t="shared" si="39"/>
        <v>6421.6216216216217</v>
      </c>
    </row>
    <row r="721" spans="1:10" ht="12.75" customHeight="1" x14ac:dyDescent="0.25">
      <c r="A721" s="101"/>
      <c r="D721" s="81"/>
      <c r="E721" s="81">
        <f>(E720*Invoice!I812)+((E720-(E720*Invoice!I812))*Invoice!J812)</f>
        <v>1574640</v>
      </c>
      <c r="F721" s="81"/>
      <c r="G721" s="90">
        <f>E721/1.11</f>
        <v>1418594.5945945946</v>
      </c>
      <c r="H721" s="91">
        <f>G721*11%</f>
        <v>156045.40540540541</v>
      </c>
      <c r="I721" s="91">
        <f>G721/B720</f>
        <v>7881.0810810810808</v>
      </c>
      <c r="J721" s="104">
        <f>H721/B720</f>
        <v>866.91891891891896</v>
      </c>
    </row>
    <row r="722" spans="1:10" ht="12.75" customHeight="1" x14ac:dyDescent="0.25">
      <c r="A722" s="101"/>
      <c r="D722" s="81" t="s">
        <v>23</v>
      </c>
      <c r="E722" s="81">
        <f>E720-E721</f>
        <v>10089360</v>
      </c>
      <c r="F722" s="81"/>
      <c r="G722" s="82">
        <f>G720-G721</f>
        <v>9089513.5135135129</v>
      </c>
      <c r="H722" s="82">
        <f>H720-H721</f>
        <v>999846.48648648639</v>
      </c>
      <c r="I722" s="82">
        <f>I720-I721</f>
        <v>50497.297297297293</v>
      </c>
      <c r="J722" s="105">
        <f>J720-J721</f>
        <v>5554.7027027027025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10089360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21848497.297297295</v>
      </c>
      <c r="H791" s="108">
        <f>H698+H704+H710+H716+H722+H728+H734+H740+H746+H752+H758+H764+H770+H776+H782+H788</f>
        <v>2403334.7027027025</v>
      </c>
      <c r="I791" s="107"/>
      <c r="J791" s="109">
        <f>H699+H705+H711+H717+H723+H729+H735+H741+H747+H753+H759+H765+H771+H777+H783+H789</f>
        <v>24251832</v>
      </c>
    </row>
    <row r="793" spans="1:10" ht="12.75" customHeight="1" x14ac:dyDescent="0.25">
      <c r="A793" s="94" t="s">
        <v>1</v>
      </c>
      <c r="B793" s="95">
        <f>Invoice!E914</f>
        <v>23100009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288</v>
      </c>
      <c r="C795" s="88" t="str">
        <f>Invoice!E922</f>
        <v>PENCIL CASE JOYKO PC-0719AC-36A/F (Animal Calender)</v>
      </c>
      <c r="D795" s="89">
        <f>Invoice!H922</f>
        <v>4800</v>
      </c>
      <c r="E795" s="81">
        <f>D795*B795</f>
        <v>1382400</v>
      </c>
      <c r="F795" s="81"/>
      <c r="G795" s="82">
        <f>E795/1.11</f>
        <v>1245405.4054054052</v>
      </c>
      <c r="H795" s="83">
        <f>G795*11%</f>
        <v>136994.59459459459</v>
      </c>
      <c r="I795" s="83">
        <f>G795/B795</f>
        <v>4324.3243243243232</v>
      </c>
      <c r="J795" s="103">
        <f>H795/B795</f>
        <v>475.67567567567562</v>
      </c>
    </row>
    <row r="796" spans="1:10" ht="12.75" customHeight="1" x14ac:dyDescent="0.25">
      <c r="A796" s="101"/>
      <c r="D796" s="81"/>
      <c r="E796" s="81">
        <f>(E795*Invoice!I922)+((E795-(E795*Invoice!I922))*Invoice!J922)</f>
        <v>172800</v>
      </c>
      <c r="F796" s="81"/>
      <c r="G796" s="90">
        <f>E796/1.11</f>
        <v>155675.67567567565</v>
      </c>
      <c r="H796" s="91">
        <f>G796*11%</f>
        <v>17124.324324324323</v>
      </c>
      <c r="I796" s="91">
        <f>G796/B795</f>
        <v>540.54054054054041</v>
      </c>
      <c r="J796" s="104">
        <f>H796/B795</f>
        <v>59.459459459459453</v>
      </c>
    </row>
    <row r="797" spans="1:10" ht="12.75" customHeight="1" x14ac:dyDescent="0.25">
      <c r="A797" s="101"/>
      <c r="D797" s="81" t="s">
        <v>23</v>
      </c>
      <c r="E797" s="81">
        <f>E795-E796</f>
        <v>1209600</v>
      </c>
      <c r="F797" s="81"/>
      <c r="G797" s="82">
        <f>G795-G796</f>
        <v>1089729.7297297295</v>
      </c>
      <c r="H797" s="82">
        <f>H795-H796</f>
        <v>119870.27027027027</v>
      </c>
      <c r="I797" s="82">
        <f>I795-I796</f>
        <v>3783.7837837837828</v>
      </c>
      <c r="J797" s="105">
        <f>J795-J796</f>
        <v>416.21621621621614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1209599.9999999998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288</v>
      </c>
      <c r="C801" s="88" t="str">
        <f>Invoice!E923</f>
        <v>PENCIL CASE JOYKO PC-0719TV-33A/F (TRAVEL)</v>
      </c>
      <c r="D801" s="89">
        <f>Invoice!H923</f>
        <v>4800</v>
      </c>
      <c r="E801" s="81">
        <f t="shared" ref="E801:E885" si="40">D801*B801</f>
        <v>1382400</v>
      </c>
      <c r="F801" s="81"/>
      <c r="G801" s="82">
        <f t="shared" ref="G801:G885" si="41">E801/1.11</f>
        <v>1245405.4054054052</v>
      </c>
      <c r="H801" s="83">
        <f t="shared" ref="H801:H885" si="42">G801*11%</f>
        <v>136994.59459459459</v>
      </c>
      <c r="I801" s="83">
        <f t="shared" ref="I801:I885" si="43">G801/B801</f>
        <v>4324.3243243243232</v>
      </c>
      <c r="J801" s="103">
        <f t="shared" ref="J801:J885" si="44">H801/B801</f>
        <v>475.67567567567562</v>
      </c>
    </row>
    <row r="802" spans="1:10" ht="12.75" customHeight="1" x14ac:dyDescent="0.25">
      <c r="A802" s="101"/>
      <c r="D802" s="81"/>
      <c r="E802" s="81">
        <f>(E801*Invoice!I923)+((E801-(E801*Invoice!I923))*Invoice!J923)</f>
        <v>172800</v>
      </c>
      <c r="F802" s="81"/>
      <c r="G802" s="90">
        <f>E802/1.11</f>
        <v>155675.67567567565</v>
      </c>
      <c r="H802" s="91">
        <f>G802*11%</f>
        <v>17124.324324324323</v>
      </c>
      <c r="I802" s="91">
        <f>G802/B801</f>
        <v>540.54054054054041</v>
      </c>
      <c r="J802" s="104">
        <f>H802/B801</f>
        <v>59.459459459459453</v>
      </c>
    </row>
    <row r="803" spans="1:10" ht="12.75" customHeight="1" x14ac:dyDescent="0.25">
      <c r="A803" s="101"/>
      <c r="D803" s="81" t="s">
        <v>23</v>
      </c>
      <c r="E803" s="81">
        <f>E801-E802</f>
        <v>1209600</v>
      </c>
      <c r="F803" s="81"/>
      <c r="G803" s="82">
        <f>G801-G802</f>
        <v>1089729.7297297295</v>
      </c>
      <c r="H803" s="82">
        <f>H801-H802</f>
        <v>119870.27027027027</v>
      </c>
      <c r="I803" s="82">
        <f>I801-I802</f>
        <v>3783.7837837837828</v>
      </c>
      <c r="J803" s="105">
        <f>J801-J802</f>
        <v>416.21621621621614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1209599.9999999998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576</v>
      </c>
      <c r="C807" s="88" t="str">
        <f>Invoice!E924</f>
        <v>PAPER CLIP WARNA JOYKO C-3100</v>
      </c>
      <c r="D807" s="89">
        <f>Invoice!H924</f>
        <v>3100</v>
      </c>
      <c r="E807" s="81">
        <f t="shared" si="40"/>
        <v>1785600</v>
      </c>
      <c r="F807" s="81"/>
      <c r="G807" s="82">
        <f t="shared" si="41"/>
        <v>1608648.6486486485</v>
      </c>
      <c r="H807" s="83">
        <f t="shared" si="42"/>
        <v>176951.35135135133</v>
      </c>
      <c r="I807" s="83">
        <f t="shared" si="43"/>
        <v>2792.7927927927926</v>
      </c>
      <c r="J807" s="103">
        <f t="shared" si="44"/>
        <v>307.20720720720715</v>
      </c>
    </row>
    <row r="808" spans="1:10" ht="12.75" customHeight="1" x14ac:dyDescent="0.25">
      <c r="A808" s="101"/>
      <c r="D808" s="81"/>
      <c r="E808" s="81">
        <f>(E807*Invoice!I924)+((E807-(E807*Invoice!I924))*Invoice!J924)</f>
        <v>223200</v>
      </c>
      <c r="F808" s="81"/>
      <c r="G808" s="90">
        <f>E808/1.11</f>
        <v>201081.08108108107</v>
      </c>
      <c r="H808" s="91">
        <f>G808*11%</f>
        <v>22118.918918918916</v>
      </c>
      <c r="I808" s="91">
        <f>G808/B807</f>
        <v>349.09909909909908</v>
      </c>
      <c r="J808" s="104">
        <f>H808/B807</f>
        <v>38.400900900900893</v>
      </c>
    </row>
    <row r="809" spans="1:10" ht="12.75" customHeight="1" x14ac:dyDescent="0.25">
      <c r="A809" s="101"/>
      <c r="D809" s="81" t="s">
        <v>23</v>
      </c>
      <c r="E809" s="81">
        <f>E807-E808</f>
        <v>1562400</v>
      </c>
      <c r="F809" s="81"/>
      <c r="G809" s="82">
        <f>G807-G808</f>
        <v>1407567.5675675673</v>
      </c>
      <c r="H809" s="82">
        <f>H807-H808</f>
        <v>154832.43243243243</v>
      </c>
      <c r="I809" s="82">
        <f>I807-I808</f>
        <v>2443.6936936936936</v>
      </c>
      <c r="J809" s="105">
        <f>J807-J808</f>
        <v>268.80630630630628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1562399.9999999998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72</v>
      </c>
      <c r="C813" s="88" t="str">
        <f>Invoice!E925</f>
        <v>BINDER NOTE JOYKO A5-TSCL-M-401 (COLLEGE) - U</v>
      </c>
      <c r="D813" s="89">
        <f>Invoice!H925</f>
        <v>15800</v>
      </c>
      <c r="E813" s="81">
        <f t="shared" si="40"/>
        <v>1137600</v>
      </c>
      <c r="F813" s="81"/>
      <c r="G813" s="82">
        <f t="shared" si="41"/>
        <v>1024864.8648648647</v>
      </c>
      <c r="H813" s="83">
        <f t="shared" si="42"/>
        <v>112735.13513513512</v>
      </c>
      <c r="I813" s="83">
        <f t="shared" si="43"/>
        <v>14234.234234234233</v>
      </c>
      <c r="J813" s="103">
        <f t="shared" si="44"/>
        <v>1565.7657657657655</v>
      </c>
    </row>
    <row r="814" spans="1:10" ht="12.75" customHeight="1" x14ac:dyDescent="0.25">
      <c r="A814" s="101"/>
      <c r="D814" s="81"/>
      <c r="E814" s="81">
        <f>(E813*Invoice!I925)+((E813-(E813*Invoice!I925))*Invoice!J925)</f>
        <v>142200</v>
      </c>
      <c r="F814" s="81"/>
      <c r="G814" s="90">
        <f>E814/1.11</f>
        <v>128108.10810810809</v>
      </c>
      <c r="H814" s="91">
        <f>G814*11%</f>
        <v>14091.89189189189</v>
      </c>
      <c r="I814" s="91">
        <f>G814/B813</f>
        <v>1779.2792792792791</v>
      </c>
      <c r="J814" s="104">
        <f>H814/B813</f>
        <v>195.72072072072069</v>
      </c>
    </row>
    <row r="815" spans="1:10" ht="12.75" customHeight="1" x14ac:dyDescent="0.25">
      <c r="A815" s="101"/>
      <c r="D815" s="81" t="s">
        <v>23</v>
      </c>
      <c r="E815" s="81">
        <f>E813-E814</f>
        <v>995400</v>
      </c>
      <c r="F815" s="81"/>
      <c r="G815" s="82">
        <f>G813-G814</f>
        <v>896756.75675675669</v>
      </c>
      <c r="H815" s="82">
        <f>H813-H814</f>
        <v>98643.243243243225</v>
      </c>
      <c r="I815" s="82">
        <f>I813-I814</f>
        <v>12454.954954954954</v>
      </c>
      <c r="J815" s="105">
        <f>J813-J814</f>
        <v>1370.0450450450448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995399.99999999988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72</v>
      </c>
      <c r="C819" s="88" t="str">
        <f>Invoice!E926</f>
        <v>BINDER NOTE JOYKO A5-TSIM-M416 (IMAGE) - U</v>
      </c>
      <c r="D819" s="89">
        <f>Invoice!H926</f>
        <v>15800</v>
      </c>
      <c r="E819" s="81">
        <f t="shared" si="40"/>
        <v>1137600</v>
      </c>
      <c r="F819" s="81"/>
      <c r="G819" s="82">
        <f t="shared" si="41"/>
        <v>1024864.8648648647</v>
      </c>
      <c r="H819" s="83">
        <f t="shared" si="42"/>
        <v>112735.13513513512</v>
      </c>
      <c r="I819" s="83">
        <f t="shared" si="43"/>
        <v>14234.234234234233</v>
      </c>
      <c r="J819" s="103">
        <f t="shared" si="44"/>
        <v>1565.7657657657655</v>
      </c>
    </row>
    <row r="820" spans="1:10" ht="12.75" customHeight="1" x14ac:dyDescent="0.25">
      <c r="A820" s="101"/>
      <c r="D820" s="81"/>
      <c r="E820" s="81">
        <f>(E819*Invoice!I926)+((E819-(E819*Invoice!I926))*Invoice!J926)</f>
        <v>142200</v>
      </c>
      <c r="F820" s="81"/>
      <c r="G820" s="90">
        <f>E820/1.11</f>
        <v>128108.10810810809</v>
      </c>
      <c r="H820" s="91">
        <f>G820*11%</f>
        <v>14091.89189189189</v>
      </c>
      <c r="I820" s="91">
        <f>G820/B819</f>
        <v>1779.2792792792791</v>
      </c>
      <c r="J820" s="104">
        <f>H820/B819</f>
        <v>195.72072072072069</v>
      </c>
    </row>
    <row r="821" spans="1:10" ht="12.75" customHeight="1" x14ac:dyDescent="0.25">
      <c r="A821" s="101"/>
      <c r="D821" s="81" t="s">
        <v>23</v>
      </c>
      <c r="E821" s="81">
        <f>E819-E820</f>
        <v>995400</v>
      </c>
      <c r="F821" s="81"/>
      <c r="G821" s="82">
        <f>G819-G820</f>
        <v>896756.75675675669</v>
      </c>
      <c r="H821" s="82">
        <f>H819-H820</f>
        <v>98643.243243243225</v>
      </c>
      <c r="I821" s="82">
        <f>I819-I820</f>
        <v>12454.954954954954</v>
      </c>
      <c r="J821" s="105">
        <f>J819-J820</f>
        <v>1370.0450450450448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995399.99999999988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360</v>
      </c>
      <c r="C825" s="88" t="str">
        <f>Invoice!E927</f>
        <v>LEM STICK JOYKO 15 GR GS-104 TG (ANIMAL KINGDOM) isi 24 pc</v>
      </c>
      <c r="D825" s="89">
        <f>Invoice!H927</f>
        <v>58800</v>
      </c>
      <c r="E825" s="81">
        <f t="shared" si="40"/>
        <v>21168000</v>
      </c>
      <c r="F825" s="81"/>
      <c r="G825" s="82">
        <f t="shared" si="41"/>
        <v>19070270.270270269</v>
      </c>
      <c r="H825" s="83">
        <f t="shared" si="42"/>
        <v>2097729.7297297297</v>
      </c>
      <c r="I825" s="83">
        <f t="shared" si="43"/>
        <v>52972.972972972973</v>
      </c>
      <c r="J825" s="103">
        <f t="shared" si="44"/>
        <v>5827.0270270270266</v>
      </c>
    </row>
    <row r="826" spans="1:10" ht="12.75" customHeight="1" x14ac:dyDescent="0.25">
      <c r="A826" s="101"/>
      <c r="D826" s="81"/>
      <c r="E826" s="81">
        <f>(E825*Invoice!I927)+((E825-(E825*Invoice!I927))*Invoice!J927)</f>
        <v>2646000</v>
      </c>
      <c r="F826" s="81"/>
      <c r="G826" s="90">
        <f>E826/1.11</f>
        <v>2383783.7837837837</v>
      </c>
      <c r="H826" s="91">
        <f>G826*11%</f>
        <v>262216.21621621621</v>
      </c>
      <c r="I826" s="91">
        <f>G826/B825</f>
        <v>6621.6216216216217</v>
      </c>
      <c r="J826" s="104">
        <f>H826/B825</f>
        <v>728.37837837837833</v>
      </c>
    </row>
    <row r="827" spans="1:10" ht="12.75" customHeight="1" x14ac:dyDescent="0.25">
      <c r="A827" s="101"/>
      <c r="D827" s="81" t="s">
        <v>23</v>
      </c>
      <c r="E827" s="81">
        <f>E825-E826</f>
        <v>18522000</v>
      </c>
      <c r="F827" s="81"/>
      <c r="G827" s="82">
        <f>G825-G826</f>
        <v>16686486.486486485</v>
      </c>
      <c r="H827" s="82">
        <f>H825-H826</f>
        <v>1835513.5135135134</v>
      </c>
      <c r="I827" s="82">
        <f>I825-I826</f>
        <v>46351.351351351354</v>
      </c>
      <c r="J827" s="105">
        <f>J825-J826</f>
        <v>5098.6486486486483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18522000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120</v>
      </c>
      <c r="C831" s="88" t="str">
        <f>Invoice!E928</f>
        <v>ISI CUTTER 9 MM KENKO A-100 (KECIL)</v>
      </c>
      <c r="D831" s="89">
        <f>Invoice!H928</f>
        <v>32400</v>
      </c>
      <c r="E831" s="81">
        <f t="shared" si="40"/>
        <v>3888000</v>
      </c>
      <c r="F831" s="81"/>
      <c r="G831" s="82">
        <f t="shared" si="41"/>
        <v>3502702.7027027025</v>
      </c>
      <c r="H831" s="83">
        <f t="shared" si="42"/>
        <v>385297.29729729728</v>
      </c>
      <c r="I831" s="83">
        <f t="shared" si="43"/>
        <v>29189.189189189186</v>
      </c>
      <c r="J831" s="103">
        <f t="shared" si="44"/>
        <v>3210.8108108108108</v>
      </c>
    </row>
    <row r="832" spans="1:10" ht="12.75" customHeight="1" x14ac:dyDescent="0.25">
      <c r="A832" s="101"/>
      <c r="D832" s="81"/>
      <c r="E832" s="81">
        <f>(E831*Invoice!I928)+((E831-(E831*Invoice!I928))*Invoice!J928)</f>
        <v>486000</v>
      </c>
      <c r="F832" s="81"/>
      <c r="G832" s="90">
        <f>E832/1.11</f>
        <v>437837.83783783781</v>
      </c>
      <c r="H832" s="91">
        <f>G832*11%</f>
        <v>48162.16216216216</v>
      </c>
      <c r="I832" s="91">
        <f>G832/B831</f>
        <v>3648.6486486486483</v>
      </c>
      <c r="J832" s="104">
        <f>H832/B831</f>
        <v>401.35135135135135</v>
      </c>
    </row>
    <row r="833" spans="1:10" ht="12.75" customHeight="1" x14ac:dyDescent="0.25">
      <c r="A833" s="101"/>
      <c r="D833" s="81" t="s">
        <v>23</v>
      </c>
      <c r="E833" s="81">
        <f>E831-E832</f>
        <v>3402000</v>
      </c>
      <c r="F833" s="81"/>
      <c r="G833" s="82">
        <f>G831-G832</f>
        <v>3064864.8648648649</v>
      </c>
      <c r="H833" s="82">
        <f>H831-H832</f>
        <v>337135.13513513515</v>
      </c>
      <c r="I833" s="82">
        <f>I831-I832</f>
        <v>25540.54054054054</v>
      </c>
      <c r="J833" s="105">
        <f>J831-J832</f>
        <v>2809.4594594594596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3402000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25131891.891891889</v>
      </c>
      <c r="H890" s="108">
        <f>H797+H803+H809+H815+H821+H827+H833+H839+H845+H851+H857+H863+H869+H875+H881+H887</f>
        <v>2764508.1081081079</v>
      </c>
      <c r="I890" s="107"/>
      <c r="J890" s="109">
        <f>H798+H804+H810+H816+H822+H828+H834+H840+H846+H852+H858+H864+H870+H876+H882+H888</f>
        <v>27896400</v>
      </c>
    </row>
    <row r="892" spans="1:10" ht="12.75" customHeight="1" x14ac:dyDescent="0.25">
      <c r="A892" s="94" t="s">
        <v>1</v>
      </c>
      <c r="B892" s="95">
        <f>Invoice!E1028</f>
        <v>23100010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24</v>
      </c>
      <c r="C894" s="88" t="str">
        <f>Invoice!E1036</f>
        <v>PUNCH KENKO NO. 85XL</v>
      </c>
      <c r="D894" s="89">
        <f>Invoice!H1036</f>
        <v>59000</v>
      </c>
      <c r="E894" s="81">
        <f>D894*B894</f>
        <v>1416000</v>
      </c>
      <c r="F894" s="81"/>
      <c r="G894" s="82">
        <f>E894/1.11</f>
        <v>1275675.6756756755</v>
      </c>
      <c r="H894" s="83">
        <f>G894*11%</f>
        <v>140324.32432432432</v>
      </c>
      <c r="I894" s="83">
        <f>G894/B894</f>
        <v>53153.153153153144</v>
      </c>
      <c r="J894" s="103">
        <f>H894/B894</f>
        <v>5846.8468468468463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198240.00000000003</v>
      </c>
      <c r="F895" s="81"/>
      <c r="G895" s="90">
        <f>E895/1.11</f>
        <v>178594.59459459462</v>
      </c>
      <c r="H895" s="91">
        <f>G895*11%</f>
        <v>19645.405405405407</v>
      </c>
      <c r="I895" s="91">
        <f>G895/B894</f>
        <v>7441.4414414414423</v>
      </c>
      <c r="J895" s="104">
        <f>H895/B894</f>
        <v>818.55855855855862</v>
      </c>
    </row>
    <row r="896" spans="1:10" ht="12.75" customHeight="1" x14ac:dyDescent="0.25">
      <c r="A896" s="101"/>
      <c r="D896" s="81" t="s">
        <v>23</v>
      </c>
      <c r="E896" s="81">
        <f>E894-E895</f>
        <v>1217760</v>
      </c>
      <c r="F896" s="81"/>
      <c r="G896" s="82">
        <f>G894-G895</f>
        <v>1097081.0810810809</v>
      </c>
      <c r="H896" s="82">
        <f>H894-H895</f>
        <v>120678.91891891891</v>
      </c>
      <c r="I896" s="82">
        <f>I894-I895</f>
        <v>45711.711711711701</v>
      </c>
      <c r="J896" s="105">
        <f>J894-J895</f>
        <v>5028.2882882882877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1217759.9999999998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1097081.0810810809</v>
      </c>
      <c r="H989" s="108">
        <f>H896+H902+H908+H914+H920+H926+H932+H938+H944+H950+H956+H962+H968+H974+H980+H986</f>
        <v>120678.91891891891</v>
      </c>
      <c r="I989" s="107"/>
      <c r="J989" s="109">
        <f>H897+H903+H909+H915+H921+H927+H933+H939+H945+H951+H957+H963+H969+H975+H981+H987</f>
        <v>1217759.9999999998</v>
      </c>
    </row>
    <row r="991" spans="1:10" ht="12.75" customHeight="1" x14ac:dyDescent="0.25">
      <c r="A991" s="94" t="s">
        <v>1</v>
      </c>
      <c r="B991" s="95">
        <f>Invoice!E1142</f>
        <v>23100011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23100012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23100013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23100014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23100015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23100016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23100017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23100018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23100019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23100020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23100021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23100022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23100023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23100024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23100025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23100026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23100027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23100028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23100029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23100030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23100031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23100032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23100033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23100034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23100035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23100036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23100037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23100038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23100039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23100040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23100041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23100042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23100043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23100044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23100045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23100046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23100047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23100048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23100049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23100050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kToko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2023-10-07T07:40:03Z</cp:lastPrinted>
  <dcterms:created xsi:type="dcterms:W3CDTF">2022-01-21T06:52:44Z</dcterms:created>
  <dcterms:modified xsi:type="dcterms:W3CDTF">2023-10-14T07:22:53Z</dcterms:modified>
</cp:coreProperties>
</file>