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 tabRatio="826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5" i="5" l="1"/>
  <c r="L135" i="5"/>
  <c r="M132" i="5"/>
  <c r="L132" i="5"/>
  <c r="M130" i="5"/>
  <c r="L130" i="5"/>
  <c r="N6" i="9"/>
  <c r="N8" i="10" l="1"/>
  <c r="K116" i="5"/>
  <c r="K117" i="5"/>
  <c r="K118" i="5"/>
  <c r="K119" i="5"/>
  <c r="L119" i="5" l="1"/>
  <c r="M119" i="5" s="1"/>
  <c r="N5" i="12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N19" i="4" s="1"/>
  <c r="L5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45" i="3"/>
  <c r="L47" i="3"/>
  <c r="L48" i="3"/>
  <c r="L49" i="3"/>
  <c r="L50" i="3"/>
  <c r="L51" i="3"/>
  <c r="L52" i="3"/>
  <c r="L53" i="3"/>
  <c r="L54" i="3"/>
  <c r="L55" i="3"/>
  <c r="L56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N84" i="3" l="1"/>
  <c r="N75" i="3"/>
  <c r="N18" i="4"/>
  <c r="N7" i="4"/>
  <c r="N64" i="3"/>
  <c r="N56" i="3"/>
  <c r="N16" i="3"/>
  <c r="N45" i="3"/>
  <c r="N36" i="3"/>
  <c r="N25" i="3"/>
  <c r="N14" i="3"/>
  <c r="N9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M23" i="5" s="1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5" i="5"/>
  <c r="L103" i="5" l="1"/>
  <c r="M94" i="5"/>
  <c r="L94" i="5"/>
  <c r="L92" i="5"/>
  <c r="L86" i="5"/>
  <c r="M43" i="5"/>
  <c r="L43" i="5"/>
  <c r="L35" i="5"/>
  <c r="M35" i="5" s="1"/>
  <c r="L22" i="5"/>
  <c r="L14" i="5"/>
  <c r="M14" i="5" s="1"/>
  <c r="L115" i="5"/>
  <c r="L113" i="5"/>
  <c r="L76" i="5"/>
  <c r="L67" i="5"/>
  <c r="M67" i="5" s="1"/>
  <c r="L57" i="5"/>
  <c r="L53" i="5"/>
  <c r="M53" i="5" s="1"/>
  <c r="L42" i="5"/>
  <c r="L26" i="5"/>
  <c r="M26" i="5" s="1"/>
  <c r="M115" i="5"/>
  <c r="M113" i="5"/>
  <c r="M103" i="5"/>
  <c r="M92" i="5"/>
  <c r="M86" i="5"/>
  <c r="M76" i="5"/>
  <c r="M57" i="5"/>
  <c r="M42" i="5"/>
  <c r="M22" i="5"/>
  <c r="L1826" i="12"/>
  <c r="L1825" i="12"/>
  <c r="L1824" i="12"/>
  <c r="L1823" i="12"/>
  <c r="L1822" i="12"/>
  <c r="L1821" i="12"/>
  <c r="L1820" i="12"/>
  <c r="L1819" i="12"/>
  <c r="L1818" i="12"/>
  <c r="L1817" i="12"/>
  <c r="L1816" i="12"/>
  <c r="L1815" i="12"/>
  <c r="L1814" i="12"/>
  <c r="L1813" i="12"/>
  <c r="L1812" i="12"/>
  <c r="L1811" i="12"/>
  <c r="L1810" i="12"/>
  <c r="L1809" i="12"/>
  <c r="L1808" i="12"/>
  <c r="L1807" i="12"/>
  <c r="L1806" i="12"/>
  <c r="L1805" i="12"/>
  <c r="L1804" i="12"/>
  <c r="L1803" i="12"/>
  <c r="L1802" i="12"/>
  <c r="L1801" i="12"/>
  <c r="L1800" i="12"/>
  <c r="L1799" i="12"/>
  <c r="L1798" i="12"/>
  <c r="L1797" i="12"/>
  <c r="L1796" i="12"/>
  <c r="L1795" i="12"/>
  <c r="L1794" i="12"/>
  <c r="L1793" i="12"/>
  <c r="L1792" i="12"/>
  <c r="L1791" i="12"/>
  <c r="L1790" i="12"/>
  <c r="L1789" i="12"/>
  <c r="L1788" i="12"/>
  <c r="L1787" i="12"/>
  <c r="L1786" i="12"/>
  <c r="L1785" i="12"/>
  <c r="L1784" i="12"/>
  <c r="L1783" i="12"/>
  <c r="L1782" i="12"/>
  <c r="L1781" i="12"/>
  <c r="L1780" i="12"/>
  <c r="L1779" i="12"/>
  <c r="L1778" i="12"/>
  <c r="L1777" i="12"/>
  <c r="L1776" i="12"/>
  <c r="L1775" i="12"/>
  <c r="L1774" i="12"/>
  <c r="L1773" i="12"/>
  <c r="L1772" i="12"/>
  <c r="L1771" i="12"/>
  <c r="L1770" i="12"/>
  <c r="L1769" i="12"/>
  <c r="L1768" i="12"/>
  <c r="L1767" i="12"/>
  <c r="L1766" i="12"/>
  <c r="L1765" i="12"/>
  <c r="L1764" i="12"/>
  <c r="L1763" i="12"/>
  <c r="L1762" i="12"/>
  <c r="L1761" i="12"/>
  <c r="L1760" i="12"/>
  <c r="L1759" i="12"/>
  <c r="L1758" i="12"/>
  <c r="L1757" i="12"/>
  <c r="L1756" i="12"/>
  <c r="L1755" i="12"/>
  <c r="L1754" i="12"/>
  <c r="L1753" i="12"/>
  <c r="L1752" i="12"/>
  <c r="L1751" i="12"/>
  <c r="L1750" i="12"/>
  <c r="L1749" i="12"/>
  <c r="L1748" i="12"/>
  <c r="L1747" i="12"/>
  <c r="L1746" i="12"/>
  <c r="L1745" i="12"/>
  <c r="L1744" i="12"/>
  <c r="L1743" i="12"/>
  <c r="L1742" i="12"/>
  <c r="L1741" i="12"/>
  <c r="L1740" i="12"/>
  <c r="L1739" i="12"/>
  <c r="L1738" i="12"/>
  <c r="L1737" i="12"/>
  <c r="L1736" i="12"/>
  <c r="L1735" i="12"/>
  <c r="L1734" i="12"/>
  <c r="L1733" i="12"/>
  <c r="L1732" i="12"/>
  <c r="L1731" i="12"/>
  <c r="L1730" i="12"/>
  <c r="L1729" i="12"/>
  <c r="L1728" i="12"/>
  <c r="L1727" i="12"/>
  <c r="L1726" i="12"/>
  <c r="L1725" i="12"/>
  <c r="L1724" i="12"/>
  <c r="L1723" i="12"/>
  <c r="L1722" i="12"/>
  <c r="L1721" i="12"/>
  <c r="L1720" i="12"/>
  <c r="L1719" i="12"/>
  <c r="L1718" i="12"/>
  <c r="L1717" i="12"/>
  <c r="L1716" i="12"/>
  <c r="L1715" i="12"/>
  <c r="L1714" i="12"/>
  <c r="L1713" i="12"/>
  <c r="L1712" i="12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1826" i="6"/>
  <c r="K1825" i="6"/>
  <c r="K1824" i="6"/>
  <c r="K1823" i="6"/>
  <c r="K1822" i="6"/>
  <c r="K1821" i="6"/>
  <c r="K1820" i="6"/>
  <c r="K1819" i="6"/>
  <c r="K1818" i="6"/>
  <c r="K1817" i="6"/>
  <c r="K1816" i="6"/>
  <c r="K1815" i="6"/>
  <c r="K1814" i="6"/>
  <c r="K1813" i="6"/>
  <c r="K1812" i="6"/>
  <c r="K1811" i="6"/>
  <c r="K1810" i="6"/>
  <c r="K1809" i="6"/>
  <c r="K1808" i="6"/>
  <c r="K1807" i="6"/>
  <c r="K1806" i="6"/>
  <c r="K1805" i="6"/>
  <c r="K1804" i="6"/>
  <c r="K1803" i="6"/>
  <c r="K1802" i="6"/>
  <c r="K1801" i="6"/>
  <c r="K1800" i="6"/>
  <c r="K1799" i="6"/>
  <c r="K1798" i="6"/>
  <c r="K1797" i="6"/>
  <c r="K1796" i="6"/>
  <c r="K1795" i="6"/>
  <c r="K1794" i="6"/>
  <c r="K1793" i="6"/>
  <c r="K1792" i="6"/>
  <c r="K1791" i="6"/>
  <c r="K1790" i="6"/>
  <c r="K1789" i="6"/>
  <c r="K1788" i="6"/>
  <c r="K1787" i="6"/>
  <c r="K1786" i="6"/>
  <c r="K1785" i="6"/>
  <c r="K1784" i="6"/>
  <c r="K1783" i="6"/>
  <c r="K1782" i="6"/>
  <c r="K1781" i="6"/>
  <c r="K1780" i="6"/>
  <c r="K1779" i="6"/>
  <c r="K1778" i="6"/>
  <c r="K1777" i="6"/>
  <c r="K1776" i="6"/>
  <c r="K1775" i="6"/>
  <c r="K1774" i="6"/>
  <c r="K1773" i="6"/>
  <c r="K1772" i="6"/>
  <c r="K1771" i="6"/>
  <c r="K1770" i="6"/>
  <c r="K1769" i="6"/>
  <c r="K1768" i="6"/>
  <c r="K1767" i="6"/>
  <c r="K1766" i="6"/>
  <c r="K1765" i="6"/>
  <c r="K1764" i="6"/>
  <c r="K1763" i="6"/>
  <c r="K1762" i="6"/>
  <c r="K1761" i="6"/>
  <c r="K1760" i="6"/>
  <c r="K1759" i="6"/>
  <c r="K1758" i="6"/>
  <c r="K1757" i="6"/>
  <c r="K1756" i="6"/>
  <c r="K1755" i="6"/>
  <c r="K1754" i="6"/>
  <c r="K1753" i="6"/>
  <c r="K1752" i="6"/>
  <c r="K1751" i="6"/>
  <c r="K1750" i="6"/>
  <c r="K1749" i="6"/>
  <c r="K1748" i="6"/>
  <c r="K1747" i="6"/>
  <c r="K1746" i="6"/>
  <c r="K1745" i="6"/>
  <c r="K1744" i="6"/>
  <c r="K1743" i="6"/>
  <c r="K1742" i="6"/>
  <c r="K1741" i="6"/>
  <c r="K1740" i="6"/>
  <c r="K1739" i="6"/>
  <c r="K1738" i="6"/>
  <c r="K1737" i="6"/>
  <c r="K1736" i="6"/>
  <c r="K1735" i="6"/>
  <c r="K1734" i="6"/>
  <c r="K1733" i="6"/>
  <c r="K1732" i="6"/>
  <c r="K1731" i="6"/>
  <c r="K1730" i="6"/>
  <c r="K1729" i="6"/>
  <c r="K1728" i="6"/>
  <c r="K1727" i="6"/>
  <c r="K1726" i="6"/>
  <c r="K1725" i="6"/>
  <c r="K1724" i="6"/>
  <c r="K1723" i="6"/>
  <c r="K1722" i="6"/>
  <c r="K1721" i="6"/>
  <c r="K1720" i="6"/>
  <c r="K1719" i="6"/>
  <c r="K1718" i="6"/>
  <c r="K1717" i="6"/>
  <c r="K1716" i="6"/>
  <c r="K1715" i="6"/>
  <c r="K1714" i="6"/>
  <c r="K1713" i="6"/>
  <c r="K1712" i="6"/>
  <c r="K1711" i="6"/>
  <c r="K1710" i="6"/>
  <c r="K1709" i="6"/>
  <c r="K1708" i="6"/>
  <c r="K1707" i="6"/>
  <c r="K1706" i="6"/>
  <c r="K1705" i="6"/>
  <c r="K1704" i="6"/>
  <c r="K1703" i="6"/>
  <c r="K1702" i="6"/>
  <c r="K1701" i="6"/>
  <c r="K1700" i="6"/>
  <c r="K1699" i="6"/>
  <c r="K1698" i="6"/>
  <c r="K1697" i="6"/>
  <c r="K1696" i="6"/>
  <c r="K1695" i="6"/>
  <c r="K1694" i="6"/>
  <c r="K1693" i="6"/>
  <c r="K1692" i="6"/>
  <c r="K1691" i="6"/>
  <c r="K1690" i="6"/>
  <c r="K1689" i="6"/>
  <c r="K1688" i="6"/>
  <c r="K1687" i="6"/>
  <c r="K1686" i="6"/>
  <c r="K1685" i="6"/>
  <c r="K1684" i="6"/>
  <c r="K1683" i="6"/>
  <c r="K1682" i="6"/>
  <c r="K1681" i="6"/>
  <c r="K1680" i="6"/>
  <c r="K1679" i="6"/>
  <c r="K1678" i="6"/>
  <c r="K1677" i="6"/>
  <c r="K1676" i="6"/>
  <c r="K1675" i="6"/>
  <c r="K1674" i="6"/>
  <c r="K1673" i="6"/>
  <c r="K1672" i="6"/>
  <c r="K1671" i="6"/>
  <c r="K1670" i="6"/>
  <c r="K1669" i="6"/>
  <c r="K1668" i="6"/>
  <c r="K1667" i="6"/>
  <c r="K1666" i="6"/>
  <c r="K1665" i="6"/>
  <c r="K1664" i="6"/>
  <c r="K1663" i="6"/>
  <c r="K1662" i="6"/>
  <c r="K1661" i="6"/>
  <c r="K1660" i="6"/>
  <c r="K1659" i="6"/>
  <c r="K1658" i="6"/>
  <c r="K1657" i="6"/>
  <c r="K1656" i="6"/>
  <c r="K1655" i="6"/>
  <c r="K1654" i="6"/>
  <c r="K1653" i="6"/>
  <c r="K1652" i="6"/>
  <c r="K1651" i="6"/>
  <c r="K1650" i="6"/>
  <c r="K1649" i="6"/>
  <c r="K1648" i="6"/>
  <c r="K1647" i="6"/>
  <c r="K1646" i="6"/>
  <c r="K1645" i="6"/>
  <c r="K1644" i="6"/>
  <c r="K1643" i="6"/>
  <c r="K1642" i="6"/>
  <c r="K1641" i="6"/>
  <c r="K1640" i="6"/>
  <c r="K1639" i="6"/>
  <c r="K1638" i="6"/>
  <c r="K1637" i="6"/>
  <c r="K1636" i="6"/>
  <c r="K1635" i="6"/>
  <c r="K1634" i="6"/>
  <c r="K1633" i="6"/>
  <c r="K1632" i="6"/>
  <c r="K1631" i="6"/>
  <c r="K1630" i="6"/>
  <c r="K1629" i="6"/>
  <c r="K1628" i="6"/>
  <c r="K1627" i="6"/>
  <c r="K1626" i="6"/>
  <c r="K1625" i="6"/>
  <c r="K1624" i="6"/>
  <c r="K1623" i="6"/>
  <c r="K1622" i="6"/>
  <c r="K1621" i="6"/>
  <c r="K1620" i="6"/>
  <c r="K1619" i="6"/>
  <c r="K1618" i="6"/>
  <c r="K1617" i="6"/>
  <c r="K1616" i="6"/>
  <c r="K1615" i="6"/>
  <c r="K1614" i="6"/>
  <c r="K1613" i="6"/>
  <c r="K1612" i="6"/>
  <c r="K1611" i="6"/>
  <c r="K1610" i="6"/>
  <c r="K1609" i="6"/>
  <c r="K1608" i="6"/>
  <c r="K1607" i="6"/>
  <c r="K1606" i="6"/>
  <c r="K1605" i="6"/>
  <c r="K1604" i="6"/>
  <c r="K1603" i="6"/>
  <c r="K1602" i="6"/>
  <c r="K1601" i="6"/>
  <c r="K1600" i="6"/>
  <c r="K1599" i="6"/>
  <c r="K1598" i="6"/>
  <c r="K1597" i="6"/>
  <c r="K1596" i="6"/>
  <c r="K1595" i="6"/>
  <c r="K1594" i="6"/>
  <c r="K1593" i="6"/>
  <c r="K1592" i="6"/>
  <c r="K1591" i="6"/>
  <c r="K1590" i="6"/>
  <c r="K1589" i="6"/>
  <c r="K1588" i="6"/>
  <c r="K1587" i="6"/>
  <c r="K1586" i="6"/>
  <c r="K1585" i="6"/>
  <c r="K1584" i="6"/>
  <c r="K1583" i="6"/>
  <c r="K1582" i="6"/>
  <c r="K1581" i="6"/>
  <c r="K1580" i="6"/>
  <c r="K1579" i="6"/>
  <c r="K1578" i="6"/>
  <c r="K1577" i="6"/>
  <c r="K1576" i="6"/>
  <c r="K1575" i="6"/>
  <c r="K1574" i="6"/>
  <c r="K1573" i="6"/>
  <c r="K1572" i="6"/>
  <c r="K1571" i="6"/>
  <c r="K1570" i="6"/>
  <c r="K1569" i="6"/>
  <c r="K1568" i="6"/>
  <c r="K1567" i="6"/>
  <c r="K1566" i="6"/>
  <c r="K1565" i="6"/>
  <c r="K1564" i="6"/>
  <c r="K1563" i="6"/>
  <c r="K1562" i="6"/>
  <c r="K1561" i="6"/>
  <c r="K1560" i="6"/>
  <c r="K1559" i="6"/>
  <c r="K1558" i="6"/>
  <c r="K1557" i="6"/>
  <c r="K1556" i="6"/>
  <c r="K1555" i="6"/>
  <c r="K1554" i="6"/>
  <c r="K1553" i="6"/>
  <c r="K1552" i="6"/>
  <c r="K1551" i="6"/>
  <c r="K1550" i="6"/>
  <c r="K1549" i="6"/>
  <c r="K1548" i="6"/>
  <c r="K1547" i="6"/>
  <c r="K1546" i="6"/>
  <c r="K1545" i="6"/>
  <c r="K1544" i="6"/>
  <c r="K1543" i="6"/>
  <c r="K1542" i="6"/>
  <c r="K1541" i="6"/>
  <c r="K1540" i="6"/>
  <c r="K1539" i="6"/>
  <c r="K1538" i="6"/>
  <c r="K1537" i="6"/>
  <c r="K1536" i="6"/>
  <c r="K1535" i="6"/>
  <c r="K1534" i="6"/>
  <c r="K1533" i="6"/>
  <c r="K1532" i="6"/>
  <c r="K1531" i="6"/>
  <c r="K1530" i="6"/>
  <c r="K1529" i="6"/>
  <c r="K1528" i="6"/>
  <c r="K1527" i="6"/>
  <c r="K1526" i="6"/>
  <c r="K1525" i="6"/>
  <c r="K1524" i="6"/>
  <c r="K1523" i="6"/>
  <c r="K1522" i="6"/>
  <c r="K1521" i="6"/>
  <c r="K1520" i="6"/>
  <c r="K1519" i="6"/>
  <c r="K1518" i="6"/>
  <c r="K1517" i="6"/>
  <c r="K1516" i="6"/>
  <c r="K1515" i="6"/>
  <c r="K1514" i="6"/>
  <c r="K1513" i="6"/>
  <c r="K1512" i="6"/>
  <c r="K1511" i="6"/>
  <c r="K1510" i="6"/>
  <c r="K1509" i="6"/>
  <c r="K1508" i="6"/>
  <c r="K1507" i="6"/>
  <c r="K1506" i="6"/>
  <c r="K1505" i="6"/>
  <c r="K1504" i="6"/>
  <c r="K1503" i="6"/>
  <c r="K1502" i="6"/>
  <c r="K1501" i="6"/>
  <c r="K1500" i="6"/>
  <c r="K1499" i="6"/>
  <c r="K1498" i="6"/>
  <c r="K1497" i="6"/>
  <c r="K1496" i="6"/>
  <c r="K1495" i="6"/>
  <c r="K1494" i="6"/>
  <c r="K1493" i="6"/>
  <c r="K1492" i="6"/>
  <c r="K1491" i="6"/>
  <c r="K1490" i="6"/>
  <c r="K1489" i="6"/>
  <c r="K1488" i="6"/>
  <c r="K1487" i="6"/>
  <c r="K1486" i="6"/>
  <c r="K1485" i="6"/>
  <c r="K1484" i="6"/>
  <c r="K1483" i="6"/>
  <c r="K1482" i="6"/>
  <c r="K1481" i="6"/>
  <c r="K1480" i="6"/>
  <c r="K1479" i="6"/>
  <c r="K1478" i="6"/>
  <c r="K1477" i="6"/>
  <c r="K1476" i="6"/>
  <c r="K1475" i="6"/>
  <c r="K1474" i="6"/>
  <c r="K1473" i="6"/>
  <c r="K1472" i="6"/>
  <c r="K1471" i="6"/>
  <c r="K1470" i="6"/>
  <c r="K1469" i="6"/>
  <c r="K1468" i="6"/>
  <c r="K1467" i="6"/>
  <c r="K1466" i="6"/>
  <c r="K1465" i="6"/>
  <c r="K1464" i="6"/>
  <c r="K1463" i="6"/>
  <c r="K1462" i="6"/>
  <c r="K1461" i="6"/>
  <c r="K1460" i="6"/>
  <c r="K1459" i="6"/>
  <c r="K1458" i="6"/>
  <c r="K1457" i="6"/>
  <c r="K1456" i="6"/>
  <c r="K1455" i="6"/>
  <c r="K1454" i="6"/>
  <c r="K1453" i="6"/>
  <c r="K1452" i="6"/>
  <c r="K1451" i="6"/>
  <c r="K1450" i="6"/>
  <c r="K1449" i="6"/>
  <c r="K1448" i="6"/>
  <c r="K1447" i="6"/>
  <c r="K1446" i="6"/>
  <c r="K1445" i="6"/>
  <c r="K1444" i="6"/>
  <c r="K1443" i="6"/>
  <c r="K1442" i="6"/>
  <c r="K1441" i="6"/>
  <c r="K1440" i="6"/>
  <c r="K1439" i="6"/>
  <c r="K1438" i="6"/>
  <c r="K1437" i="6"/>
  <c r="K1436" i="6"/>
  <c r="K1435" i="6"/>
  <c r="K1434" i="6"/>
  <c r="K1433" i="6"/>
  <c r="K1432" i="6"/>
  <c r="K1431" i="6"/>
  <c r="K1430" i="6"/>
  <c r="K1429" i="6"/>
  <c r="K1428" i="6"/>
  <c r="K1427" i="6"/>
  <c r="K1426" i="6"/>
  <c r="K1425" i="6"/>
  <c r="K1424" i="6"/>
  <c r="K1423" i="6"/>
  <c r="K1422" i="6"/>
  <c r="K1421" i="6"/>
  <c r="K1420" i="6"/>
  <c r="K1419" i="6"/>
  <c r="K1418" i="6"/>
  <c r="K1417" i="6"/>
  <c r="K1416" i="6"/>
  <c r="K1415" i="6"/>
  <c r="K1414" i="6"/>
  <c r="K1413" i="6"/>
  <c r="K1412" i="6"/>
  <c r="K1411" i="6"/>
  <c r="K1410" i="6"/>
  <c r="K1409" i="6"/>
  <c r="K1408" i="6"/>
  <c r="K1407" i="6"/>
  <c r="K1406" i="6"/>
  <c r="K1405" i="6"/>
  <c r="K1404" i="6"/>
  <c r="K1403" i="6"/>
  <c r="K1402" i="6"/>
  <c r="K1401" i="6"/>
  <c r="K1400" i="6"/>
  <c r="K1399" i="6"/>
  <c r="K1398" i="6"/>
  <c r="K1397" i="6"/>
  <c r="K1396" i="6"/>
  <c r="K1395" i="6"/>
  <c r="K1394" i="6"/>
  <c r="K1393" i="6"/>
  <c r="K1392" i="6"/>
  <c r="K1391" i="6"/>
  <c r="K1390" i="6"/>
  <c r="K1389" i="6"/>
  <c r="K1388" i="6"/>
  <c r="K1387" i="6"/>
  <c r="K1386" i="6"/>
  <c r="K1385" i="6"/>
  <c r="K1384" i="6"/>
  <c r="K1383" i="6"/>
  <c r="K1382" i="6"/>
  <c r="K1381" i="6"/>
  <c r="K1380" i="6"/>
  <c r="K1379" i="6"/>
  <c r="K1378" i="6"/>
  <c r="K1377" i="6"/>
  <c r="K1376" i="6"/>
  <c r="K1375" i="6"/>
  <c r="K1374" i="6"/>
  <c r="K1373" i="6"/>
  <c r="K1372" i="6"/>
  <c r="K1371" i="6"/>
  <c r="K1370" i="6"/>
  <c r="K1369" i="6"/>
  <c r="K1368" i="6"/>
  <c r="K1367" i="6"/>
  <c r="K1366" i="6"/>
  <c r="K1365" i="6"/>
  <c r="K1364" i="6"/>
  <c r="K1363" i="6"/>
  <c r="K1362" i="6"/>
  <c r="K1361" i="6"/>
  <c r="K1360" i="6"/>
  <c r="K1359" i="6"/>
  <c r="K1358" i="6"/>
  <c r="K1357" i="6"/>
  <c r="K1356" i="6"/>
  <c r="K1355" i="6"/>
  <c r="K1354" i="6"/>
  <c r="K1353" i="6"/>
  <c r="K1352" i="6"/>
  <c r="K1351" i="6"/>
  <c r="K1350" i="6"/>
  <c r="K1349" i="6"/>
  <c r="K1348" i="6"/>
  <c r="K1347" i="6"/>
  <c r="K1346" i="6"/>
  <c r="K1345" i="6"/>
  <c r="K1344" i="6"/>
  <c r="K1343" i="6"/>
  <c r="K1342" i="6"/>
  <c r="K1341" i="6"/>
  <c r="K1340" i="6"/>
  <c r="K1339" i="6"/>
  <c r="K1338" i="6"/>
  <c r="K1337" i="6"/>
  <c r="K1336" i="6"/>
  <c r="K1335" i="6"/>
  <c r="K1334" i="6"/>
  <c r="K1333" i="6"/>
  <c r="K1332" i="6"/>
  <c r="K1331" i="6"/>
  <c r="K1330" i="6"/>
  <c r="K1329" i="6"/>
  <c r="K1328" i="6"/>
  <c r="K1327" i="6"/>
  <c r="K1326" i="6"/>
  <c r="K1325" i="6"/>
  <c r="K1324" i="6"/>
  <c r="K1323" i="6"/>
  <c r="K1322" i="6"/>
  <c r="K1321" i="6"/>
  <c r="K1320" i="6"/>
  <c r="K1319" i="6"/>
  <c r="K1318" i="6"/>
  <c r="K1317" i="6"/>
  <c r="K1316" i="6"/>
  <c r="K1315" i="6"/>
  <c r="K1314" i="6"/>
  <c r="K1313" i="6"/>
  <c r="K1312" i="6"/>
  <c r="K1311" i="6"/>
  <c r="K1310" i="6"/>
  <c r="K1309" i="6"/>
  <c r="K1308" i="6"/>
  <c r="K1307" i="6"/>
  <c r="K1306" i="6"/>
  <c r="K1305" i="6"/>
  <c r="K1304" i="6"/>
  <c r="K1303" i="6"/>
  <c r="K1302" i="6"/>
  <c r="K1301" i="6"/>
  <c r="K1300" i="6"/>
  <c r="K1299" i="6"/>
  <c r="K1298" i="6"/>
  <c r="K1297" i="6"/>
  <c r="K1296" i="6"/>
  <c r="K1295" i="6"/>
  <c r="K1294" i="6"/>
  <c r="K1293" i="6"/>
  <c r="K1292" i="6"/>
  <c r="K1291" i="6"/>
  <c r="K1290" i="6"/>
  <c r="K1289" i="6"/>
  <c r="K1288" i="6"/>
  <c r="K1287" i="6"/>
  <c r="K1286" i="6"/>
  <c r="K1285" i="6"/>
  <c r="K1284" i="6"/>
  <c r="K1283" i="6"/>
  <c r="K1282" i="6"/>
  <c r="K1281" i="6"/>
  <c r="K1280" i="6"/>
  <c r="K1279" i="6"/>
  <c r="K1278" i="6"/>
  <c r="K1277" i="6"/>
  <c r="K1276" i="6"/>
  <c r="K1275" i="6"/>
  <c r="K1274" i="6"/>
  <c r="K1273" i="6"/>
  <c r="K1272" i="6"/>
  <c r="K1271" i="6"/>
  <c r="K1270" i="6"/>
  <c r="K1269" i="6"/>
  <c r="K1268" i="6"/>
  <c r="K1267" i="6"/>
  <c r="K1266" i="6"/>
  <c r="K1265" i="6"/>
  <c r="K1264" i="6"/>
  <c r="K1263" i="6"/>
  <c r="K1262" i="6"/>
  <c r="K1261" i="6"/>
  <c r="K1260" i="6"/>
  <c r="K1259" i="6"/>
  <c r="K1258" i="6"/>
  <c r="K1257" i="6"/>
  <c r="K1256" i="6"/>
  <c r="K1255" i="6"/>
  <c r="K1254" i="6"/>
  <c r="K1253" i="6"/>
  <c r="K1252" i="6"/>
  <c r="K1251" i="6"/>
  <c r="K1250" i="6"/>
  <c r="K1249" i="6"/>
  <c r="K1248" i="6"/>
  <c r="K1247" i="6"/>
  <c r="K1246" i="6"/>
  <c r="K1245" i="6"/>
  <c r="K1244" i="6"/>
  <c r="K1243" i="6"/>
  <c r="K1242" i="6"/>
  <c r="K1241" i="6"/>
  <c r="K1240" i="6"/>
  <c r="K1239" i="6"/>
  <c r="K1238" i="6"/>
  <c r="K1237" i="6"/>
  <c r="K1236" i="6"/>
  <c r="K1235" i="6"/>
  <c r="K1234" i="6"/>
  <c r="K1233" i="6"/>
  <c r="K1232" i="6"/>
  <c r="K1231" i="6"/>
  <c r="K1230" i="6"/>
  <c r="K1229" i="6"/>
  <c r="K1228" i="6"/>
  <c r="K1227" i="6"/>
  <c r="K1226" i="6"/>
  <c r="K1225" i="6"/>
  <c r="K1224" i="6"/>
  <c r="K1223" i="6"/>
  <c r="K1222" i="6"/>
  <c r="K1221" i="6"/>
  <c r="K1220" i="6"/>
  <c r="K1219" i="6"/>
  <c r="K1218" i="6"/>
  <c r="K1217" i="6"/>
  <c r="K1216" i="6"/>
  <c r="K1215" i="6"/>
  <c r="K1214" i="6"/>
  <c r="K1213" i="6"/>
  <c r="K1212" i="6"/>
  <c r="K1211" i="6"/>
  <c r="K1210" i="6"/>
  <c r="K1209" i="6"/>
  <c r="K1208" i="6"/>
  <c r="K1207" i="6"/>
  <c r="K1206" i="6"/>
  <c r="K1205" i="6"/>
  <c r="K1204" i="6"/>
  <c r="K1203" i="6"/>
  <c r="K1202" i="6"/>
  <c r="K1201" i="6"/>
  <c r="K1200" i="6"/>
  <c r="K1199" i="6"/>
  <c r="K1198" i="6"/>
  <c r="K1197" i="6"/>
  <c r="K1196" i="6"/>
  <c r="K1195" i="6"/>
  <c r="K1194" i="6"/>
  <c r="K1193" i="6"/>
  <c r="K1192" i="6"/>
  <c r="K1191" i="6"/>
  <c r="K1190" i="6"/>
  <c r="K1189" i="6"/>
  <c r="K1188" i="6"/>
  <c r="K1187" i="6"/>
  <c r="K1186" i="6"/>
  <c r="K1185" i="6"/>
  <c r="K1184" i="6"/>
  <c r="K1183" i="6"/>
  <c r="K1182" i="6"/>
  <c r="K1181" i="6"/>
  <c r="K1180" i="6"/>
  <c r="K1179" i="6"/>
  <c r="K1178" i="6"/>
  <c r="K1177" i="6"/>
  <c r="K1176" i="6"/>
  <c r="K1175" i="6"/>
  <c r="K1174" i="6"/>
  <c r="K1173" i="6"/>
  <c r="K1172" i="6"/>
  <c r="K1171" i="6"/>
  <c r="K1170" i="6"/>
  <c r="K1169" i="6"/>
  <c r="K1168" i="6"/>
  <c r="K1167" i="6"/>
  <c r="K1166" i="6"/>
  <c r="K1165" i="6"/>
  <c r="K1164" i="6"/>
  <c r="K1163" i="6"/>
  <c r="K1162" i="6"/>
  <c r="K1161" i="6"/>
  <c r="K1160" i="6"/>
  <c r="K1159" i="6"/>
  <c r="K1158" i="6"/>
  <c r="K1157" i="6"/>
  <c r="K1156" i="6"/>
  <c r="K1155" i="6"/>
  <c r="K1154" i="6"/>
  <c r="K1153" i="6"/>
  <c r="K1152" i="6"/>
  <c r="K1151" i="6"/>
  <c r="K1150" i="6"/>
  <c r="K1149" i="6"/>
  <c r="K1148" i="6"/>
  <c r="K1147" i="6"/>
  <c r="K1146" i="6"/>
  <c r="K1145" i="6"/>
  <c r="K1144" i="6"/>
  <c r="K1143" i="6"/>
  <c r="K1142" i="6"/>
  <c r="K1141" i="6"/>
  <c r="K1140" i="6"/>
  <c r="K1139" i="6"/>
  <c r="K1138" i="6"/>
  <c r="K1137" i="6"/>
  <c r="K1136" i="6"/>
  <c r="K1135" i="6"/>
  <c r="K1134" i="6"/>
  <c r="K1133" i="6"/>
  <c r="K1132" i="6"/>
  <c r="K1131" i="6"/>
  <c r="K1130" i="6"/>
  <c r="K1129" i="6"/>
  <c r="K1128" i="6"/>
  <c r="K1127" i="6"/>
  <c r="K1126" i="6"/>
  <c r="K1125" i="6"/>
  <c r="K1124" i="6"/>
  <c r="K1123" i="6"/>
  <c r="K1122" i="6"/>
  <c r="K1121" i="6"/>
  <c r="K1120" i="6"/>
  <c r="K1119" i="6"/>
  <c r="K1118" i="6"/>
  <c r="K1117" i="6"/>
  <c r="K1116" i="6"/>
  <c r="K1115" i="6"/>
  <c r="K1114" i="6"/>
  <c r="K1113" i="6"/>
  <c r="K1112" i="6"/>
  <c r="K1111" i="6"/>
  <c r="K1110" i="6"/>
  <c r="K1109" i="6"/>
  <c r="K1108" i="6"/>
  <c r="K1107" i="6"/>
  <c r="K1106" i="6"/>
  <c r="K1105" i="6"/>
  <c r="K1104" i="6"/>
  <c r="K1103" i="6"/>
  <c r="K1102" i="6"/>
  <c r="K1101" i="6"/>
  <c r="K1100" i="6"/>
  <c r="K1099" i="6"/>
  <c r="K1098" i="6"/>
  <c r="K1097" i="6"/>
  <c r="K1096" i="6"/>
  <c r="K1095" i="6"/>
  <c r="K1094" i="6"/>
  <c r="K1093" i="6"/>
  <c r="K1092" i="6"/>
  <c r="K1091" i="6"/>
  <c r="K1090" i="6"/>
  <c r="K1089" i="6"/>
  <c r="K1088" i="6"/>
  <c r="K1087" i="6"/>
  <c r="K1086" i="6"/>
  <c r="K1085" i="6"/>
  <c r="K1084" i="6"/>
  <c r="K1083" i="6"/>
  <c r="K1082" i="6"/>
  <c r="K1081" i="6"/>
  <c r="K1080" i="6"/>
  <c r="K1079" i="6"/>
  <c r="K1078" i="6"/>
  <c r="K1077" i="6"/>
  <c r="K1076" i="6"/>
  <c r="K1075" i="6"/>
  <c r="K1074" i="6"/>
  <c r="K1073" i="6"/>
  <c r="K1072" i="6"/>
  <c r="K1071" i="6"/>
  <c r="K1070" i="6"/>
  <c r="K1069" i="6"/>
  <c r="K1068" i="6"/>
  <c r="K1067" i="6"/>
  <c r="K1066" i="6"/>
  <c r="K1065" i="6"/>
  <c r="K1064" i="6"/>
  <c r="K1063" i="6"/>
  <c r="K1062" i="6"/>
  <c r="K1061" i="6"/>
  <c r="K1060" i="6"/>
  <c r="K1059" i="6"/>
  <c r="K1058" i="6"/>
  <c r="K1057" i="6"/>
  <c r="K1056" i="6"/>
  <c r="K1055" i="6"/>
  <c r="K1054" i="6"/>
  <c r="K1053" i="6"/>
  <c r="K1052" i="6"/>
  <c r="K1051" i="6"/>
  <c r="K1050" i="6"/>
  <c r="K1049" i="6"/>
  <c r="K1048" i="6"/>
  <c r="K1047" i="6"/>
  <c r="K1046" i="6"/>
  <c r="K1045" i="6"/>
  <c r="K1044" i="6"/>
  <c r="K1043" i="6"/>
  <c r="K1042" i="6"/>
  <c r="K1041" i="6"/>
  <c r="K1040" i="6"/>
  <c r="K1039" i="6"/>
  <c r="K1038" i="6"/>
  <c r="K1037" i="6"/>
  <c r="K1036" i="6"/>
  <c r="K1035" i="6"/>
  <c r="K1034" i="6"/>
  <c r="K1033" i="6"/>
  <c r="K1032" i="6"/>
  <c r="K1031" i="6"/>
  <c r="K1030" i="6"/>
  <c r="K1029" i="6"/>
  <c r="K1028" i="6"/>
  <c r="K1027" i="6"/>
  <c r="K1026" i="6"/>
  <c r="K1025" i="6"/>
  <c r="K1024" i="6"/>
  <c r="K1023" i="6"/>
  <c r="K1022" i="6"/>
  <c r="K1021" i="6"/>
  <c r="K1020" i="6"/>
  <c r="K1019" i="6"/>
  <c r="K1018" i="6"/>
  <c r="K1017" i="6"/>
  <c r="K1016" i="6"/>
  <c r="K101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L1826" i="9"/>
  <c r="L1825" i="9"/>
  <c r="L1824" i="9"/>
  <c r="L1823" i="9"/>
  <c r="L1822" i="9"/>
  <c r="L1821" i="9"/>
  <c r="L1820" i="9"/>
  <c r="L1819" i="9"/>
  <c r="L1818" i="9"/>
  <c r="L1817" i="9"/>
  <c r="L1816" i="9"/>
  <c r="L1815" i="9"/>
  <c r="L1814" i="9"/>
  <c r="L1813" i="9"/>
  <c r="L1812" i="9"/>
  <c r="L1811" i="9"/>
  <c r="L1810" i="9"/>
  <c r="L1809" i="9"/>
  <c r="L1808" i="9"/>
  <c r="L1807" i="9"/>
  <c r="L1806" i="9"/>
  <c r="L1805" i="9"/>
  <c r="L1804" i="9"/>
  <c r="L1803" i="9"/>
  <c r="L1802" i="9"/>
  <c r="L1801" i="9"/>
  <c r="L1800" i="9"/>
  <c r="L1799" i="9"/>
  <c r="L1798" i="9"/>
  <c r="L1797" i="9"/>
  <c r="L1796" i="9"/>
  <c r="L1795" i="9"/>
  <c r="L1794" i="9"/>
  <c r="L1793" i="9"/>
  <c r="L1792" i="9"/>
  <c r="L1791" i="9"/>
  <c r="L1790" i="9"/>
  <c r="L1789" i="9"/>
  <c r="L1788" i="9"/>
  <c r="L1787" i="9"/>
  <c r="L1786" i="9"/>
  <c r="L1785" i="9"/>
  <c r="L1784" i="9"/>
  <c r="L1783" i="9"/>
  <c r="L1782" i="9"/>
  <c r="L1781" i="9"/>
  <c r="L1780" i="9"/>
  <c r="L1779" i="9"/>
  <c r="L1778" i="9"/>
  <c r="L1777" i="9"/>
  <c r="L1776" i="9"/>
  <c r="L1775" i="9"/>
  <c r="L1774" i="9"/>
  <c r="L1773" i="9"/>
  <c r="L1772" i="9"/>
  <c r="L1771" i="9"/>
  <c r="L1770" i="9"/>
  <c r="L1769" i="9"/>
  <c r="L1768" i="9"/>
  <c r="L1767" i="9"/>
  <c r="L1766" i="9"/>
  <c r="L1765" i="9"/>
  <c r="L1764" i="9"/>
  <c r="L1763" i="9"/>
  <c r="L1762" i="9"/>
  <c r="L1761" i="9"/>
  <c r="L1760" i="9"/>
  <c r="L1759" i="9"/>
  <c r="L1758" i="9"/>
  <c r="L1757" i="9"/>
  <c r="L1756" i="9"/>
  <c r="L1755" i="9"/>
  <c r="L1754" i="9"/>
  <c r="L1753" i="9"/>
  <c r="L1752" i="9"/>
  <c r="L1751" i="9"/>
  <c r="L1750" i="9"/>
  <c r="L1749" i="9"/>
  <c r="L1748" i="9"/>
  <c r="L1747" i="9"/>
  <c r="L1746" i="9"/>
  <c r="L1745" i="9"/>
  <c r="L1744" i="9"/>
  <c r="L1743" i="9"/>
  <c r="L1742" i="9"/>
  <c r="L1741" i="9"/>
  <c r="L1740" i="9"/>
  <c r="L1739" i="9"/>
  <c r="L1738" i="9"/>
  <c r="L1737" i="9"/>
  <c r="L1736" i="9"/>
  <c r="L1735" i="9"/>
  <c r="L1734" i="9"/>
  <c r="L1733" i="9"/>
  <c r="L1732" i="9"/>
  <c r="L1731" i="9"/>
  <c r="L1730" i="9"/>
  <c r="L1729" i="9"/>
  <c r="L1728" i="9"/>
  <c r="L1727" i="9"/>
  <c r="L1726" i="9"/>
  <c r="L1725" i="9"/>
  <c r="L1724" i="9"/>
  <c r="L1723" i="9"/>
  <c r="L1722" i="9"/>
  <c r="L1721" i="9"/>
  <c r="L1720" i="9"/>
  <c r="L1719" i="9"/>
  <c r="L1718" i="9"/>
  <c r="L1717" i="9"/>
  <c r="L1716" i="9"/>
  <c r="L1715" i="9"/>
  <c r="L1714" i="9"/>
  <c r="L1713" i="9"/>
  <c r="L1712" i="9"/>
  <c r="L1711" i="9"/>
  <c r="L1710" i="9"/>
  <c r="L1709" i="9"/>
  <c r="L1708" i="9"/>
  <c r="L1707" i="9"/>
  <c r="L1706" i="9"/>
  <c r="L1705" i="9"/>
  <c r="L1704" i="9"/>
  <c r="L1703" i="9"/>
  <c r="L1702" i="9"/>
  <c r="L1701" i="9"/>
  <c r="L1700" i="9"/>
  <c r="L1699" i="9"/>
  <c r="L1698" i="9"/>
  <c r="L1697" i="9"/>
  <c r="L1696" i="9"/>
  <c r="L1695" i="9"/>
  <c r="L1694" i="9"/>
  <c r="L1693" i="9"/>
  <c r="L1692" i="9"/>
  <c r="L1691" i="9"/>
  <c r="L1690" i="9"/>
  <c r="L1689" i="9"/>
  <c r="L1688" i="9"/>
  <c r="L1687" i="9"/>
  <c r="L1686" i="9"/>
  <c r="L1685" i="9"/>
  <c r="L1684" i="9"/>
  <c r="L1683" i="9"/>
  <c r="L1682" i="9"/>
  <c r="L1681" i="9"/>
  <c r="L1680" i="9"/>
  <c r="L1679" i="9"/>
  <c r="L1678" i="9"/>
  <c r="L1677" i="9"/>
  <c r="L1676" i="9"/>
  <c r="L1675" i="9"/>
  <c r="L1674" i="9"/>
  <c r="L1673" i="9"/>
  <c r="L1672" i="9"/>
  <c r="L1671" i="9"/>
  <c r="L1670" i="9"/>
  <c r="L1669" i="9"/>
  <c r="L1668" i="9"/>
  <c r="L1667" i="9"/>
  <c r="L1666" i="9"/>
  <c r="L1665" i="9"/>
  <c r="L1664" i="9"/>
  <c r="L1663" i="9"/>
  <c r="L1662" i="9"/>
  <c r="L1661" i="9"/>
  <c r="L1660" i="9"/>
  <c r="L1659" i="9"/>
  <c r="L1658" i="9"/>
  <c r="L1657" i="9"/>
  <c r="L1656" i="9"/>
  <c r="L1655" i="9"/>
  <c r="L1654" i="9"/>
  <c r="L1653" i="9"/>
  <c r="L1652" i="9"/>
  <c r="L1651" i="9"/>
  <c r="L1650" i="9"/>
  <c r="L1649" i="9"/>
  <c r="L1648" i="9"/>
  <c r="L1647" i="9"/>
  <c r="L1646" i="9"/>
  <c r="L1645" i="9"/>
  <c r="L1644" i="9"/>
  <c r="L1643" i="9"/>
  <c r="L1642" i="9"/>
  <c r="L1641" i="9"/>
  <c r="L1640" i="9"/>
  <c r="L1639" i="9"/>
  <c r="L1638" i="9"/>
  <c r="L1637" i="9"/>
  <c r="L1636" i="9"/>
  <c r="L1635" i="9"/>
  <c r="L1634" i="9"/>
  <c r="L1633" i="9"/>
  <c r="L1632" i="9"/>
  <c r="L1631" i="9"/>
  <c r="L1630" i="9"/>
  <c r="L1629" i="9"/>
  <c r="L1628" i="9"/>
  <c r="L1627" i="9"/>
  <c r="L1626" i="9"/>
  <c r="L1625" i="9"/>
  <c r="L1624" i="9"/>
  <c r="L1623" i="9"/>
  <c r="L1622" i="9"/>
  <c r="L1621" i="9"/>
  <c r="L1620" i="9"/>
  <c r="L1619" i="9"/>
  <c r="L1618" i="9"/>
  <c r="L1617" i="9"/>
  <c r="L1616" i="9"/>
  <c r="L1615" i="9"/>
  <c r="L1614" i="9"/>
  <c r="L1613" i="9"/>
  <c r="L1612" i="9"/>
  <c r="L1611" i="9"/>
  <c r="L1610" i="9"/>
  <c r="L1609" i="9"/>
  <c r="L1608" i="9"/>
  <c r="L1607" i="9"/>
  <c r="L1606" i="9"/>
  <c r="L1605" i="9"/>
  <c r="L1604" i="9"/>
  <c r="L1603" i="9"/>
  <c r="L1602" i="9"/>
  <c r="L1601" i="9"/>
  <c r="L1600" i="9"/>
  <c r="L1599" i="9"/>
  <c r="L1598" i="9"/>
  <c r="L1597" i="9"/>
  <c r="L1596" i="9"/>
  <c r="L1595" i="9"/>
  <c r="L1594" i="9"/>
  <c r="L1593" i="9"/>
  <c r="L1592" i="9"/>
  <c r="L1591" i="9"/>
  <c r="L1590" i="9"/>
  <c r="L1589" i="9"/>
  <c r="L1588" i="9"/>
  <c r="L1587" i="9"/>
  <c r="L1586" i="9"/>
  <c r="L1585" i="9"/>
  <c r="L1584" i="9"/>
  <c r="L1583" i="9"/>
  <c r="L1582" i="9"/>
  <c r="L1581" i="9"/>
  <c r="L1580" i="9"/>
  <c r="L1579" i="9"/>
  <c r="L1578" i="9"/>
  <c r="L1577" i="9"/>
  <c r="L1576" i="9"/>
  <c r="L1575" i="9"/>
  <c r="L1574" i="9"/>
  <c r="L1573" i="9"/>
  <c r="L1572" i="9"/>
  <c r="L1571" i="9"/>
  <c r="L1570" i="9"/>
  <c r="L1569" i="9"/>
  <c r="L1568" i="9"/>
  <c r="L1567" i="9"/>
  <c r="L1566" i="9"/>
  <c r="L1565" i="9"/>
  <c r="L1564" i="9"/>
  <c r="L1563" i="9"/>
  <c r="L1562" i="9"/>
  <c r="L1561" i="9"/>
  <c r="L1560" i="9"/>
  <c r="L1559" i="9"/>
  <c r="L1558" i="9"/>
  <c r="L1557" i="9"/>
  <c r="L1556" i="9"/>
  <c r="L1555" i="9"/>
  <c r="L1554" i="9"/>
  <c r="L1553" i="9"/>
  <c r="L1552" i="9"/>
  <c r="L1551" i="9"/>
  <c r="L1550" i="9"/>
  <c r="L1549" i="9"/>
  <c r="L1548" i="9"/>
  <c r="L1547" i="9"/>
  <c r="L1546" i="9"/>
  <c r="L1545" i="9"/>
  <c r="L1544" i="9"/>
  <c r="L1543" i="9"/>
  <c r="L1542" i="9"/>
  <c r="L1541" i="9"/>
  <c r="L1540" i="9"/>
  <c r="L1539" i="9"/>
  <c r="L1538" i="9"/>
  <c r="L1537" i="9"/>
  <c r="L1536" i="9"/>
  <c r="L1535" i="9"/>
  <c r="L1534" i="9"/>
  <c r="L1533" i="9"/>
  <c r="L1532" i="9"/>
  <c r="L1531" i="9"/>
  <c r="L1530" i="9"/>
  <c r="L1529" i="9"/>
  <c r="L1528" i="9"/>
  <c r="L1527" i="9"/>
  <c r="L1526" i="9"/>
  <c r="L1525" i="9"/>
  <c r="L1524" i="9"/>
  <c r="L1523" i="9"/>
  <c r="L1522" i="9"/>
  <c r="L1521" i="9"/>
  <c r="L1520" i="9"/>
  <c r="L1519" i="9"/>
  <c r="L1518" i="9"/>
  <c r="L1517" i="9"/>
  <c r="L1516" i="9"/>
  <c r="L1515" i="9"/>
  <c r="L1514" i="9"/>
  <c r="L1513" i="9"/>
  <c r="L1512" i="9"/>
  <c r="L1511" i="9"/>
  <c r="L1510" i="9"/>
  <c r="L1509" i="9"/>
  <c r="L1508" i="9"/>
  <c r="L1507" i="9"/>
  <c r="L1506" i="9"/>
  <c r="L1505" i="9"/>
  <c r="L1504" i="9"/>
  <c r="L1503" i="9"/>
  <c r="L1502" i="9"/>
  <c r="L1501" i="9"/>
  <c r="L1500" i="9"/>
  <c r="L1499" i="9"/>
  <c r="L1498" i="9"/>
  <c r="L1497" i="9"/>
  <c r="L1496" i="9"/>
  <c r="L1495" i="9"/>
  <c r="L1494" i="9"/>
  <c r="L1493" i="9"/>
  <c r="L1492" i="9"/>
  <c r="L1491" i="9"/>
  <c r="L1490" i="9"/>
  <c r="L1489" i="9"/>
  <c r="L1488" i="9"/>
  <c r="L1487" i="9"/>
  <c r="L1486" i="9"/>
  <c r="L1485" i="9"/>
  <c r="L1484" i="9"/>
  <c r="L1483" i="9"/>
  <c r="L1482" i="9"/>
  <c r="L1481" i="9"/>
  <c r="L1480" i="9"/>
  <c r="L1479" i="9"/>
  <c r="L1478" i="9"/>
  <c r="L1477" i="9"/>
  <c r="L1476" i="9"/>
  <c r="L1475" i="9"/>
  <c r="L1474" i="9"/>
  <c r="L1473" i="9"/>
  <c r="L1472" i="9"/>
  <c r="L1471" i="9"/>
  <c r="L1470" i="9"/>
  <c r="L1469" i="9"/>
  <c r="L1468" i="9"/>
  <c r="L1467" i="9"/>
  <c r="L1466" i="9"/>
  <c r="L1465" i="9"/>
  <c r="L1464" i="9"/>
  <c r="L1463" i="9"/>
  <c r="L1462" i="9"/>
  <c r="L1461" i="9"/>
  <c r="L1460" i="9"/>
  <c r="L1459" i="9"/>
  <c r="L1458" i="9"/>
  <c r="L1457" i="9"/>
  <c r="L1456" i="9"/>
  <c r="L1455" i="9"/>
  <c r="L1454" i="9"/>
  <c r="L1453" i="9"/>
  <c r="L1452" i="9"/>
  <c r="L1451" i="9"/>
  <c r="L1450" i="9"/>
  <c r="L1449" i="9"/>
  <c r="L1448" i="9"/>
  <c r="L1447" i="9"/>
  <c r="L1446" i="9"/>
  <c r="L1445" i="9"/>
  <c r="L1444" i="9"/>
  <c r="L1443" i="9"/>
  <c r="L1442" i="9"/>
  <c r="L1441" i="9"/>
  <c r="L1440" i="9"/>
  <c r="L1439" i="9"/>
  <c r="L1438" i="9"/>
  <c r="L1437" i="9"/>
  <c r="L1436" i="9"/>
  <c r="L1435" i="9"/>
  <c r="L1434" i="9"/>
  <c r="L1433" i="9"/>
  <c r="L1432" i="9"/>
  <c r="L1431" i="9"/>
  <c r="L1430" i="9"/>
  <c r="L1429" i="9"/>
  <c r="L1428" i="9"/>
  <c r="L1427" i="9"/>
  <c r="L1426" i="9"/>
  <c r="L1425" i="9"/>
  <c r="L1424" i="9"/>
  <c r="L1423" i="9"/>
  <c r="L1422" i="9"/>
  <c r="L1421" i="9"/>
  <c r="L1420" i="9"/>
  <c r="L1419" i="9"/>
  <c r="L1418" i="9"/>
  <c r="L1417" i="9"/>
  <c r="L1416" i="9"/>
  <c r="L1415" i="9"/>
  <c r="L1414" i="9"/>
  <c r="L1413" i="9"/>
  <c r="L1412" i="9"/>
  <c r="L1411" i="9"/>
  <c r="L1410" i="9"/>
  <c r="L1409" i="9"/>
  <c r="L1408" i="9"/>
  <c r="L1407" i="9"/>
  <c r="L1406" i="9"/>
  <c r="L1405" i="9"/>
  <c r="L1404" i="9"/>
  <c r="L1403" i="9"/>
  <c r="L1402" i="9"/>
  <c r="L1401" i="9"/>
  <c r="L1400" i="9"/>
  <c r="L1399" i="9"/>
  <c r="L1398" i="9"/>
  <c r="L1397" i="9"/>
  <c r="L1396" i="9"/>
  <c r="L1395" i="9"/>
  <c r="L1394" i="9"/>
  <c r="L1393" i="9"/>
  <c r="L1392" i="9"/>
  <c r="L1391" i="9"/>
  <c r="L1390" i="9"/>
  <c r="L1389" i="9"/>
  <c r="L1388" i="9"/>
  <c r="L1387" i="9"/>
  <c r="L1386" i="9"/>
  <c r="L1385" i="9"/>
  <c r="L1384" i="9"/>
  <c r="L1383" i="9"/>
  <c r="L1382" i="9"/>
  <c r="L1381" i="9"/>
  <c r="L1380" i="9"/>
  <c r="L1379" i="9"/>
  <c r="L1378" i="9"/>
  <c r="L1377" i="9"/>
  <c r="L1376" i="9"/>
  <c r="L1375" i="9"/>
  <c r="L1374" i="9"/>
  <c r="L1373" i="9"/>
  <c r="L1372" i="9"/>
  <c r="L1371" i="9"/>
  <c r="L1370" i="9"/>
  <c r="L1369" i="9"/>
  <c r="L1368" i="9"/>
  <c r="L1367" i="9"/>
  <c r="L1366" i="9"/>
  <c r="L1365" i="9"/>
  <c r="L1364" i="9"/>
  <c r="L1363" i="9"/>
  <c r="L1362" i="9"/>
  <c r="L1361" i="9"/>
  <c r="L1360" i="9"/>
  <c r="L1359" i="9"/>
  <c r="L1358" i="9"/>
  <c r="L1357" i="9"/>
  <c r="L1356" i="9"/>
  <c r="L1355" i="9"/>
  <c r="L1354" i="9"/>
  <c r="L1353" i="9"/>
  <c r="L1352" i="9"/>
  <c r="L1351" i="9"/>
  <c r="L1350" i="9"/>
  <c r="L1349" i="9"/>
  <c r="L1348" i="9"/>
  <c r="L1347" i="9"/>
  <c r="L1346" i="9"/>
  <c r="L1345" i="9"/>
  <c r="L1344" i="9"/>
  <c r="L1343" i="9"/>
  <c r="L1342" i="9"/>
  <c r="L1341" i="9"/>
  <c r="L1340" i="9"/>
  <c r="L1339" i="9"/>
  <c r="L1338" i="9"/>
  <c r="L1337" i="9"/>
  <c r="L1336" i="9"/>
  <c r="L1335" i="9"/>
  <c r="L1334" i="9"/>
  <c r="L1333" i="9"/>
  <c r="L1332" i="9"/>
  <c r="L1331" i="9"/>
  <c r="L1330" i="9"/>
  <c r="L1329" i="9"/>
  <c r="L1328" i="9"/>
  <c r="L1327" i="9"/>
  <c r="L1326" i="9"/>
  <c r="L1325" i="9"/>
  <c r="L1324" i="9"/>
  <c r="L1323" i="9"/>
  <c r="L1322" i="9"/>
  <c r="L1321" i="9"/>
  <c r="L1320" i="9"/>
  <c r="L1319" i="9"/>
  <c r="L1318" i="9"/>
  <c r="L1317" i="9"/>
  <c r="L1316" i="9"/>
  <c r="L1315" i="9"/>
  <c r="L1314" i="9"/>
  <c r="L1313" i="9"/>
  <c r="L1312" i="9"/>
  <c r="L1311" i="9"/>
  <c r="L1310" i="9"/>
  <c r="L1309" i="9"/>
  <c r="L1308" i="9"/>
  <c r="L1307" i="9"/>
  <c r="L1306" i="9"/>
  <c r="L1305" i="9"/>
  <c r="L1304" i="9"/>
  <c r="L1303" i="9"/>
  <c r="L1302" i="9"/>
  <c r="L1301" i="9"/>
  <c r="L1300" i="9"/>
  <c r="L1299" i="9"/>
  <c r="L1298" i="9"/>
  <c r="L1297" i="9"/>
  <c r="L1296" i="9"/>
  <c r="L1295" i="9"/>
  <c r="L1294" i="9"/>
  <c r="L1293" i="9"/>
  <c r="L1292" i="9"/>
  <c r="L1291" i="9"/>
  <c r="L1290" i="9"/>
  <c r="L1289" i="9"/>
  <c r="L1288" i="9"/>
  <c r="L1287" i="9"/>
  <c r="L1286" i="9"/>
  <c r="L1285" i="9"/>
  <c r="L1284" i="9"/>
  <c r="L1283" i="9"/>
  <c r="L1282" i="9"/>
  <c r="L1281" i="9"/>
  <c r="L1280" i="9"/>
  <c r="L1279" i="9"/>
  <c r="L1278" i="9"/>
  <c r="L1277" i="9"/>
  <c r="L1276" i="9"/>
  <c r="L1275" i="9"/>
  <c r="L1274" i="9"/>
  <c r="L1273" i="9"/>
  <c r="L1272" i="9"/>
  <c r="L1271" i="9"/>
  <c r="L1270" i="9"/>
  <c r="L1269" i="9"/>
  <c r="L1268" i="9"/>
  <c r="L1267" i="9"/>
  <c r="L1266" i="9"/>
  <c r="L1265" i="9"/>
  <c r="L1264" i="9"/>
  <c r="L1263" i="9"/>
  <c r="L1262" i="9"/>
  <c r="L1261" i="9"/>
  <c r="L1260" i="9"/>
  <c r="L1259" i="9"/>
  <c r="L1258" i="9"/>
  <c r="L1257" i="9"/>
  <c r="L1256" i="9"/>
  <c r="L1255" i="9"/>
  <c r="L1254" i="9"/>
  <c r="L1253" i="9"/>
  <c r="L1252" i="9"/>
  <c r="L1251" i="9"/>
  <c r="L1250" i="9"/>
  <c r="L1249" i="9"/>
  <c r="L1248" i="9"/>
  <c r="L1247" i="9"/>
  <c r="L1246" i="9"/>
  <c r="L1245" i="9"/>
  <c r="L1244" i="9"/>
  <c r="L1243" i="9"/>
  <c r="L1242" i="9"/>
  <c r="L1241" i="9"/>
  <c r="L1240" i="9"/>
  <c r="L1239" i="9"/>
  <c r="L1238" i="9"/>
  <c r="L1237" i="9"/>
  <c r="L1236" i="9"/>
  <c r="L1235" i="9"/>
  <c r="L1234" i="9"/>
  <c r="L1233" i="9"/>
  <c r="L1232" i="9"/>
  <c r="L1231" i="9"/>
  <c r="L1230" i="9"/>
  <c r="L1229" i="9"/>
  <c r="L1228" i="9"/>
  <c r="L1227" i="9"/>
  <c r="L1226" i="9"/>
  <c r="L1225" i="9"/>
  <c r="L1224" i="9"/>
  <c r="L1223" i="9"/>
  <c r="L1222" i="9"/>
  <c r="L1221" i="9"/>
  <c r="L1220" i="9"/>
  <c r="L1219" i="9"/>
  <c r="L1218" i="9"/>
  <c r="L1217" i="9"/>
  <c r="L1216" i="9"/>
  <c r="L1215" i="9"/>
  <c r="L1214" i="9"/>
  <c r="L1213" i="9"/>
  <c r="L1212" i="9"/>
  <c r="L1211" i="9"/>
  <c r="L1210" i="9"/>
  <c r="L1209" i="9"/>
  <c r="L1208" i="9"/>
  <c r="L1207" i="9"/>
  <c r="L1206" i="9"/>
  <c r="L1205" i="9"/>
  <c r="L1204" i="9"/>
  <c r="L1203" i="9"/>
  <c r="L1202" i="9"/>
  <c r="L1201" i="9"/>
  <c r="L1200" i="9"/>
  <c r="L1199" i="9"/>
  <c r="L1198" i="9"/>
  <c r="L1197" i="9"/>
  <c r="L1196" i="9"/>
  <c r="L1195" i="9"/>
  <c r="L1194" i="9"/>
  <c r="L1193" i="9"/>
  <c r="L1192" i="9"/>
  <c r="L1191" i="9"/>
  <c r="L1190" i="9"/>
  <c r="L1189" i="9"/>
  <c r="L1188" i="9"/>
  <c r="L1187" i="9"/>
  <c r="L1186" i="9"/>
  <c r="L1185" i="9"/>
  <c r="L1184" i="9"/>
  <c r="L1183" i="9"/>
  <c r="L1182" i="9"/>
  <c r="L1181" i="9"/>
  <c r="L1180" i="9"/>
  <c r="L1179" i="9"/>
  <c r="L1178" i="9"/>
  <c r="L1177" i="9"/>
  <c r="L1176" i="9"/>
  <c r="L1175" i="9"/>
  <c r="L1174" i="9"/>
  <c r="L1173" i="9"/>
  <c r="L1172" i="9"/>
  <c r="L1171" i="9"/>
  <c r="L1170" i="9"/>
  <c r="L1169" i="9"/>
  <c r="L1168" i="9"/>
  <c r="L1167" i="9"/>
  <c r="L1166" i="9"/>
  <c r="L1165" i="9"/>
  <c r="L1164" i="9"/>
  <c r="L1163" i="9"/>
  <c r="L1162" i="9"/>
  <c r="L1161" i="9"/>
  <c r="L1160" i="9"/>
  <c r="L1159" i="9"/>
  <c r="L1158" i="9"/>
  <c r="L1157" i="9"/>
  <c r="L1156" i="9"/>
  <c r="L1155" i="9"/>
  <c r="L1154" i="9"/>
  <c r="L1153" i="9"/>
  <c r="L1152" i="9"/>
  <c r="L1151" i="9"/>
  <c r="L1150" i="9"/>
  <c r="L1149" i="9"/>
  <c r="L1148" i="9"/>
  <c r="L1147" i="9"/>
  <c r="L1146" i="9"/>
  <c r="L1145" i="9"/>
  <c r="L1144" i="9"/>
  <c r="L1143" i="9"/>
  <c r="L1142" i="9"/>
  <c r="L1141" i="9"/>
  <c r="L1140" i="9"/>
  <c r="L1139" i="9"/>
  <c r="L1138" i="9"/>
  <c r="L1137" i="9"/>
  <c r="L1136" i="9"/>
  <c r="L1135" i="9"/>
  <c r="L1134" i="9"/>
  <c r="L1133" i="9"/>
  <c r="L1132" i="9"/>
  <c r="L1131" i="9"/>
  <c r="L1130" i="9"/>
  <c r="L1129" i="9"/>
  <c r="L1128" i="9"/>
  <c r="L1127" i="9"/>
  <c r="L1126" i="9"/>
  <c r="L1125" i="9"/>
  <c r="L1124" i="9"/>
  <c r="L1123" i="9"/>
  <c r="L1122" i="9"/>
  <c r="L1121" i="9"/>
  <c r="L1120" i="9"/>
  <c r="L1119" i="9"/>
  <c r="L1118" i="9"/>
  <c r="L1117" i="9"/>
  <c r="L1116" i="9"/>
  <c r="L1115" i="9"/>
  <c r="L1114" i="9"/>
  <c r="L1113" i="9"/>
  <c r="L1112" i="9"/>
  <c r="L1111" i="9"/>
  <c r="L1110" i="9"/>
  <c r="L1109" i="9"/>
  <c r="L1108" i="9"/>
  <c r="L1107" i="9"/>
  <c r="L1106" i="9"/>
  <c r="L1105" i="9"/>
  <c r="L1104" i="9"/>
  <c r="L1103" i="9"/>
  <c r="L1102" i="9"/>
  <c r="L1101" i="9"/>
  <c r="L1100" i="9"/>
  <c r="L1099" i="9"/>
  <c r="L1098" i="9"/>
  <c r="L1097" i="9"/>
  <c r="L1096" i="9"/>
  <c r="L1095" i="9"/>
  <c r="L1094" i="9"/>
  <c r="L1093" i="9"/>
  <c r="L1092" i="9"/>
  <c r="L1091" i="9"/>
  <c r="L1090" i="9"/>
  <c r="L1089" i="9"/>
  <c r="L1088" i="9"/>
  <c r="L1087" i="9"/>
  <c r="L1086" i="9"/>
  <c r="L1085" i="9"/>
  <c r="L1084" i="9"/>
  <c r="L1083" i="9"/>
  <c r="L1082" i="9"/>
  <c r="L1081" i="9"/>
  <c r="L1080" i="9"/>
  <c r="L1079" i="9"/>
  <c r="L1078" i="9"/>
  <c r="L1077" i="9"/>
  <c r="L1076" i="9"/>
  <c r="L1075" i="9"/>
  <c r="L1074" i="9"/>
  <c r="L1073" i="9"/>
  <c r="L1072" i="9"/>
  <c r="L1071" i="9"/>
  <c r="L1070" i="9"/>
  <c r="L1069" i="9"/>
  <c r="L1068" i="9"/>
  <c r="L1067" i="9"/>
  <c r="L1066" i="9"/>
  <c r="L1065" i="9"/>
  <c r="L1064" i="9"/>
  <c r="L1063" i="9"/>
  <c r="L1062" i="9"/>
  <c r="L1061" i="9"/>
  <c r="L1060" i="9"/>
  <c r="L1059" i="9"/>
  <c r="L1058" i="9"/>
  <c r="L1057" i="9"/>
  <c r="L1056" i="9"/>
  <c r="L1055" i="9"/>
  <c r="L1054" i="9"/>
  <c r="L1053" i="9"/>
  <c r="L1052" i="9"/>
  <c r="L1051" i="9"/>
  <c r="L1050" i="9"/>
  <c r="L1049" i="9"/>
  <c r="L1048" i="9"/>
  <c r="L1047" i="9"/>
  <c r="L1046" i="9"/>
  <c r="L1045" i="9"/>
  <c r="L1044" i="9"/>
  <c r="L1043" i="9"/>
  <c r="L1042" i="9"/>
  <c r="L1041" i="9"/>
  <c r="L1040" i="9"/>
  <c r="L1039" i="9"/>
  <c r="L1038" i="9"/>
  <c r="L1037" i="9"/>
  <c r="L1036" i="9"/>
  <c r="L1035" i="9"/>
  <c r="L1034" i="9"/>
  <c r="L1033" i="9"/>
  <c r="L1032" i="9"/>
  <c r="L1031" i="9"/>
  <c r="L1030" i="9"/>
  <c r="L1029" i="9"/>
  <c r="L1028" i="9"/>
  <c r="L1027" i="9"/>
  <c r="L1026" i="9"/>
  <c r="L1025" i="9"/>
  <c r="L1024" i="9"/>
  <c r="L1023" i="9"/>
  <c r="L1022" i="9"/>
  <c r="L1021" i="9"/>
  <c r="L1020" i="9"/>
  <c r="L1019" i="9"/>
  <c r="L1018" i="9"/>
  <c r="L1017" i="9"/>
  <c r="L1016" i="9"/>
  <c r="L1015" i="9"/>
  <c r="L1014" i="9"/>
  <c r="L1013" i="9"/>
  <c r="L1012" i="9"/>
  <c r="L1011" i="9"/>
  <c r="L1010" i="9"/>
  <c r="L1009" i="9"/>
  <c r="L1008" i="9"/>
  <c r="L1007" i="9"/>
  <c r="L1006" i="9"/>
  <c r="L1005" i="9"/>
  <c r="L1004" i="9"/>
  <c r="L1003" i="9"/>
  <c r="L1002" i="9"/>
  <c r="L1001" i="9"/>
  <c r="L1000" i="9"/>
  <c r="L999" i="9"/>
  <c r="L998" i="9"/>
  <c r="L997" i="9"/>
  <c r="L996" i="9"/>
  <c r="L995" i="9"/>
  <c r="L994" i="9"/>
  <c r="L993" i="9"/>
  <c r="L992" i="9"/>
  <c r="L991" i="9"/>
  <c r="L990" i="9"/>
  <c r="L989" i="9"/>
  <c r="L988" i="9"/>
  <c r="L987" i="9"/>
  <c r="L986" i="9"/>
  <c r="L985" i="9"/>
  <c r="L984" i="9"/>
  <c r="L983" i="9"/>
  <c r="L982" i="9"/>
  <c r="L981" i="9"/>
  <c r="L980" i="9"/>
  <c r="L979" i="9"/>
  <c r="L978" i="9"/>
  <c r="L977" i="9"/>
  <c r="L976" i="9"/>
  <c r="L975" i="9"/>
  <c r="L974" i="9"/>
  <c r="L973" i="9"/>
  <c r="L972" i="9"/>
  <c r="L971" i="9"/>
  <c r="L970" i="9"/>
  <c r="L969" i="9"/>
  <c r="L968" i="9"/>
  <c r="L967" i="9"/>
  <c r="L966" i="9"/>
  <c r="L965" i="9"/>
  <c r="L964" i="9"/>
  <c r="L963" i="9"/>
  <c r="L962" i="9"/>
  <c r="L961" i="9"/>
  <c r="L960" i="9"/>
  <c r="L959" i="9"/>
  <c r="L958" i="9"/>
  <c r="L957" i="9"/>
  <c r="L956" i="9"/>
  <c r="L955" i="9"/>
  <c r="L954" i="9"/>
  <c r="L953" i="9"/>
  <c r="L952" i="9"/>
  <c r="L951" i="9"/>
  <c r="L950" i="9"/>
  <c r="L949" i="9"/>
  <c r="L948" i="9"/>
  <c r="L947" i="9"/>
  <c r="L946" i="9"/>
  <c r="L945" i="9"/>
  <c r="L944" i="9"/>
  <c r="L943" i="9"/>
  <c r="L942" i="9"/>
  <c r="L941" i="9"/>
  <c r="L940" i="9"/>
  <c r="L939" i="9"/>
  <c r="L938" i="9"/>
  <c r="L937" i="9"/>
  <c r="L936" i="9"/>
  <c r="L935" i="9"/>
  <c r="L934" i="9"/>
  <c r="L933" i="9"/>
  <c r="L932" i="9"/>
  <c r="L931" i="9"/>
  <c r="L930" i="9"/>
  <c r="L929" i="9"/>
  <c r="L928" i="9"/>
  <c r="L927" i="9"/>
  <c r="L926" i="9"/>
  <c r="L925" i="9"/>
  <c r="L924" i="9"/>
  <c r="L923" i="9"/>
  <c r="L922" i="9"/>
  <c r="L921" i="9"/>
  <c r="L920" i="9"/>
  <c r="L919" i="9"/>
  <c r="L918" i="9"/>
  <c r="L917" i="9"/>
  <c r="L916" i="9"/>
  <c r="L915" i="9"/>
  <c r="L914" i="9"/>
  <c r="L913" i="9"/>
  <c r="L912" i="9"/>
  <c r="L911" i="9"/>
  <c r="L910" i="9"/>
  <c r="L909" i="9"/>
  <c r="L908" i="9"/>
  <c r="L907" i="9"/>
  <c r="L906" i="9"/>
  <c r="L905" i="9"/>
  <c r="L904" i="9"/>
  <c r="L903" i="9"/>
  <c r="L902" i="9"/>
  <c r="L901" i="9"/>
  <c r="L900" i="9"/>
  <c r="L899" i="9"/>
  <c r="L898" i="9"/>
  <c r="L897" i="9"/>
  <c r="L896" i="9"/>
  <c r="L895" i="9"/>
  <c r="L894" i="9"/>
  <c r="L893" i="9"/>
  <c r="L892" i="9"/>
  <c r="L891" i="9"/>
  <c r="L890" i="9"/>
  <c r="L889" i="9"/>
  <c r="L888" i="9"/>
  <c r="L887" i="9"/>
  <c r="L886" i="9"/>
  <c r="L885" i="9"/>
  <c r="L884" i="9"/>
  <c r="L883" i="9"/>
  <c r="L882" i="9"/>
  <c r="L881" i="9"/>
  <c r="L880" i="9"/>
  <c r="L879" i="9"/>
  <c r="L878" i="9"/>
  <c r="L877" i="9"/>
  <c r="L876" i="9"/>
  <c r="L875" i="9"/>
  <c r="L874" i="9"/>
  <c r="L873" i="9"/>
  <c r="L872" i="9"/>
  <c r="L871" i="9"/>
  <c r="L870" i="9"/>
  <c r="L869" i="9"/>
  <c r="L868" i="9"/>
  <c r="L867" i="9"/>
  <c r="L866" i="9"/>
  <c r="L865" i="9"/>
  <c r="L864" i="9"/>
  <c r="L863" i="9"/>
  <c r="L862" i="9"/>
  <c r="L861" i="9"/>
  <c r="L860" i="9"/>
  <c r="L859" i="9"/>
  <c r="L858" i="9"/>
  <c r="L857" i="9"/>
  <c r="L856" i="9"/>
  <c r="L855" i="9"/>
  <c r="L854" i="9"/>
  <c r="L853" i="9"/>
  <c r="L852" i="9"/>
  <c r="L851" i="9"/>
  <c r="L850" i="9"/>
  <c r="L849" i="9"/>
  <c r="L848" i="9"/>
  <c r="L847" i="9"/>
  <c r="L846" i="9"/>
  <c r="L845" i="9"/>
  <c r="L844" i="9"/>
  <c r="L843" i="9"/>
  <c r="L842" i="9"/>
  <c r="L841" i="9"/>
  <c r="L840" i="9"/>
  <c r="L839" i="9"/>
  <c r="L838" i="9"/>
  <c r="L837" i="9"/>
  <c r="L836" i="9"/>
  <c r="L835" i="9"/>
  <c r="L834" i="9"/>
  <c r="L833" i="9"/>
  <c r="L832" i="9"/>
  <c r="L831" i="9"/>
  <c r="L830" i="9"/>
  <c r="L829" i="9"/>
  <c r="L828" i="9"/>
  <c r="L827" i="9"/>
  <c r="L826" i="9"/>
  <c r="L825" i="9"/>
  <c r="L824" i="9"/>
  <c r="L823" i="9"/>
  <c r="L822" i="9"/>
  <c r="L821" i="9"/>
  <c r="L820" i="9"/>
  <c r="L819" i="9"/>
  <c r="L818" i="9"/>
  <c r="L817" i="9"/>
  <c r="L816" i="9"/>
  <c r="L815" i="9"/>
  <c r="L814" i="9"/>
  <c r="L813" i="9"/>
  <c r="L812" i="9"/>
  <c r="L811" i="9"/>
  <c r="L810" i="9"/>
  <c r="L809" i="9"/>
  <c r="L808" i="9"/>
  <c r="L807" i="9"/>
  <c r="L806" i="9"/>
  <c r="L805" i="9"/>
  <c r="L804" i="9"/>
  <c r="L803" i="9"/>
  <c r="L802" i="9"/>
  <c r="L801" i="9"/>
  <c r="L800" i="9"/>
  <c r="L799" i="9"/>
  <c r="L798" i="9"/>
  <c r="L797" i="9"/>
  <c r="L796" i="9"/>
  <c r="L795" i="9"/>
  <c r="L794" i="9"/>
  <c r="L793" i="9"/>
  <c r="L792" i="9"/>
  <c r="L791" i="9"/>
  <c r="L790" i="9"/>
  <c r="L789" i="9"/>
  <c r="L788" i="9"/>
  <c r="L787" i="9"/>
  <c r="L786" i="9"/>
  <c r="L785" i="9"/>
  <c r="L784" i="9"/>
  <c r="L783" i="9"/>
  <c r="L782" i="9"/>
  <c r="L781" i="9"/>
  <c r="L780" i="9"/>
  <c r="L779" i="9"/>
  <c r="L778" i="9"/>
  <c r="L777" i="9"/>
  <c r="L776" i="9"/>
  <c r="L775" i="9"/>
  <c r="L774" i="9"/>
  <c r="L773" i="9"/>
  <c r="L772" i="9"/>
  <c r="L771" i="9"/>
  <c r="L770" i="9"/>
  <c r="L769" i="9"/>
  <c r="L768" i="9"/>
  <c r="L767" i="9"/>
  <c r="L766" i="9"/>
  <c r="L765" i="9"/>
  <c r="L764" i="9"/>
  <c r="L763" i="9"/>
  <c r="L762" i="9"/>
  <c r="L761" i="9"/>
  <c r="L760" i="9"/>
  <c r="L759" i="9"/>
  <c r="L758" i="9"/>
  <c r="L757" i="9"/>
  <c r="L756" i="9"/>
  <c r="L755" i="9"/>
  <c r="L754" i="9"/>
  <c r="L753" i="9"/>
  <c r="L752" i="9"/>
  <c r="L751" i="9"/>
  <c r="L750" i="9"/>
  <c r="L749" i="9"/>
  <c r="L748" i="9"/>
  <c r="L747" i="9"/>
  <c r="L746" i="9"/>
  <c r="L745" i="9"/>
  <c r="L744" i="9"/>
  <c r="L743" i="9"/>
  <c r="L742" i="9"/>
  <c r="L741" i="9"/>
  <c r="L740" i="9"/>
  <c r="L739" i="9"/>
  <c r="L738" i="9"/>
  <c r="L737" i="9"/>
  <c r="L736" i="9"/>
  <c r="L735" i="9"/>
  <c r="L734" i="9"/>
  <c r="L733" i="9"/>
  <c r="L732" i="9"/>
  <c r="L731" i="9"/>
  <c r="L730" i="9"/>
  <c r="L729" i="9"/>
  <c r="L728" i="9"/>
  <c r="L727" i="9"/>
  <c r="L726" i="9"/>
  <c r="L725" i="9"/>
  <c r="L724" i="9"/>
  <c r="L723" i="9"/>
  <c r="L722" i="9"/>
  <c r="L721" i="9"/>
  <c r="L720" i="9"/>
  <c r="L719" i="9"/>
  <c r="L718" i="9"/>
  <c r="L717" i="9"/>
  <c r="L716" i="9"/>
  <c r="L715" i="9"/>
  <c r="L714" i="9"/>
  <c r="L713" i="9"/>
  <c r="L712" i="9"/>
  <c r="L711" i="9"/>
  <c r="L710" i="9"/>
  <c r="L709" i="9"/>
  <c r="L708" i="9"/>
  <c r="L707" i="9"/>
  <c r="L706" i="9"/>
  <c r="L705" i="9"/>
  <c r="L704" i="9"/>
  <c r="L703" i="9"/>
  <c r="L702" i="9"/>
  <c r="L701" i="9"/>
  <c r="L700" i="9"/>
  <c r="L699" i="9"/>
  <c r="L698" i="9"/>
  <c r="L697" i="9"/>
  <c r="L696" i="9"/>
  <c r="L695" i="9"/>
  <c r="L694" i="9"/>
  <c r="L693" i="9"/>
  <c r="L692" i="9"/>
  <c r="L691" i="9"/>
  <c r="L690" i="9"/>
  <c r="L689" i="9"/>
  <c r="L688" i="9"/>
  <c r="L687" i="9"/>
  <c r="L686" i="9"/>
  <c r="L685" i="9"/>
  <c r="L684" i="9"/>
  <c r="L683" i="9"/>
  <c r="L682" i="9"/>
  <c r="L681" i="9"/>
  <c r="L680" i="9"/>
  <c r="L679" i="9"/>
  <c r="L678" i="9"/>
  <c r="L677" i="9"/>
  <c r="L676" i="9"/>
  <c r="L675" i="9"/>
  <c r="L674" i="9"/>
  <c r="L673" i="9"/>
  <c r="L672" i="9"/>
  <c r="L671" i="9"/>
  <c r="L670" i="9"/>
  <c r="L669" i="9"/>
  <c r="L668" i="9"/>
  <c r="L667" i="9"/>
  <c r="L666" i="9"/>
  <c r="L665" i="9"/>
  <c r="L664" i="9"/>
  <c r="L663" i="9"/>
  <c r="L662" i="9"/>
  <c r="L661" i="9"/>
  <c r="L660" i="9"/>
  <c r="L659" i="9"/>
  <c r="L658" i="9"/>
  <c r="L657" i="9"/>
  <c r="L656" i="9"/>
  <c r="L655" i="9"/>
  <c r="L654" i="9"/>
  <c r="L653" i="9"/>
  <c r="L652" i="9"/>
  <c r="L651" i="9"/>
  <c r="L650" i="9"/>
  <c r="L649" i="9"/>
  <c r="L648" i="9"/>
  <c r="L647" i="9"/>
  <c r="L646" i="9"/>
  <c r="L645" i="9"/>
  <c r="L644" i="9"/>
  <c r="L643" i="9"/>
  <c r="L642" i="9"/>
  <c r="L641" i="9"/>
  <c r="L640" i="9"/>
  <c r="L639" i="9"/>
  <c r="L638" i="9"/>
  <c r="L637" i="9"/>
  <c r="L636" i="9"/>
  <c r="L635" i="9"/>
  <c r="L634" i="9"/>
  <c r="L633" i="9"/>
  <c r="L632" i="9"/>
  <c r="L631" i="9"/>
  <c r="L630" i="9"/>
  <c r="L629" i="9"/>
  <c r="L628" i="9"/>
  <c r="L627" i="9"/>
  <c r="L626" i="9"/>
  <c r="L625" i="9"/>
  <c r="L624" i="9"/>
  <c r="L623" i="9"/>
  <c r="L622" i="9"/>
  <c r="L621" i="9"/>
  <c r="L620" i="9"/>
  <c r="L619" i="9"/>
  <c r="L618" i="9"/>
  <c r="L617" i="9"/>
  <c r="L616" i="9"/>
  <c r="L615" i="9"/>
  <c r="L614" i="9"/>
  <c r="L613" i="9"/>
  <c r="L612" i="9"/>
  <c r="L611" i="9"/>
  <c r="L610" i="9"/>
  <c r="L609" i="9"/>
  <c r="L608" i="9"/>
  <c r="L607" i="9"/>
  <c r="L606" i="9"/>
  <c r="L605" i="9"/>
  <c r="L604" i="9"/>
  <c r="L603" i="9"/>
  <c r="L602" i="9"/>
  <c r="L601" i="9"/>
  <c r="L600" i="9"/>
  <c r="L599" i="9"/>
  <c r="L598" i="9"/>
  <c r="L597" i="9"/>
  <c r="L596" i="9"/>
  <c r="L595" i="9"/>
  <c r="L594" i="9"/>
  <c r="L593" i="9"/>
  <c r="L592" i="9"/>
  <c r="L591" i="9"/>
  <c r="L590" i="9"/>
  <c r="L589" i="9"/>
  <c r="L588" i="9"/>
  <c r="L587" i="9"/>
  <c r="L586" i="9"/>
  <c r="L585" i="9"/>
  <c r="L584" i="9"/>
  <c r="L583" i="9"/>
  <c r="L582" i="9"/>
  <c r="L581" i="9"/>
  <c r="L580" i="9"/>
  <c r="L579" i="9"/>
  <c r="L578" i="9"/>
  <c r="L577" i="9"/>
  <c r="L576" i="9"/>
  <c r="L575" i="9"/>
  <c r="L574" i="9"/>
  <c r="L573" i="9"/>
  <c r="L572" i="9"/>
  <c r="L571" i="9"/>
  <c r="L570" i="9"/>
  <c r="L569" i="9"/>
  <c r="L568" i="9"/>
  <c r="L567" i="9"/>
  <c r="L566" i="9"/>
  <c r="L565" i="9"/>
  <c r="L564" i="9"/>
  <c r="L563" i="9"/>
  <c r="L562" i="9"/>
  <c r="L561" i="9"/>
  <c r="L560" i="9"/>
  <c r="L559" i="9"/>
  <c r="L558" i="9"/>
  <c r="L557" i="9"/>
  <c r="L556" i="9"/>
  <c r="L555" i="9"/>
  <c r="L554" i="9"/>
  <c r="L553" i="9"/>
  <c r="L552" i="9"/>
  <c r="L551" i="9"/>
  <c r="L550" i="9"/>
  <c r="L549" i="9"/>
  <c r="L548" i="9"/>
  <c r="L547" i="9"/>
  <c r="L546" i="9"/>
  <c r="L545" i="9"/>
  <c r="L544" i="9"/>
  <c r="L543" i="9"/>
  <c r="L542" i="9"/>
  <c r="L541" i="9"/>
  <c r="L540" i="9"/>
  <c r="L539" i="9"/>
  <c r="L538" i="9"/>
  <c r="L537" i="9"/>
  <c r="L536" i="9"/>
  <c r="L535" i="9"/>
  <c r="L534" i="9"/>
  <c r="L533" i="9"/>
  <c r="L532" i="9"/>
  <c r="L531" i="9"/>
  <c r="L530" i="9"/>
  <c r="L529" i="9"/>
  <c r="L528" i="9"/>
  <c r="L527" i="9"/>
  <c r="L526" i="9"/>
  <c r="L525" i="9"/>
  <c r="L524" i="9"/>
  <c r="L523" i="9"/>
  <c r="L522" i="9"/>
  <c r="L521" i="9"/>
  <c r="L520" i="9"/>
  <c r="L519" i="9"/>
  <c r="L518" i="9"/>
  <c r="L517" i="9"/>
  <c r="L516" i="9"/>
  <c r="L515" i="9"/>
  <c r="L514" i="9"/>
  <c r="L513" i="9"/>
  <c r="L512" i="9"/>
  <c r="L511" i="9"/>
  <c r="L510" i="9"/>
  <c r="L509" i="9"/>
  <c r="L508" i="9"/>
  <c r="L507" i="9"/>
  <c r="L506" i="9"/>
  <c r="L505" i="9"/>
  <c r="L504" i="9"/>
  <c r="L503" i="9"/>
  <c r="L502" i="9"/>
  <c r="L501" i="9"/>
  <c r="L500" i="9"/>
  <c r="L499" i="9"/>
  <c r="L498" i="9"/>
  <c r="L497" i="9"/>
  <c r="L496" i="9"/>
  <c r="L495" i="9"/>
  <c r="L494" i="9"/>
  <c r="L493" i="9"/>
  <c r="L492" i="9"/>
  <c r="L491" i="9"/>
  <c r="L490" i="9"/>
  <c r="L489" i="9"/>
  <c r="L488" i="9"/>
  <c r="L487" i="9"/>
  <c r="L486" i="9"/>
  <c r="L485" i="9"/>
  <c r="L484" i="9"/>
  <c r="L483" i="9"/>
  <c r="L482" i="9"/>
  <c r="L481" i="9"/>
  <c r="L480" i="9"/>
  <c r="L479" i="9"/>
  <c r="L478" i="9"/>
  <c r="L477" i="9"/>
  <c r="L476" i="9"/>
  <c r="L475" i="9"/>
  <c r="L474" i="9"/>
  <c r="L473" i="9"/>
  <c r="L472" i="9"/>
  <c r="L471" i="9"/>
  <c r="L470" i="9"/>
  <c r="L469" i="9"/>
  <c r="L468" i="9"/>
  <c r="L467" i="9"/>
  <c r="L466" i="9"/>
  <c r="L465" i="9"/>
  <c r="L464" i="9"/>
  <c r="L463" i="9"/>
  <c r="L462" i="9"/>
  <c r="L461" i="9"/>
  <c r="L460" i="9"/>
  <c r="L459" i="9"/>
  <c r="L458" i="9"/>
  <c r="L457" i="9"/>
  <c r="L456" i="9"/>
  <c r="L455" i="9"/>
  <c r="L454" i="9"/>
  <c r="L453" i="9"/>
  <c r="L452" i="9"/>
  <c r="L451" i="9"/>
  <c r="L450" i="9"/>
  <c r="L449" i="9"/>
  <c r="L448" i="9"/>
  <c r="L447" i="9"/>
  <c r="L446" i="9"/>
  <c r="L445" i="9"/>
  <c r="L444" i="9"/>
  <c r="L443" i="9"/>
  <c r="L442" i="9"/>
  <c r="L441" i="9"/>
  <c r="L440" i="9"/>
  <c r="L439" i="9"/>
  <c r="L438" i="9"/>
  <c r="L437" i="9"/>
  <c r="L436" i="9"/>
  <c r="L435" i="9"/>
  <c r="L434" i="9"/>
  <c r="L433" i="9"/>
  <c r="L432" i="9"/>
  <c r="L431" i="9"/>
  <c r="L430" i="9"/>
  <c r="L429" i="9"/>
  <c r="L428" i="9"/>
  <c r="L427" i="9"/>
  <c r="L426" i="9"/>
  <c r="L425" i="9"/>
  <c r="L424" i="9"/>
  <c r="L423" i="9"/>
  <c r="L422" i="9"/>
  <c r="L421" i="9"/>
  <c r="L420" i="9"/>
  <c r="L419" i="9"/>
  <c r="L418" i="9"/>
  <c r="L417" i="9"/>
  <c r="L416" i="9"/>
  <c r="L415" i="9"/>
  <c r="L414" i="9"/>
  <c r="L413" i="9"/>
  <c r="L412" i="9"/>
  <c r="L411" i="9"/>
  <c r="L410" i="9"/>
  <c r="L409" i="9"/>
  <c r="L408" i="9"/>
  <c r="L407" i="9"/>
  <c r="L406" i="9"/>
  <c r="L405" i="9"/>
  <c r="L404" i="9"/>
  <c r="L403" i="9"/>
  <c r="L402" i="9"/>
  <c r="L401" i="9"/>
  <c r="L400" i="9"/>
  <c r="L399" i="9"/>
  <c r="L398" i="9"/>
  <c r="L397" i="9"/>
  <c r="L396" i="9"/>
  <c r="L395" i="9"/>
  <c r="L394" i="9"/>
  <c r="L393" i="9"/>
  <c r="L392" i="9"/>
  <c r="L391" i="9"/>
  <c r="L390" i="9"/>
  <c r="L389" i="9"/>
  <c r="L388" i="9"/>
  <c r="L387" i="9"/>
  <c r="L386" i="9"/>
  <c r="L385" i="9"/>
  <c r="L384" i="9"/>
  <c r="L383" i="9"/>
  <c r="L382" i="9"/>
  <c r="L381" i="9"/>
  <c r="L380" i="9"/>
  <c r="L379" i="9"/>
  <c r="L378" i="9"/>
  <c r="L377" i="9"/>
  <c r="L376" i="9"/>
  <c r="L375" i="9"/>
  <c r="L374" i="9"/>
  <c r="L373" i="9"/>
  <c r="L372" i="9"/>
  <c r="L371" i="9"/>
  <c r="L370" i="9"/>
  <c r="L369" i="9"/>
  <c r="L368" i="9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K1826" i="8" l="1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L1826" i="10"/>
  <c r="L1825" i="10"/>
  <c r="L1824" i="10"/>
  <c r="L1823" i="10"/>
  <c r="L1822" i="10"/>
  <c r="L1821" i="10"/>
  <c r="L1820" i="10"/>
  <c r="L1819" i="10"/>
  <c r="L1818" i="10"/>
  <c r="L1817" i="10"/>
  <c r="L1816" i="10"/>
  <c r="L1815" i="10"/>
  <c r="L1814" i="10"/>
  <c r="L1813" i="10"/>
  <c r="L1812" i="10"/>
  <c r="L1811" i="10"/>
  <c r="L1810" i="10"/>
  <c r="L1809" i="10"/>
  <c r="L1808" i="10"/>
  <c r="L1807" i="10"/>
  <c r="L1806" i="10"/>
  <c r="L1805" i="10"/>
  <c r="L1804" i="10"/>
  <c r="L1803" i="10"/>
  <c r="L1802" i="10"/>
  <c r="L1801" i="10"/>
  <c r="L1800" i="10"/>
  <c r="L1799" i="10"/>
  <c r="L1798" i="10"/>
  <c r="L1797" i="10"/>
  <c r="L1796" i="10"/>
  <c r="L1795" i="10"/>
  <c r="L1794" i="10"/>
  <c r="L1793" i="10"/>
  <c r="L1792" i="10"/>
  <c r="L1791" i="10"/>
  <c r="L1790" i="10"/>
  <c r="L1789" i="10"/>
  <c r="L1788" i="10"/>
  <c r="L1787" i="10"/>
  <c r="L1786" i="10"/>
  <c r="L1785" i="10"/>
  <c r="L1784" i="10"/>
  <c r="L1783" i="10"/>
  <c r="L1782" i="10"/>
  <c r="L1781" i="10"/>
  <c r="L1780" i="10"/>
  <c r="L1779" i="10"/>
  <c r="L1778" i="10"/>
  <c r="L1777" i="10"/>
  <c r="L1776" i="10"/>
  <c r="L1775" i="10"/>
  <c r="L1774" i="10"/>
  <c r="L1773" i="10"/>
  <c r="L1772" i="10"/>
  <c r="L1771" i="10"/>
  <c r="L1770" i="10"/>
  <c r="L1769" i="10"/>
  <c r="L1768" i="10"/>
  <c r="L1767" i="10"/>
  <c r="L1766" i="10"/>
  <c r="L1765" i="10"/>
  <c r="L1764" i="10"/>
  <c r="L1763" i="10"/>
  <c r="L1762" i="10"/>
  <c r="L1761" i="10"/>
  <c r="L1760" i="10"/>
  <c r="L1759" i="10"/>
  <c r="L1758" i="10"/>
  <c r="L1757" i="10"/>
  <c r="L1756" i="10"/>
  <c r="L1755" i="10"/>
  <c r="L1754" i="10"/>
  <c r="L1753" i="10"/>
  <c r="L1752" i="10"/>
  <c r="L1751" i="10"/>
  <c r="L1750" i="10"/>
  <c r="L1749" i="10"/>
  <c r="L1748" i="10"/>
  <c r="L1747" i="10"/>
  <c r="L1746" i="10"/>
  <c r="L1745" i="10"/>
  <c r="L1744" i="10"/>
  <c r="L1743" i="10"/>
  <c r="L1742" i="10"/>
  <c r="L1741" i="10"/>
  <c r="L1740" i="10"/>
  <c r="L1739" i="10"/>
  <c r="L1738" i="10"/>
  <c r="L1737" i="10"/>
  <c r="L1736" i="10"/>
  <c r="L1735" i="10"/>
  <c r="L1734" i="10"/>
  <c r="L1733" i="10"/>
  <c r="L1732" i="10"/>
  <c r="L1731" i="10"/>
  <c r="L1730" i="10"/>
  <c r="L1729" i="10"/>
  <c r="L1728" i="10"/>
  <c r="L1727" i="10"/>
  <c r="L1726" i="10"/>
  <c r="L1725" i="10"/>
  <c r="L1724" i="10"/>
  <c r="L1723" i="10"/>
  <c r="L1722" i="10"/>
  <c r="L1721" i="10"/>
  <c r="L1720" i="10"/>
  <c r="L1719" i="10"/>
  <c r="L1718" i="10"/>
  <c r="L1717" i="10"/>
  <c r="L1716" i="10"/>
  <c r="L1715" i="10"/>
  <c r="L1714" i="10"/>
  <c r="L1713" i="10"/>
  <c r="L1712" i="10"/>
  <c r="L1711" i="10"/>
  <c r="L1710" i="10"/>
  <c r="L1709" i="10"/>
  <c r="L1708" i="10"/>
  <c r="L1707" i="10"/>
  <c r="L1706" i="10"/>
  <c r="L1705" i="10"/>
  <c r="L1704" i="10"/>
  <c r="L1703" i="10"/>
  <c r="L1702" i="10"/>
  <c r="L1701" i="10"/>
  <c r="L1700" i="10"/>
  <c r="L1699" i="10"/>
  <c r="L1698" i="10"/>
  <c r="L1697" i="10"/>
  <c r="L1696" i="10"/>
  <c r="L1695" i="10"/>
  <c r="L1694" i="10"/>
  <c r="L1693" i="10"/>
  <c r="L1692" i="10"/>
  <c r="L1691" i="10"/>
  <c r="L1690" i="10"/>
  <c r="L1689" i="10"/>
  <c r="L1688" i="10"/>
  <c r="L1687" i="10"/>
  <c r="L1686" i="10"/>
  <c r="L1685" i="10"/>
  <c r="L1684" i="10"/>
  <c r="L1683" i="10"/>
  <c r="L1682" i="10"/>
  <c r="L1681" i="10"/>
  <c r="L1680" i="10"/>
  <c r="L1679" i="10"/>
  <c r="L1678" i="10"/>
  <c r="L1677" i="10"/>
  <c r="L1676" i="10"/>
  <c r="L1675" i="10"/>
  <c r="L1674" i="10"/>
  <c r="L1673" i="10"/>
  <c r="L1672" i="10"/>
  <c r="L1671" i="10"/>
  <c r="L1670" i="10"/>
  <c r="L1669" i="10"/>
  <c r="L1668" i="10"/>
  <c r="L1667" i="10"/>
  <c r="L1666" i="10"/>
  <c r="L1665" i="10"/>
  <c r="L1664" i="10"/>
  <c r="L1663" i="10"/>
  <c r="L1662" i="10"/>
  <c r="L1661" i="10"/>
  <c r="L1660" i="10"/>
  <c r="L1659" i="10"/>
  <c r="L1658" i="10"/>
  <c r="L1657" i="10"/>
  <c r="L1656" i="10"/>
  <c r="L1655" i="10"/>
  <c r="L1654" i="10"/>
  <c r="L1653" i="10"/>
  <c r="L1652" i="10"/>
  <c r="L1651" i="10"/>
  <c r="L1650" i="10"/>
  <c r="L1649" i="10"/>
  <c r="L1648" i="10"/>
  <c r="L1647" i="10"/>
  <c r="L1646" i="10"/>
  <c r="L1645" i="10"/>
  <c r="L1644" i="10"/>
  <c r="L1643" i="10"/>
  <c r="L1642" i="10"/>
  <c r="L1641" i="10"/>
  <c r="L1640" i="10"/>
  <c r="L1639" i="10"/>
  <c r="L1638" i="10"/>
  <c r="L1637" i="10"/>
  <c r="L1636" i="10"/>
  <c r="L1635" i="10"/>
  <c r="L1634" i="10"/>
  <c r="L1633" i="10"/>
  <c r="L1632" i="10"/>
  <c r="L1631" i="10"/>
  <c r="L1630" i="10"/>
  <c r="L1629" i="10"/>
  <c r="L1628" i="10"/>
  <c r="L1627" i="10"/>
  <c r="L1626" i="10"/>
  <c r="L1625" i="10"/>
  <c r="L1624" i="10"/>
  <c r="L1623" i="10"/>
  <c r="L1622" i="10"/>
  <c r="L1621" i="10"/>
  <c r="L1620" i="10"/>
  <c r="L1619" i="10"/>
  <c r="L1618" i="10"/>
  <c r="L1617" i="10"/>
  <c r="L1616" i="10"/>
  <c r="L1615" i="10"/>
  <c r="L1614" i="10"/>
  <c r="L1613" i="10"/>
  <c r="L1612" i="10"/>
  <c r="L1611" i="10"/>
  <c r="L1610" i="10"/>
  <c r="L1609" i="10"/>
  <c r="L1608" i="10"/>
  <c r="L1607" i="10"/>
  <c r="L1606" i="10"/>
  <c r="L1605" i="10"/>
  <c r="L1604" i="10"/>
  <c r="L1603" i="10"/>
  <c r="L1602" i="10"/>
  <c r="L1601" i="10"/>
  <c r="L1600" i="10"/>
  <c r="L1599" i="10"/>
  <c r="L1598" i="10"/>
  <c r="L1597" i="10"/>
  <c r="L1596" i="10"/>
  <c r="L1595" i="10"/>
  <c r="L1594" i="10"/>
  <c r="L1593" i="10"/>
  <c r="L1592" i="10"/>
  <c r="L1591" i="10"/>
  <c r="L1590" i="10"/>
  <c r="L1589" i="10"/>
  <c r="L1588" i="10"/>
  <c r="L1587" i="10"/>
  <c r="L1586" i="10"/>
  <c r="L1585" i="10"/>
  <c r="L1584" i="10"/>
  <c r="L1583" i="10"/>
  <c r="L1582" i="10"/>
  <c r="L1581" i="10"/>
  <c r="L1580" i="10"/>
  <c r="L1579" i="10"/>
  <c r="L1578" i="10"/>
  <c r="L1577" i="10"/>
  <c r="L1576" i="10"/>
  <c r="L1575" i="10"/>
  <c r="L1574" i="10"/>
  <c r="L1573" i="10"/>
  <c r="L1572" i="10"/>
  <c r="L1571" i="10"/>
  <c r="L1570" i="10"/>
  <c r="L1569" i="10"/>
  <c r="L1568" i="10"/>
  <c r="L1567" i="10"/>
  <c r="L1566" i="10"/>
  <c r="L1565" i="10"/>
  <c r="L1564" i="10"/>
  <c r="L1563" i="10"/>
  <c r="L1562" i="10"/>
  <c r="L1561" i="10"/>
  <c r="L1560" i="10"/>
  <c r="L1559" i="10"/>
  <c r="L1558" i="10"/>
  <c r="L1557" i="10"/>
  <c r="L1556" i="10"/>
  <c r="L1555" i="10"/>
  <c r="L1554" i="10"/>
  <c r="L1553" i="10"/>
  <c r="L1552" i="10"/>
  <c r="L1551" i="10"/>
  <c r="L1550" i="10"/>
  <c r="L1549" i="10"/>
  <c r="L1548" i="10"/>
  <c r="L1547" i="10"/>
  <c r="L1546" i="10"/>
  <c r="L1545" i="10"/>
  <c r="L1544" i="10"/>
  <c r="L1543" i="10"/>
  <c r="L1542" i="10"/>
  <c r="L1541" i="10"/>
  <c r="L1540" i="10"/>
  <c r="L1539" i="10"/>
  <c r="L1538" i="10"/>
  <c r="L1537" i="10"/>
  <c r="L1536" i="10"/>
  <c r="L1535" i="10"/>
  <c r="L1534" i="10"/>
  <c r="L1533" i="10"/>
  <c r="L1532" i="10"/>
  <c r="L1531" i="10"/>
  <c r="L1530" i="10"/>
  <c r="L1529" i="10"/>
  <c r="L1528" i="10"/>
  <c r="L1527" i="10"/>
  <c r="L1526" i="10"/>
  <c r="L1525" i="10"/>
  <c r="L1524" i="10"/>
  <c r="L1523" i="10"/>
  <c r="L1522" i="10"/>
  <c r="L1521" i="10"/>
  <c r="L1520" i="10"/>
  <c r="L1519" i="10"/>
  <c r="L1518" i="10"/>
  <c r="L1517" i="10"/>
  <c r="L1516" i="10"/>
  <c r="L1515" i="10"/>
  <c r="L1514" i="10"/>
  <c r="L1513" i="10"/>
  <c r="L1512" i="10"/>
  <c r="L1511" i="10"/>
  <c r="L1510" i="10"/>
  <c r="L1509" i="10"/>
  <c r="L1508" i="10"/>
  <c r="L1507" i="10"/>
  <c r="L1506" i="10"/>
  <c r="L1505" i="10"/>
  <c r="L1504" i="10"/>
  <c r="L1503" i="10"/>
  <c r="L1502" i="10"/>
  <c r="L1501" i="10"/>
  <c r="L1500" i="10"/>
  <c r="L1499" i="10"/>
  <c r="L1498" i="10"/>
  <c r="L1497" i="10"/>
  <c r="L1496" i="10"/>
  <c r="L1495" i="10"/>
  <c r="L1494" i="10"/>
  <c r="L1493" i="10"/>
  <c r="L1492" i="10"/>
  <c r="L1491" i="10"/>
  <c r="L1490" i="10"/>
  <c r="L1489" i="10"/>
  <c r="L1488" i="10"/>
  <c r="L1487" i="10"/>
  <c r="L1486" i="10"/>
  <c r="L1485" i="10"/>
  <c r="L1484" i="10"/>
  <c r="L1483" i="10"/>
  <c r="L1482" i="10"/>
  <c r="L1481" i="10"/>
  <c r="L1480" i="10"/>
  <c r="L1479" i="10"/>
  <c r="L1478" i="10"/>
  <c r="L1477" i="10"/>
  <c r="L1476" i="10"/>
  <c r="L1475" i="10"/>
  <c r="L1474" i="10"/>
  <c r="L1473" i="10"/>
  <c r="L1472" i="10"/>
  <c r="L1471" i="10"/>
  <c r="L1470" i="10"/>
  <c r="L1469" i="10"/>
  <c r="L1468" i="10"/>
  <c r="L1467" i="10"/>
  <c r="L1466" i="10"/>
  <c r="L1465" i="10"/>
  <c r="L1464" i="10"/>
  <c r="L1463" i="10"/>
  <c r="L1462" i="10"/>
  <c r="L1461" i="10"/>
  <c r="L1460" i="10"/>
  <c r="L1459" i="10"/>
  <c r="L1458" i="10"/>
  <c r="L1457" i="10"/>
  <c r="L1456" i="10"/>
  <c r="L1455" i="10"/>
  <c r="L1454" i="10"/>
  <c r="L1453" i="10"/>
  <c r="L1452" i="10"/>
  <c r="L1451" i="10"/>
  <c r="L1450" i="10"/>
  <c r="L1449" i="10"/>
  <c r="L1448" i="10"/>
  <c r="L1447" i="10"/>
  <c r="L1446" i="10"/>
  <c r="L1445" i="10"/>
  <c r="L1444" i="10"/>
  <c r="L1443" i="10"/>
  <c r="L1442" i="10"/>
  <c r="L1441" i="10"/>
  <c r="L1440" i="10"/>
  <c r="L1439" i="10"/>
  <c r="L1438" i="10"/>
  <c r="L1437" i="10"/>
  <c r="L1436" i="10"/>
  <c r="L1435" i="10"/>
  <c r="L1434" i="10"/>
  <c r="L1433" i="10"/>
  <c r="L1432" i="10"/>
  <c r="L1431" i="10"/>
  <c r="L1430" i="10"/>
  <c r="L1429" i="10"/>
  <c r="L1428" i="10"/>
  <c r="L1427" i="10"/>
  <c r="L1426" i="10"/>
  <c r="L1425" i="10"/>
  <c r="L1424" i="10"/>
  <c r="L1423" i="10"/>
  <c r="L1422" i="10"/>
  <c r="L1421" i="10"/>
  <c r="L1420" i="10"/>
  <c r="L1419" i="10"/>
  <c r="L1418" i="10"/>
  <c r="L1417" i="10"/>
  <c r="L1416" i="10"/>
  <c r="L1415" i="10"/>
  <c r="L1414" i="10"/>
  <c r="L1413" i="10"/>
  <c r="L1412" i="10"/>
  <c r="L1411" i="10"/>
  <c r="L1410" i="10"/>
  <c r="L1409" i="10"/>
  <c r="L1408" i="10"/>
  <c r="L1407" i="10"/>
  <c r="L1406" i="10"/>
  <c r="L1405" i="10"/>
  <c r="L1404" i="10"/>
  <c r="L1403" i="10"/>
  <c r="L1402" i="10"/>
  <c r="L1401" i="10"/>
  <c r="L1400" i="10"/>
  <c r="L1399" i="10"/>
  <c r="L1398" i="10"/>
  <c r="L1397" i="10"/>
  <c r="L1396" i="10"/>
  <c r="L1395" i="10"/>
  <c r="L1394" i="10"/>
  <c r="L1393" i="10"/>
  <c r="L1392" i="10"/>
  <c r="L1391" i="10"/>
  <c r="L1390" i="10"/>
  <c r="L1389" i="10"/>
  <c r="L1388" i="10"/>
  <c r="L1387" i="10"/>
  <c r="L1386" i="10"/>
  <c r="L1385" i="10"/>
  <c r="L1384" i="10"/>
  <c r="L1383" i="10"/>
  <c r="L1382" i="10"/>
  <c r="L1381" i="10"/>
  <c r="L1380" i="10"/>
  <c r="L1379" i="10"/>
  <c r="L1378" i="10"/>
  <c r="L1377" i="10"/>
  <c r="L1376" i="10"/>
  <c r="L1375" i="10"/>
  <c r="L1374" i="10"/>
  <c r="L1373" i="10"/>
  <c r="L1372" i="10"/>
  <c r="L1371" i="10"/>
  <c r="L1370" i="10"/>
  <c r="L1369" i="10"/>
  <c r="L1368" i="10"/>
  <c r="L1367" i="10"/>
  <c r="L1366" i="10"/>
  <c r="L1365" i="10"/>
  <c r="L1364" i="10"/>
  <c r="L1363" i="10"/>
  <c r="L1362" i="10"/>
  <c r="L1361" i="10"/>
  <c r="L1360" i="10"/>
  <c r="L1359" i="10"/>
  <c r="L1358" i="10"/>
  <c r="L1357" i="10"/>
  <c r="L1356" i="10"/>
  <c r="L1355" i="10"/>
  <c r="L1354" i="10"/>
  <c r="L1353" i="10"/>
  <c r="L1352" i="10"/>
  <c r="L1351" i="10"/>
  <c r="L1350" i="10"/>
  <c r="L1349" i="10"/>
  <c r="L1348" i="10"/>
  <c r="L1347" i="10"/>
  <c r="L1346" i="10"/>
  <c r="L1345" i="10"/>
  <c r="L1344" i="10"/>
  <c r="L1343" i="10"/>
  <c r="L1342" i="10"/>
  <c r="L1341" i="10"/>
  <c r="L1340" i="10"/>
  <c r="L1339" i="10"/>
  <c r="L1338" i="10"/>
  <c r="L1337" i="10"/>
  <c r="L1336" i="10"/>
  <c r="L1335" i="10"/>
  <c r="L1334" i="10"/>
  <c r="L1333" i="10"/>
  <c r="L1332" i="10"/>
  <c r="L1331" i="10"/>
  <c r="L1330" i="10"/>
  <c r="L1329" i="10"/>
  <c r="L1328" i="10"/>
  <c r="L1327" i="10"/>
  <c r="L1326" i="10"/>
  <c r="L1325" i="10"/>
  <c r="L1324" i="10"/>
  <c r="L1323" i="10"/>
  <c r="L1322" i="10"/>
  <c r="L1321" i="10"/>
  <c r="L1320" i="10"/>
  <c r="L1319" i="10"/>
  <c r="L1318" i="10"/>
  <c r="L1317" i="10"/>
  <c r="L1316" i="10"/>
  <c r="L1315" i="10"/>
  <c r="L1314" i="10"/>
  <c r="L1313" i="10"/>
  <c r="L1312" i="10"/>
  <c r="L1311" i="10"/>
  <c r="L1310" i="10"/>
  <c r="L1309" i="10"/>
  <c r="L1308" i="10"/>
  <c r="L1307" i="10"/>
  <c r="L1306" i="10"/>
  <c r="L1305" i="10"/>
  <c r="L1304" i="10"/>
  <c r="L1303" i="10"/>
  <c r="L1302" i="10"/>
  <c r="L1301" i="10"/>
  <c r="L1300" i="10"/>
  <c r="L1299" i="10"/>
  <c r="L1298" i="10"/>
  <c r="L1297" i="10"/>
  <c r="L1296" i="10"/>
  <c r="L1295" i="10"/>
  <c r="L1294" i="10"/>
  <c r="L1293" i="10"/>
  <c r="L1292" i="10"/>
  <c r="L1291" i="10"/>
  <c r="L1290" i="10"/>
  <c r="L1289" i="10"/>
  <c r="L1288" i="10"/>
  <c r="L1287" i="10"/>
  <c r="L1286" i="10"/>
  <c r="L1285" i="10"/>
  <c r="L1284" i="10"/>
  <c r="L1283" i="10"/>
  <c r="L1282" i="10"/>
  <c r="L1281" i="10"/>
  <c r="L1280" i="10"/>
  <c r="L1279" i="10"/>
  <c r="L1278" i="10"/>
  <c r="L1277" i="10"/>
  <c r="L1276" i="10"/>
  <c r="L1275" i="10"/>
  <c r="L1274" i="10"/>
  <c r="L1273" i="10"/>
  <c r="L1272" i="10"/>
  <c r="L1271" i="10"/>
  <c r="L1270" i="10"/>
  <c r="L1269" i="10"/>
  <c r="L1268" i="10"/>
  <c r="L1267" i="10"/>
  <c r="L1266" i="10"/>
  <c r="L1265" i="10"/>
  <c r="L1264" i="10"/>
  <c r="L1263" i="10"/>
  <c r="L1262" i="10"/>
  <c r="L1261" i="10"/>
  <c r="L1260" i="10"/>
  <c r="L1259" i="10"/>
  <c r="L1258" i="10"/>
  <c r="L1257" i="10"/>
  <c r="L1256" i="10"/>
  <c r="L1255" i="10"/>
  <c r="L1254" i="10"/>
  <c r="L1253" i="10"/>
  <c r="L1252" i="10"/>
  <c r="L1251" i="10"/>
  <c r="L1250" i="10"/>
  <c r="L1249" i="10"/>
  <c r="L1248" i="10"/>
  <c r="L1247" i="10"/>
  <c r="L1246" i="10"/>
  <c r="L1245" i="10"/>
  <c r="L1244" i="10"/>
  <c r="L1243" i="10"/>
  <c r="L1242" i="10"/>
  <c r="L1241" i="10"/>
  <c r="L1240" i="10"/>
  <c r="L1239" i="10"/>
  <c r="L1238" i="10"/>
  <c r="L1237" i="10"/>
  <c r="L1236" i="10"/>
  <c r="L1235" i="10"/>
  <c r="L1234" i="10"/>
  <c r="L1233" i="10"/>
  <c r="L1232" i="10"/>
  <c r="L1231" i="10"/>
  <c r="L1230" i="10"/>
  <c r="L1229" i="10"/>
  <c r="L1228" i="10"/>
  <c r="L1227" i="10"/>
  <c r="L1226" i="10"/>
  <c r="L1225" i="10"/>
  <c r="L1224" i="10"/>
  <c r="L1223" i="10"/>
  <c r="L1222" i="10"/>
  <c r="L1221" i="10"/>
  <c r="L1220" i="10"/>
  <c r="L1219" i="10"/>
  <c r="L1218" i="10"/>
  <c r="L1217" i="10"/>
  <c r="L1216" i="10"/>
  <c r="L1215" i="10"/>
  <c r="L1214" i="10"/>
  <c r="L1213" i="10"/>
  <c r="L1212" i="10"/>
  <c r="L1211" i="10"/>
  <c r="L1210" i="10"/>
  <c r="L1209" i="10"/>
  <c r="L1208" i="10"/>
  <c r="L1207" i="10"/>
  <c r="L1206" i="10"/>
  <c r="L1205" i="10"/>
  <c r="L1204" i="10"/>
  <c r="L1203" i="10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N29" i="4" s="1"/>
  <c r="L26" i="4"/>
  <c r="L25" i="4"/>
  <c r="L24" i="4"/>
  <c r="L23" i="4"/>
  <c r="L22" i="4"/>
  <c r="L21" i="4"/>
  <c r="L20" i="4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7" i="3"/>
  <c r="L86" i="3"/>
  <c r="L85" i="3"/>
  <c r="N85" i="3" s="1"/>
  <c r="N26" i="4" l="1"/>
  <c r="N156" i="3"/>
  <c r="N147" i="3"/>
  <c r="N112" i="3"/>
  <c r="N117" i="3"/>
  <c r="N126" i="3"/>
  <c r="N130" i="3"/>
  <c r="N142" i="3"/>
  <c r="N102" i="3"/>
  <c r="N88" i="3"/>
  <c r="N91" i="3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 l="1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448" i="5" l="1"/>
  <c r="K1449" i="5"/>
  <c r="K1450" i="5"/>
  <c r="K1451" i="5"/>
  <c r="K1452" i="5"/>
  <c r="K1453" i="5"/>
  <c r="K1454" i="5"/>
  <c r="K1455" i="5"/>
  <c r="K1456" i="5"/>
  <c r="K1457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87" i="5" l="1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381" i="5" l="1"/>
  <c r="K1272" i="5" l="1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44" i="5"/>
  <c r="K1345" i="5"/>
  <c r="K1346" i="5"/>
  <c r="K1347" i="5"/>
  <c r="K1339" i="5"/>
  <c r="K1340" i="5"/>
  <c r="K1341" i="5"/>
  <c r="K1342" i="5"/>
  <c r="K1343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43" i="5"/>
  <c r="K1444" i="5"/>
  <c r="K1445" i="5"/>
  <c r="K1446" i="5"/>
  <c r="K144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271" i="5" l="1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3" i="5" l="1"/>
  <c r="K1164" i="5"/>
  <c r="K1165" i="5"/>
  <c r="K1166" i="5"/>
  <c r="K1167" i="5"/>
  <c r="K1155" i="5"/>
  <c r="K1156" i="5"/>
  <c r="K1157" i="5"/>
  <c r="K1158" i="5"/>
  <c r="K1159" i="5"/>
  <c r="K1160" i="5"/>
  <c r="K1161" i="5"/>
  <c r="K1162" i="5"/>
  <c r="K1110" i="5" l="1"/>
  <c r="K1111" i="5"/>
  <c r="K1112" i="5"/>
  <c r="K1113" i="5"/>
  <c r="K1114" i="5"/>
  <c r="K1115" i="5"/>
  <c r="K1116" i="5"/>
  <c r="K1117" i="5"/>
  <c r="K1118" i="5"/>
  <c r="K1119" i="5"/>
  <c r="K1109" i="5"/>
  <c r="K1069" i="5" l="1"/>
  <c r="K1070" i="5"/>
  <c r="K1071" i="5"/>
  <c r="K1072" i="5"/>
  <c r="K1051" i="5" l="1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45" i="5"/>
  <c r="K1046" i="5"/>
  <c r="K1047" i="5"/>
  <c r="K1048" i="5"/>
  <c r="K1049" i="5"/>
  <c r="K1050" i="5"/>
  <c r="K1044" i="5"/>
  <c r="K1087" i="5" l="1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034" i="5" l="1"/>
  <c r="K1035" i="5"/>
  <c r="K1036" i="5"/>
  <c r="K1037" i="5"/>
  <c r="K1038" i="5"/>
  <c r="K1039" i="5"/>
  <c r="K1040" i="5"/>
  <c r="K1041" i="5"/>
  <c r="K1042" i="5"/>
  <c r="K1043" i="5"/>
  <c r="K1033" i="5" l="1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845" i="5" l="1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670" i="5" l="1"/>
  <c r="K671" i="5"/>
  <c r="K672" i="5"/>
  <c r="K673" i="5"/>
  <c r="K674" i="5"/>
  <c r="K616" i="5" l="1"/>
  <c r="K615" i="5"/>
  <c r="K652" i="5" l="1"/>
  <c r="K653" i="5"/>
  <c r="K654" i="5"/>
  <c r="K655" i="5"/>
  <c r="K649" i="5" l="1"/>
  <c r="K650" i="5"/>
  <c r="K651" i="5"/>
  <c r="K648" i="5"/>
  <c r="K647" i="5"/>
  <c r="K646" i="5"/>
  <c r="K645" i="5"/>
  <c r="K642" i="5"/>
  <c r="K643" i="5"/>
  <c r="K644" i="5"/>
  <c r="K641" i="5"/>
  <c r="K640" i="5"/>
  <c r="K637" i="5"/>
  <c r="K638" i="5"/>
  <c r="K639" i="5"/>
  <c r="K636" i="5"/>
  <c r="K635" i="5"/>
  <c r="K634" i="5"/>
  <c r="K513" i="5" l="1"/>
  <c r="K514" i="5"/>
  <c r="K515" i="5"/>
  <c r="K516" i="5"/>
  <c r="K517" i="5"/>
  <c r="K518" i="5"/>
  <c r="K519" i="5"/>
  <c r="K520" i="5"/>
  <c r="K521" i="5"/>
  <c r="K522" i="5"/>
  <c r="K949" i="5" l="1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 l="1"/>
  <c r="K575" i="5"/>
  <c r="K574" i="5"/>
  <c r="K573" i="5"/>
  <c r="K572" i="5"/>
  <c r="K571" i="5"/>
  <c r="K570" i="5"/>
  <c r="K569" i="5"/>
  <c r="K568" i="5"/>
  <c r="K536" i="5" l="1"/>
  <c r="K537" i="5"/>
  <c r="K538" i="5"/>
  <c r="K539" i="5"/>
  <c r="K540" i="5"/>
  <c r="K541" i="5"/>
  <c r="K530" i="5"/>
  <c r="K531" i="5"/>
  <c r="K532" i="5"/>
  <c r="K533" i="5"/>
  <c r="K534" i="5"/>
  <c r="K535" i="5"/>
  <c r="K523" i="5"/>
  <c r="K524" i="5"/>
  <c r="K525" i="5"/>
  <c r="K526" i="5"/>
  <c r="K527" i="5"/>
  <c r="K528" i="5"/>
  <c r="K529" i="5"/>
  <c r="K512" i="5" l="1"/>
  <c r="K511" i="5"/>
  <c r="K510" i="5"/>
  <c r="K509" i="5"/>
  <c r="K508" i="5"/>
  <c r="K507" i="5"/>
  <c r="K506" i="5"/>
  <c r="K505" i="5"/>
  <c r="K443" i="5" l="1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454" i="5"/>
  <c r="K453" i="5"/>
  <c r="K452" i="5"/>
  <c r="K451" i="5"/>
  <c r="K450" i="5"/>
  <c r="K449" i="5"/>
  <c r="K448" i="5"/>
  <c r="K447" i="5"/>
  <c r="K446" i="5"/>
  <c r="K445" i="5"/>
  <c r="K444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3" i="5"/>
  <c r="K472" i="5"/>
  <c r="K471" i="5"/>
  <c r="K470" i="5"/>
  <c r="K478" i="5"/>
  <c r="K477" i="5"/>
  <c r="K476" i="5"/>
  <c r="K475" i="5"/>
  <c r="K474" i="5"/>
  <c r="K457" i="5" l="1"/>
  <c r="K456" i="5"/>
  <c r="K469" i="5" l="1"/>
  <c r="K464" i="5"/>
  <c r="K465" i="5"/>
  <c r="K466" i="5"/>
  <c r="K467" i="5"/>
  <c r="K468" i="5"/>
  <c r="K463" i="5" l="1"/>
  <c r="K462" i="5"/>
  <c r="K461" i="5"/>
  <c r="K460" i="5"/>
  <c r="K459" i="5"/>
  <c r="K458" i="5"/>
  <c r="K455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 l="1"/>
  <c r="K407" i="5"/>
  <c r="K406" i="5"/>
  <c r="K405" i="5"/>
  <c r="K404" i="5"/>
  <c r="K403" i="5"/>
  <c r="K402" i="5"/>
  <c r="K401" i="5"/>
  <c r="K400" i="5"/>
  <c r="K399" i="5"/>
  <c r="K398" i="5"/>
  <c r="K269" i="5"/>
  <c r="K273" i="5"/>
  <c r="K272" i="5"/>
  <c r="K271" i="5"/>
  <c r="K270" i="5"/>
  <c r="K268" i="5"/>
  <c r="K281" i="5"/>
  <c r="K280" i="5"/>
  <c r="K279" i="5"/>
  <c r="K278" i="5"/>
  <c r="K277" i="5"/>
  <c r="K276" i="5"/>
  <c r="K275" i="5"/>
  <c r="K274" i="5"/>
  <c r="K284" i="5"/>
  <c r="K283" i="5"/>
  <c r="K290" i="5"/>
  <c r="K289" i="5"/>
  <c r="K288" i="5"/>
  <c r="K287" i="5"/>
  <c r="K286" i="5"/>
  <c r="K285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82" i="5"/>
  <c r="K324" i="5"/>
  <c r="K323" i="5"/>
  <c r="K322" i="5"/>
  <c r="K32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42" i="5"/>
  <c r="K341" i="5"/>
  <c r="K340" i="5"/>
  <c r="K321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63" i="5"/>
  <c r="K362" i="5"/>
  <c r="K361" i="5"/>
  <c r="K360" i="5"/>
  <c r="K365" i="5"/>
  <c r="K364" i="5"/>
  <c r="K369" i="5"/>
  <c r="K368" i="5"/>
  <c r="K367" i="5"/>
  <c r="K366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22" i="5"/>
  <c r="K124" i="5"/>
  <c r="K121" i="5"/>
  <c r="K120" i="5"/>
  <c r="K127" i="5"/>
  <c r="K131" i="5"/>
  <c r="K133" i="5"/>
  <c r="K137" i="5"/>
  <c r="K136" i="5"/>
  <c r="K138" i="5"/>
  <c r="K144" i="5"/>
  <c r="K146" i="5"/>
  <c r="K147" i="5"/>
  <c r="K129" i="5" l="1"/>
  <c r="K148" i="5"/>
  <c r="K140" i="5"/>
  <c r="K135" i="5"/>
  <c r="K123" i="5"/>
  <c r="L123" i="5" s="1"/>
  <c r="M123" i="5" s="1"/>
  <c r="K141" i="5"/>
  <c r="K130" i="5"/>
  <c r="K126" i="5"/>
  <c r="L127" i="5" s="1"/>
  <c r="M127" i="5" s="1"/>
  <c r="K142" i="5"/>
  <c r="K139" i="5"/>
  <c r="K143" i="5"/>
  <c r="K134" i="5"/>
  <c r="K125" i="5"/>
  <c r="K128" i="5"/>
  <c r="K145" i="5"/>
  <c r="K132" i="5"/>
</calcChain>
</file>

<file path=xl/sharedStrings.xml><?xml version="1.0" encoding="utf-8"?>
<sst xmlns="http://schemas.openxmlformats.org/spreadsheetml/2006/main" count="5047" uniqueCount="279">
  <si>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</si>
  <si>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</si>
  <si>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</si>
  <si>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</si>
  <si>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</si>
  <si>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</si>
  <si>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</si>
  <si>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</si>
  <si>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</si>
  <si>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</si>
  <si>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</si>
  <si>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</si>
  <si>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</si>
  <si>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</si>
  <si>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</si>
  <si>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</si>
  <si>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</si>
  <si>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</si>
  <si>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</si>
  <si>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</si>
  <si>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</si>
  <si>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</si>
  <si>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</si>
  <si>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</si>
  <si>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</si>
  <si>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</si>
  <si>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</si>
  <si>
    <t>C</t>
  </si>
  <si>
    <t>23010016</t>
  </si>
  <si>
    <t>PENSIL KENKO 2B-0810 FLOURESCENT</t>
  </si>
  <si>
    <t>PENSIL KENKO 2B-6906 BATIK</t>
  </si>
  <si>
    <t>CORRECTION FLUID KENKO KE-108</t>
  </si>
  <si>
    <t>PENSIL WARNA KENKO CP-12HALF CLASSIC (PENDEK)</t>
  </si>
  <si>
    <t>PENSIL WARNA KENKO CP-12F CLASSIC (PANJANG)</t>
  </si>
  <si>
    <t>GEL PEN KENKO KE-200 HITAM</t>
  </si>
  <si>
    <t>PENSIL KENKO 2B-3181 TRIANGULAR  HITAM CAP MERAH</t>
  </si>
  <si>
    <t>GEL PEN KENKO KE-16 DOT N DOT HITAM</t>
  </si>
  <si>
    <t>TAPE DISPENSER KENKO TD-323 (1" &amp; 3" CORE)</t>
  </si>
  <si>
    <t>PUNCH KENKO NO. 85XL</t>
  </si>
  <si>
    <t>23010019</t>
  </si>
  <si>
    <t>STAPLER KENKO HD-10</t>
  </si>
  <si>
    <t>PENSIL KENKO 2B-3282 TRIANGULAR HITAM CAP BINTANG</t>
  </si>
  <si>
    <t>PENSIL KENKO 2B-6373 METALLIC</t>
  </si>
  <si>
    <t>CORRECTION TAPE KENKO CT-802N (8M x 5MM)</t>
  </si>
  <si>
    <t>CORRECTION TAPE KENKO CT-902 (12M x 5MM)</t>
  </si>
  <si>
    <t>GEL PEN KENKO HI-TECH-H 0.28 MM BIRU</t>
  </si>
  <si>
    <t>GEL PEN KENKO KE-303ER T-GEL ERASABLE HITAM</t>
  </si>
  <si>
    <t>GEL PEN KENKO KE-303 T-GEL TRIANGULAR HITAM</t>
  </si>
  <si>
    <t>23010093</t>
  </si>
  <si>
    <t>23010132</t>
  </si>
  <si>
    <t>GEL PEN KENKO HI-TECH-H 0.28 MM HITAM</t>
  </si>
  <si>
    <t>ISI CUTTER 18 MM KENKO L-150 (BESAR)</t>
  </si>
  <si>
    <t>23010152</t>
  </si>
  <si>
    <t>STAMP PAD KENKO NO. 0</t>
  </si>
  <si>
    <t>STIP / PENGHAPUS KENKO ERW-40SQ PUTIH</t>
  </si>
  <si>
    <t>STAPLER KENKO HD-10D</t>
  </si>
  <si>
    <t>GARISAN BESI (STAINLESS STEEL) KENKO 30 CM</t>
  </si>
  <si>
    <t>STAPLER KENKO HD-50</t>
  </si>
  <si>
    <t>23010211</t>
  </si>
  <si>
    <t>PENSIL KENKO 2B-6191 HIJAU CAP HITAM</t>
  </si>
  <si>
    <t>CORRECTION TAPE KENKO CT-906 (12M x 5MM)</t>
  </si>
  <si>
    <t>GEL PEN KENKO 0.4MM MICROTEC HITAM</t>
  </si>
  <si>
    <t>PENSIL KENKO 2B-6800 PLATINUM</t>
  </si>
  <si>
    <t>PENSIL KENKO 2B-6019 ANTIBACTERIAL</t>
  </si>
  <si>
    <t>23010249</t>
  </si>
  <si>
    <t>CORRECTION FLUID KENKO KE-826M</t>
  </si>
  <si>
    <t>23010336</t>
  </si>
  <si>
    <t>CRAYON / OIL PASTEL KENKO 12W GARDEN</t>
  </si>
  <si>
    <t>CRAYON / OIL PASTEL KENKO 18W GARDEN</t>
  </si>
  <si>
    <t>CRAYON / OIL PASTEL KENKO 24W GARDEN</t>
  </si>
  <si>
    <t>CRAYON / OIL PASTEL KENKO 36W GARDEN</t>
  </si>
  <si>
    <t>ISI PENSIL 2B 0.5 MM KENKO PL-05 HI-POLYMER</t>
  </si>
  <si>
    <t>CORRECTION FLUID KENKO KE-01</t>
  </si>
  <si>
    <t>23010343</t>
  </si>
  <si>
    <t>BINDER CLIP KENKO NO. 260</t>
  </si>
  <si>
    <t>ISI STAPLER (STAPLES) KENKO 1210 PREMIUM (23/10)</t>
  </si>
  <si>
    <t>23010446</t>
  </si>
  <si>
    <t>PUNCH KENKO NO. 30</t>
  </si>
  <si>
    <t>STAPLER HEAVY DUTY KENKO HD-12L/24</t>
  </si>
  <si>
    <t>PENSIL WARNA KALENG KENKO CP-12F TIN CASE CLASSIC</t>
  </si>
  <si>
    <t>MESIN LABEL HARGA KENKO MX-5500EOS (8 DIGITS, 1 LINE)</t>
  </si>
  <si>
    <t>STIP / PENGHAPUS KENKO ERW-20SQ PUTIH</t>
  </si>
  <si>
    <t>23010447</t>
  </si>
  <si>
    <t>PAPER CLIP WARNA KENKO 3100</t>
  </si>
  <si>
    <t>PUSH PIN KENKO PN-30 WARNA</t>
  </si>
  <si>
    <t>STIP / PENGHAPUS KENKO ERB-20SQ HITAM</t>
  </si>
  <si>
    <t>STIP / PENGHAPUS KENKO ERB-40SQ HITAM</t>
  </si>
  <si>
    <t>PAPER TRIGONAL CLIP KENKO NO. 3</t>
  </si>
  <si>
    <t>PAPER JUMBO CLIP KENKO NO. 5</t>
  </si>
  <si>
    <t>CUTTER 9 MM KENKO K-200 (KECIL)</t>
  </si>
  <si>
    <t>23010462</t>
  </si>
  <si>
    <t>GUNTING KENKO SC-828</t>
  </si>
  <si>
    <t>GUNTING KENKO SC-838N</t>
  </si>
  <si>
    <t>GUNTING KENKO SC-848N</t>
  </si>
  <si>
    <t>STAPLER HEAVY DUTY KENKO HD-12N/13</t>
  </si>
  <si>
    <t>POCKET NOTE SPIRAL KENKO PN-403</t>
  </si>
  <si>
    <t>BINDER CLIP KENKO NO. 111</t>
  </si>
  <si>
    <t>23010463</t>
  </si>
  <si>
    <t>GEL PEN KENKO SAHARA (HITAM)</t>
  </si>
  <si>
    <t>23010528</t>
  </si>
  <si>
    <t>CORRECTION FLUID KENKO KE-823M</t>
  </si>
  <si>
    <t>POCKET NOTE SPIRAL KENKO PN-404</t>
  </si>
  <si>
    <t>23010542</t>
  </si>
  <si>
    <t>23010574</t>
  </si>
  <si>
    <t>DOUBLE TAPE KENKO 12 MM - BLUE CORE (2")</t>
  </si>
  <si>
    <t>LOOSE LEAF KENKO A5-LL 50-2070</t>
  </si>
  <si>
    <t>LOOSE LEAF KENKO B5-LL 100-2670</t>
  </si>
  <si>
    <t>CORRECTION FLUID KENKO KE-107M</t>
  </si>
  <si>
    <t>PLAKBAND KAIN HITAM KENKO 24 MM  (1") BLUE CORE</t>
  </si>
  <si>
    <t>PLAKBAND KAIN HITAM KENKO 36 MM (1,5") BLUE CORE</t>
  </si>
  <si>
    <t>PLAKBAND KAIN HITAM KENKO 48 MM (2") BLUE CORE</t>
  </si>
  <si>
    <t>23010575</t>
  </si>
  <si>
    <t>CTN</t>
  </si>
  <si>
    <t>SA230100053</t>
  </si>
  <si>
    <t>CRAYON / OIL PASTEL JOYKO OP-36S PP CASE SEA WORLD</t>
  </si>
  <si>
    <t>SET</t>
  </si>
  <si>
    <t>CRAYON / OIL PASTEL JOYKO OP-48S PP CASE SEA WORLD</t>
  </si>
  <si>
    <t>CRAYON / OIL PASTEL JOYKO OP-55S PP CASE SEA WORLD</t>
  </si>
  <si>
    <t>CRAYON / OIL PASTEL JOYKO OP-72S PP CASE SEA WORLD</t>
  </si>
  <si>
    <t>BALLPEN JOYKO BP-338 VOCUS HITAM</t>
  </si>
  <si>
    <t>DZ</t>
  </si>
  <si>
    <t>SA230100107</t>
  </si>
  <si>
    <t>STIP / PENGHAPUS JOYKO 526-B40P PUTIH</t>
  </si>
  <si>
    <t>BOX</t>
  </si>
  <si>
    <t>STIP / PENGHAPUS JOYKO 526-B40BL HITAM</t>
  </si>
  <si>
    <t>STIP / PENGHAPUS JOYKO 526-B20 PUTIH</t>
  </si>
  <si>
    <t>STIP / PENGHAPUS JOYKO ER-B20BL HITAM</t>
  </si>
  <si>
    <t>SA230100135</t>
  </si>
  <si>
    <t>SA230100214</t>
  </si>
  <si>
    <t>CRAYON / OIL PASTEL PUTAR JOYKO TWCR-12MINI (PENDEK)</t>
  </si>
  <si>
    <t>CORRECTION TAPE JOYKO CT-520</t>
  </si>
  <si>
    <t>PCS</t>
  </si>
  <si>
    <t>LABEL HARGA JOYKO LB-P2LN (2 LINE PUTIH)</t>
  </si>
  <si>
    <t>ROL</t>
  </si>
  <si>
    <t>TAPE CUTTER JOYKO TD-103</t>
  </si>
  <si>
    <t>GUNTING JOYKO SC-828</t>
  </si>
  <si>
    <t>GUNTING JOYKO SC-838</t>
  </si>
  <si>
    <t>GUNTING JOYKO SC-848</t>
  </si>
  <si>
    <t>BINDER CLIP JOYKO 155</t>
  </si>
  <si>
    <t>GRS</t>
  </si>
  <si>
    <t>SPIDOL PERMANENT JOYKO PM-34 (bonus)</t>
  </si>
  <si>
    <t>SA230100291</t>
  </si>
  <si>
    <t>CRAYON / OIL PASTEL PUTAR JOYKO TWCR-12S (PANJANG)</t>
  </si>
  <si>
    <t>LABEL HARGA JOYKO LB-P2CY (2 LINE KUNING)</t>
  </si>
  <si>
    <t>LABEL HARGA JOYKO LB-2RL (1 LINE PUTIH)</t>
  </si>
  <si>
    <t>BUKU TAMU JOYKO GB-2833 R-5 (BATIK)</t>
  </si>
  <si>
    <t>PAPER TRIGONAL CLIP JOYKO NO. 3</t>
  </si>
  <si>
    <t>LEM LIQUID (CAIR) JOYKO GL-R35 (35 ML)</t>
  </si>
  <si>
    <t>SA230100292</t>
  </si>
  <si>
    <t>CORRECTION TAPE JOYKO CT-549</t>
  </si>
  <si>
    <t>CORRECTION TAPE JOYKO CT-510A</t>
  </si>
  <si>
    <t>LOOSE LEAF JOYKO A5-7020 (50S)</t>
  </si>
  <si>
    <t>PAK</t>
  </si>
  <si>
    <t>CRAYON / OIL PASTEL JOYKO OP-18S PP CASE SEA WORLD</t>
  </si>
  <si>
    <t>SA230100352</t>
  </si>
  <si>
    <t>ISI PENSIL 2B 2.0 MM JOYKO PL-11</t>
  </si>
  <si>
    <t>PENSIL JOYKO 2B P-88</t>
  </si>
  <si>
    <t>CRAYON / OIL PASTEL JOYKO OP-12S PP CASE SEA WORLD</t>
  </si>
  <si>
    <t>CRAYON / OIL PASTEL JOYKO OP-12CR ROUND (MINI)</t>
  </si>
  <si>
    <t>SA230100433</t>
  </si>
  <si>
    <t>STAPLER HEAVY DUTY JOYKO HD-12N/13</t>
  </si>
  <si>
    <t>STAPLER HEAVY DUTY JOYKO HD-12N/24</t>
  </si>
  <si>
    <t>STAPLER JOYKO HD-10</t>
  </si>
  <si>
    <t>SA230100431</t>
  </si>
  <si>
    <t>PAPER TRIGONAL CLIP JOYKO NO. 1</t>
  </si>
  <si>
    <t>STAPLER GUNTACKER JOYKO GT-700</t>
  </si>
  <si>
    <t>ISI PENSIL 2B 0.5 MM JOYKO PL-05</t>
  </si>
  <si>
    <t>ISI PENSIL 2B 2.0 MM JOYKO PL-10</t>
  </si>
  <si>
    <t>MESIN LABEL HARGA JOYKO MX-5500M (8 DIGITS, 1 LINE)</t>
  </si>
  <si>
    <t>PUSH PIN JOYKO PP-30 WARNA</t>
  </si>
  <si>
    <t>DATE STAMP JOYKO S-68 (Lunas)</t>
  </si>
  <si>
    <t>CORRECTION TAPE JOYKO CT-507</t>
  </si>
  <si>
    <t>SA230100432</t>
  </si>
  <si>
    <t>PENCIL CASE JOYKO PC-0719AC-36A/F (Animal Calender)</t>
  </si>
  <si>
    <t>PENCIL CASE JOYKO PC-0719TV-33A/F (TRAVEL)</t>
  </si>
  <si>
    <t>PENCIL CASE JOYKO PC-0719PSTL-35 Biru</t>
  </si>
  <si>
    <t>PENCIL CASE JOYKO PC-0719PSTL-35 Hijau</t>
  </si>
  <si>
    <t>PENCIL CASE JOYKO PC-0719PSTL-35 Pink</t>
  </si>
  <si>
    <t>PENCIL CASE JOYKO PC-0719PSTL-35 Ungu</t>
  </si>
  <si>
    <t>CORRECTION FLUID JOYKO CF-S221</t>
  </si>
  <si>
    <t>CORRECTION FLUID JOYKO CF-S224</t>
  </si>
  <si>
    <t>CORRECTION FLUID JOYKO CF-S225</t>
  </si>
  <si>
    <t>(Bonus Pembelian Oil Pastel JK)</t>
  </si>
  <si>
    <t>(Bonus Pembelian Binder Clip JK)</t>
  </si>
  <si>
    <t>SN23010066</t>
  </si>
  <si>
    <t>CALCULATOR JOYKO CC-19A</t>
  </si>
  <si>
    <t>CALCULATOR JOYKO CC-56</t>
  </si>
  <si>
    <t>CALCULATOR JOYKO CC-57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</si>
  <si>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</si>
  <si>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</si>
  <si>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</si>
  <si>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</si>
  <si>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</si>
  <si>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BIRU</t>
  </si>
  <si>
    <t>CALCULATOR JOYKO CC-8CO HIJAU</t>
  </si>
  <si>
    <t>CALCULATOR JOYKO CC-8CO ORANGE</t>
  </si>
  <si>
    <t>CALCULATOR JOYKO CC-8A</t>
  </si>
  <si>
    <t>CALCULATOR JOYKO CC-12CO BIRU</t>
  </si>
  <si>
    <t>CALCULATOR JOYKO CC-12CO HIJAU</t>
  </si>
  <si>
    <t>CALCULATOR JOYKO CC-12CO KUNING</t>
  </si>
  <si>
    <t>SN23010094</t>
  </si>
  <si>
    <t>CALCULATOR JOYKO CC-800CH</t>
  </si>
  <si>
    <t>005341</t>
  </si>
  <si>
    <t>BUKU KAS FOLIO</t>
  </si>
  <si>
    <t>23010775</t>
  </si>
  <si>
    <t>GEL PEN KENKO EASY GEL HITAM</t>
  </si>
  <si>
    <t>PENSIL WARNA KENKO CP-24F CLASSIC (PANJANG)</t>
  </si>
  <si>
    <t>CORRECTION TAPE KENKO CT-903 (12M x 5MM)</t>
  </si>
  <si>
    <t>SA230100612</t>
  </si>
  <si>
    <t>CORRECTION TAPE JOYKO CT-522</t>
  </si>
  <si>
    <t>JUA325/23</t>
  </si>
  <si>
    <t>GEL PEN ZHIXIN G-3118 + ISI</t>
  </si>
  <si>
    <t>LSN</t>
  </si>
  <si>
    <t>GEL PEN ZHIXIN G-3103 + ISI</t>
  </si>
  <si>
    <t>GEL PEN ZHIXIN G-3093 + ISI</t>
  </si>
  <si>
    <t>GEL PEN ZHIXIN G-3112 + ISI</t>
  </si>
  <si>
    <t>23010870</t>
  </si>
  <si>
    <t>PENCIL CASE KENKO PC-0719-TK</t>
  </si>
  <si>
    <t>ISI CUTTER 9 MM KENKO A-100 (KECIL)</t>
  </si>
  <si>
    <t>23010988</t>
  </si>
  <si>
    <t>CORRECTION TAPE KENKO CT-909 (12M x 5MM)</t>
  </si>
  <si>
    <t>CORRECTION TAPE KENKO CT-1505FC (15M X 5MM)</t>
  </si>
  <si>
    <t>GEL PEN KENKO SAHARA SNACK (HITAM)</t>
  </si>
  <si>
    <t>SA230100694</t>
  </si>
  <si>
    <t>CUTTER 18 MM JOYKO L-500 + ISI (BESAR)</t>
  </si>
  <si>
    <t>ISI CUTTER 18 MM JOYKO L-150 AM (BESAR)</t>
  </si>
  <si>
    <t>SA230100770</t>
  </si>
  <si>
    <t>STAMP PAD JOYKO NO. 1</t>
  </si>
  <si>
    <t>STIP / PENGHAPUS JOYKO ER-30W PUTIH</t>
  </si>
  <si>
    <t>(Bonus U/{embelian Cutter L-500 AM JK)</t>
  </si>
  <si>
    <t>SA230100823</t>
  </si>
  <si>
    <t>PENSIL WARNA JOYKO CP-103 (12W)</t>
  </si>
  <si>
    <t>PENSIL WARNA JOYKO CP-107 (12W)</t>
  </si>
  <si>
    <t>PENSIL WARNA JOYKO CP-24PB (PANJANG)</t>
  </si>
  <si>
    <t>PENSIL WARNA JOYKO CP-12PB (PANJANG)</t>
  </si>
  <si>
    <t>SA230100824</t>
  </si>
  <si>
    <t>KEY RING JOYKO KR-9 ISI 50 PC</t>
  </si>
  <si>
    <t>DRM</t>
  </si>
  <si>
    <t>PENCIL CASE JOYKO PC-0618FZ-1 A/D (FRUITZY)</t>
  </si>
  <si>
    <t>GUNTING JOYKO SC-12</t>
  </si>
  <si>
    <t>ASAHAN JOYKO B-24 PTL (isi 12 pc)</t>
  </si>
  <si>
    <t>CORRECTION TAPE JOYKO CT-533</t>
  </si>
  <si>
    <t>CLIP BULLDOG JOYKO 6-145</t>
  </si>
  <si>
    <t>TAPE CUTTER JOYKO TC-113</t>
  </si>
  <si>
    <t>LEM STICK JOYKO 8 GR GS-09 isi 12 pc</t>
  </si>
  <si>
    <t>SA230100825</t>
  </si>
  <si>
    <t>LEM LIQUID (CAIR) JOYKO GL-W01</t>
  </si>
  <si>
    <t>CRAYON / OIL PASTEL PUTAR JOYKO TWCR-24S (PANJANG)</t>
  </si>
  <si>
    <t>SA230100903</t>
  </si>
  <si>
    <t>GEL PEN JOYKO GP-330 HITAM</t>
  </si>
  <si>
    <t>LEM STICK JOYKO 8 GR GS-100 isi 24 pc</t>
  </si>
  <si>
    <t>SA230100904</t>
  </si>
  <si>
    <t>SA230101013</t>
  </si>
  <si>
    <t>LEM LIQUID (CAIR) JOYKO GL-R50 (50 ML)</t>
  </si>
  <si>
    <t>SA230101014</t>
  </si>
  <si>
    <t>CORRECTION FLUID JOYKO CF-S209A</t>
  </si>
  <si>
    <t>MECHANICAL PENCIL 2.0 MM JOYKO MP-21</t>
  </si>
  <si>
    <t>ASAHAN JOYKO B-23 (isi 12 pc) TONG 1 LOBANG</t>
  </si>
  <si>
    <t>SA230101015</t>
  </si>
  <si>
    <t>CRAYON / OIL PASTEL JOYKO OP-24S PP CASE SEA WORLD</t>
  </si>
  <si>
    <t>(Bonus cutter L-500 JK)</t>
  </si>
  <si>
    <t>(Bonus oil pastel JK)</t>
  </si>
  <si>
    <t>SN23010133</t>
  </si>
  <si>
    <t>CALCULATOR JOYKO CC-40</t>
  </si>
  <si>
    <t>CALCULATOR JOYKO CC-47CO BIRU</t>
  </si>
  <si>
    <t>CALCULATOR JOYKO CC-47CO HIJAU</t>
  </si>
  <si>
    <t>CALCULATOR JOYKO CC-47CO MERAH</t>
  </si>
  <si>
    <t>CALCULATOR JOYKO CC-46</t>
  </si>
  <si>
    <t>CALCULATOR JOYKO CC-810CH</t>
  </si>
  <si>
    <t>SN23010172</t>
  </si>
  <si>
    <t>L201055</t>
  </si>
  <si>
    <t>ISI STAPLER (STAPLES) GREATWALL GW-NO. 10 (KECIL)</t>
  </si>
  <si>
    <t>ISI STAPLER (STAPLES) GREATWALL GW-369 (BESAR)</t>
  </si>
  <si>
    <t>23011110</t>
  </si>
  <si>
    <t>23011158</t>
  </si>
  <si>
    <t>LEM STICK KENKO 8 GR (KECIL) isi 30 pc</t>
  </si>
  <si>
    <t>LEM STICK KENKO 15 GR (TANGGUNG) isi 20 pc</t>
  </si>
  <si>
    <t>23011377</t>
  </si>
  <si>
    <t>GEL PEN KENKO K-1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</si>
</sst>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[$-13809]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165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10" fontId="1" fillId="0" borderId="3" xfId="0" applyNumberFormat="1" applyFont="1" applyFill="1" applyBorder="1"/>
    <xf numFmtId="166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164" fontId="1" fillId="0" borderId="3" xfId="0" applyNumberFormat="1" applyFont="1" applyFill="1" applyBorder="1"/>
    <xf numFmtId="166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6" fontId="4" fillId="0" borderId="3" xfId="0" applyNumberFormat="1" applyFont="1" applyFill="1" applyBorder="1"/>
    <xf numFmtId="164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/>
    <xf numFmtId="166" fontId="0" fillId="0" borderId="0" xfId="0" applyNumberFormat="1" applyFill="1"/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6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6" fontId="3" fillId="0" borderId="1" xfId="0" applyNumberFormat="1" applyFont="1" applyFill="1" applyBorder="1" applyAlignment="1"/>
    <xf numFmtId="164" fontId="0" fillId="0" borderId="1" xfId="0" applyNumberFormat="1" applyFill="1" applyBorder="1"/>
    <xf numFmtId="0" fontId="0" fillId="0" borderId="1" xfId="0" applyFill="1" applyBorder="1"/>
    <xf numFmtId="43" fontId="1" fillId="0" borderId="3" xfId="0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6"/>
  <sheetViews>
    <sheetView tabSelected="1" topLeftCell="B1" zoomScale="90" zoomScaleNormal="90" workbookViewId="0">
      <pane ySplit="3" topLeftCell="A106" activePane="bottomLeft" state="frozen"/>
      <selection pane="bottomLeft" activeCell="A128" sqref="A128:XFD128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>
        <v>44931</v>
      </c>
      <c r="C5" s="12">
        <v>44928</v>
      </c>
      <c r="D5" s="15" t="s">
        <v>28</v>
      </c>
      <c r="E5" s="5" t="s">
        <v>29</v>
      </c>
      <c r="F5" s="50">
        <v>1</v>
      </c>
      <c r="G5" s="11" t="s">
        <v>112</v>
      </c>
      <c r="H5" s="13">
        <v>2304000</v>
      </c>
      <c r="I5" s="14"/>
      <c r="J5" s="14"/>
      <c r="K5" s="17">
        <f t="shared" ref="K5:K36" si="0">F5*(H5-(H5*I5)-((H5-(H5*I5))*J5))</f>
        <v>2304000</v>
      </c>
      <c r="L5" s="17"/>
      <c r="M5" s="17"/>
    </row>
    <row r="6" spans="1:13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30</v>
      </c>
      <c r="F6" s="11">
        <v>1</v>
      </c>
      <c r="G6" s="11" t="s">
        <v>112</v>
      </c>
      <c r="H6" s="13">
        <v>2256000</v>
      </c>
      <c r="I6" s="14"/>
      <c r="J6" s="14"/>
      <c r="K6" s="17">
        <f t="shared" si="0"/>
        <v>2256000</v>
      </c>
      <c r="L6" s="17"/>
      <c r="M6" s="17"/>
    </row>
    <row r="7" spans="1:13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31</v>
      </c>
      <c r="F7" s="50">
        <v>4</v>
      </c>
      <c r="G7" s="11" t="s">
        <v>112</v>
      </c>
      <c r="H7" s="13">
        <v>1695600</v>
      </c>
      <c r="I7" s="14"/>
      <c r="J7" s="14"/>
      <c r="K7" s="17">
        <f t="shared" si="0"/>
        <v>6782400</v>
      </c>
      <c r="L7" s="17"/>
      <c r="M7" s="17"/>
    </row>
    <row r="8" spans="1:13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</v>
      </c>
      <c r="F8" s="50">
        <v>1</v>
      </c>
      <c r="G8" s="11" t="s">
        <v>112</v>
      </c>
      <c r="H8" s="13">
        <v>3801600</v>
      </c>
      <c r="I8" s="14"/>
      <c r="J8" s="14"/>
      <c r="K8" s="17">
        <f t="shared" si="0"/>
        <v>3801600</v>
      </c>
      <c r="L8" s="17"/>
      <c r="M8" s="17"/>
    </row>
    <row r="9" spans="1:13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33</v>
      </c>
      <c r="F9" s="50">
        <v>2</v>
      </c>
      <c r="G9" s="11" t="s">
        <v>112</v>
      </c>
      <c r="H9" s="13">
        <v>2980800</v>
      </c>
      <c r="I9" s="14"/>
      <c r="J9" s="14"/>
      <c r="K9" s="17">
        <f t="shared" si="0"/>
        <v>5961600</v>
      </c>
      <c r="L9" s="17"/>
      <c r="M9" s="17"/>
    </row>
    <row r="10" spans="1:13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34</v>
      </c>
      <c r="F10" s="50">
        <v>1</v>
      </c>
      <c r="G10" s="11" t="s">
        <v>112</v>
      </c>
      <c r="H10" s="13">
        <v>3542400</v>
      </c>
      <c r="I10" s="14"/>
      <c r="J10" s="14"/>
      <c r="K10" s="17">
        <f t="shared" si="0"/>
        <v>3542400</v>
      </c>
      <c r="L10" s="17"/>
      <c r="M10" s="17"/>
    </row>
    <row r="11" spans="1:13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35</v>
      </c>
      <c r="F11" s="50">
        <v>2</v>
      </c>
      <c r="G11" s="11" t="s">
        <v>112</v>
      </c>
      <c r="H11" s="13">
        <v>2112000</v>
      </c>
      <c r="I11" s="14"/>
      <c r="J11" s="14"/>
      <c r="K11" s="17">
        <f t="shared" si="0"/>
        <v>4224000</v>
      </c>
      <c r="L11" s="17"/>
      <c r="M11" s="17"/>
    </row>
    <row r="12" spans="1:13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36</v>
      </c>
      <c r="F12" s="50">
        <v>2</v>
      </c>
      <c r="G12" s="11" t="s">
        <v>112</v>
      </c>
      <c r="H12" s="13">
        <v>3758400</v>
      </c>
      <c r="I12" s="14"/>
      <c r="J12" s="14"/>
      <c r="K12" s="17">
        <f t="shared" si="0"/>
        <v>7516800</v>
      </c>
      <c r="L12" s="17"/>
      <c r="M12" s="17"/>
    </row>
    <row r="13" spans="1:13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37</v>
      </c>
      <c r="F13" s="50">
        <v>2</v>
      </c>
      <c r="G13" s="11" t="s">
        <v>112</v>
      </c>
      <c r="H13" s="13">
        <v>462000</v>
      </c>
      <c r="I13" s="14"/>
      <c r="J13" s="14"/>
      <c r="K13" s="17">
        <f t="shared" si="0"/>
        <v>924000</v>
      </c>
      <c r="L13" s="17"/>
      <c r="M13" s="17"/>
    </row>
    <row r="14" spans="1:13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38</v>
      </c>
      <c r="F14" s="50">
        <v>1</v>
      </c>
      <c r="G14" s="11" t="s">
        <v>112</v>
      </c>
      <c r="H14" s="13">
        <v>1416000</v>
      </c>
      <c r="I14" s="14"/>
      <c r="J14" s="14"/>
      <c r="K14" s="17">
        <f t="shared" si="0"/>
        <v>1416000</v>
      </c>
      <c r="L14" s="17">
        <f>SUM(K5:K14)*17/100</f>
        <v>6583896</v>
      </c>
      <c r="M14" s="17">
        <f>SUM(K5:K14)-L14</f>
        <v>32144904</v>
      </c>
    </row>
    <row r="15" spans="1:13" s="2" customFormat="1" ht="12.75" x14ac:dyDescent="0.2">
      <c r="A15" s="11">
        <v>2</v>
      </c>
      <c r="B15" s="12">
        <v>44931</v>
      </c>
      <c r="C15" s="12">
        <v>44928</v>
      </c>
      <c r="D15" s="12" t="s">
        <v>39</v>
      </c>
      <c r="E15" s="5" t="s">
        <v>40</v>
      </c>
      <c r="F15" s="50">
        <v>4</v>
      </c>
      <c r="G15" s="11" t="s">
        <v>112</v>
      </c>
      <c r="H15" s="13">
        <v>1860000</v>
      </c>
      <c r="I15" s="14"/>
      <c r="J15" s="14"/>
      <c r="K15" s="17">
        <f t="shared" si="0"/>
        <v>7440000</v>
      </c>
      <c r="L15" s="17" t="s">
        <v>14</v>
      </c>
      <c r="M15" s="17"/>
    </row>
    <row r="16" spans="1:13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41</v>
      </c>
      <c r="F16" s="11">
        <v>2</v>
      </c>
      <c r="G16" s="11" t="s">
        <v>112</v>
      </c>
      <c r="H16" s="13">
        <v>2448000</v>
      </c>
      <c r="I16" s="14"/>
      <c r="J16" s="14"/>
      <c r="K16" s="17">
        <f t="shared" si="0"/>
        <v>4896000</v>
      </c>
      <c r="L16" s="17" t="s">
        <v>14</v>
      </c>
      <c r="M16" s="17"/>
    </row>
    <row r="17" spans="1:13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42</v>
      </c>
      <c r="F17" s="50">
        <v>2</v>
      </c>
      <c r="G17" s="11" t="s">
        <v>112</v>
      </c>
      <c r="H17" s="13">
        <v>2160000</v>
      </c>
      <c r="I17" s="14"/>
      <c r="J17" s="14"/>
      <c r="K17" s="17">
        <f t="shared" si="0"/>
        <v>4320000</v>
      </c>
      <c r="L17" s="17" t="s">
        <v>14</v>
      </c>
      <c r="M17" s="17"/>
    </row>
    <row r="18" spans="1:13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43</v>
      </c>
      <c r="F18" s="11">
        <v>1</v>
      </c>
      <c r="G18" s="11" t="s">
        <v>112</v>
      </c>
      <c r="H18" s="13">
        <v>2448000</v>
      </c>
      <c r="I18" s="14"/>
      <c r="J18" s="14"/>
      <c r="K18" s="17">
        <f t="shared" si="0"/>
        <v>2448000</v>
      </c>
      <c r="L18" s="17" t="s">
        <v>14</v>
      </c>
      <c r="M18" s="17"/>
    </row>
    <row r="19" spans="1:13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5" t="s">
        <v>44</v>
      </c>
      <c r="F19" s="50">
        <v>3</v>
      </c>
      <c r="G19" s="11" t="s">
        <v>112</v>
      </c>
      <c r="H19" s="13">
        <v>2880000</v>
      </c>
      <c r="I19" s="14"/>
      <c r="J19" s="14"/>
      <c r="K19" s="17">
        <f t="shared" si="0"/>
        <v>8640000</v>
      </c>
      <c r="L19" s="17" t="s">
        <v>14</v>
      </c>
      <c r="M19" s="17"/>
    </row>
    <row r="20" spans="1:13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6" t="s">
        <v>45</v>
      </c>
      <c r="F20" s="11">
        <v>2</v>
      </c>
      <c r="G20" s="11" t="s">
        <v>112</v>
      </c>
      <c r="H20" s="13">
        <v>5616000</v>
      </c>
      <c r="I20" s="14"/>
      <c r="J20" s="14"/>
      <c r="K20" s="17">
        <f t="shared" si="0"/>
        <v>11232000</v>
      </c>
      <c r="L20" s="17" t="s">
        <v>14</v>
      </c>
      <c r="M20" s="17"/>
    </row>
    <row r="21" spans="1:13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46</v>
      </c>
      <c r="F21" s="50">
        <v>3</v>
      </c>
      <c r="G21" s="11" t="s">
        <v>112</v>
      </c>
      <c r="H21" s="13">
        <v>3456000</v>
      </c>
      <c r="I21" s="14"/>
      <c r="J21" s="14"/>
      <c r="K21" s="17">
        <f t="shared" si="0"/>
        <v>10368000</v>
      </c>
      <c r="L21" s="17" t="s">
        <v>14</v>
      </c>
      <c r="M21" s="17"/>
    </row>
    <row r="22" spans="1:13" s="2" customFormat="1" ht="12.75" x14ac:dyDescent="0.2">
      <c r="A22" s="11"/>
      <c r="B22" s="12" t="s">
        <v>14</v>
      </c>
      <c r="C22" s="12" t="s">
        <v>14</v>
      </c>
      <c r="D22" s="15" t="s">
        <v>14</v>
      </c>
      <c r="E22" s="5" t="s">
        <v>47</v>
      </c>
      <c r="F22" s="50">
        <v>5</v>
      </c>
      <c r="G22" s="11" t="s">
        <v>112</v>
      </c>
      <c r="H22" s="13">
        <v>3110400</v>
      </c>
      <c r="I22" s="14"/>
      <c r="J22" s="14"/>
      <c r="K22" s="17">
        <f t="shared" si="0"/>
        <v>15552000</v>
      </c>
      <c r="L22" s="17">
        <f>SUM(K15:K22)*17/100</f>
        <v>11032320</v>
      </c>
      <c r="M22" s="17">
        <f>SUM(K15:K22)-L22</f>
        <v>53863680</v>
      </c>
    </row>
    <row r="23" spans="1:13" s="2" customFormat="1" ht="12.75" x14ac:dyDescent="0.2">
      <c r="A23" s="11">
        <v>3</v>
      </c>
      <c r="B23" s="12">
        <v>44931</v>
      </c>
      <c r="C23" s="12">
        <v>44929</v>
      </c>
      <c r="D23" s="12" t="s">
        <v>48</v>
      </c>
      <c r="E23" s="5" t="s">
        <v>40</v>
      </c>
      <c r="F23" s="50">
        <v>5</v>
      </c>
      <c r="G23" s="11" t="s">
        <v>112</v>
      </c>
      <c r="H23" s="13">
        <v>1860000</v>
      </c>
      <c r="I23" s="14"/>
      <c r="J23" s="14"/>
      <c r="K23" s="17">
        <f t="shared" si="0"/>
        <v>9300000</v>
      </c>
      <c r="L23" s="17">
        <v>1581000</v>
      </c>
      <c r="M23" s="17">
        <f>K23-L23</f>
        <v>7719000</v>
      </c>
    </row>
    <row r="24" spans="1:13" s="2" customFormat="1" ht="12.75" x14ac:dyDescent="0.2">
      <c r="A24" s="11">
        <v>4</v>
      </c>
      <c r="B24" s="12">
        <v>44935</v>
      </c>
      <c r="C24" s="12">
        <v>44930</v>
      </c>
      <c r="D24" s="12" t="s">
        <v>49</v>
      </c>
      <c r="E24" s="6" t="s">
        <v>50</v>
      </c>
      <c r="F24" s="11">
        <v>3</v>
      </c>
      <c r="G24" s="11" t="s">
        <v>112</v>
      </c>
      <c r="H24" s="13">
        <v>5616000</v>
      </c>
      <c r="I24" s="14"/>
      <c r="J24" s="14"/>
      <c r="K24" s="17">
        <f t="shared" si="0"/>
        <v>16848000</v>
      </c>
      <c r="L24" s="17" t="s">
        <v>14</v>
      </c>
      <c r="M24" s="17"/>
    </row>
    <row r="25" spans="1:13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35</v>
      </c>
      <c r="F25" s="50">
        <v>5</v>
      </c>
      <c r="G25" s="11" t="s">
        <v>112</v>
      </c>
      <c r="H25" s="13">
        <v>2112000</v>
      </c>
      <c r="I25" s="14"/>
      <c r="J25" s="14"/>
      <c r="K25" s="17">
        <f t="shared" si="0"/>
        <v>10560000</v>
      </c>
      <c r="L25" s="17" t="s">
        <v>14</v>
      </c>
      <c r="M25" s="17"/>
    </row>
    <row r="26" spans="1:13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51</v>
      </c>
      <c r="F26" s="50">
        <v>5</v>
      </c>
      <c r="G26" s="11" t="s">
        <v>112</v>
      </c>
      <c r="H26" s="13">
        <v>3888000</v>
      </c>
      <c r="I26" s="14"/>
      <c r="J26" s="14"/>
      <c r="K26" s="17">
        <f t="shared" si="0"/>
        <v>19440000</v>
      </c>
      <c r="L26" s="17">
        <f>SUM(K24:K26)*17/100</f>
        <v>7964160</v>
      </c>
      <c r="M26" s="17">
        <f>SUM(K24:K26)-L26</f>
        <v>38883840</v>
      </c>
    </row>
    <row r="27" spans="1:13" s="2" customFormat="1" ht="12.75" x14ac:dyDescent="0.2">
      <c r="A27" s="11">
        <v>5</v>
      </c>
      <c r="B27" s="12">
        <v>44935</v>
      </c>
      <c r="C27" s="12">
        <v>44930</v>
      </c>
      <c r="D27" s="12" t="s">
        <v>52</v>
      </c>
      <c r="E27" s="5" t="s">
        <v>53</v>
      </c>
      <c r="F27" s="50">
        <v>1</v>
      </c>
      <c r="G27" s="11" t="s">
        <v>112</v>
      </c>
      <c r="H27" s="13">
        <v>1069200</v>
      </c>
      <c r="I27" s="14"/>
      <c r="J27" s="14"/>
      <c r="K27" s="17">
        <f t="shared" si="0"/>
        <v>1069200</v>
      </c>
      <c r="L27" s="17" t="s">
        <v>14</v>
      </c>
      <c r="M27" s="17"/>
    </row>
    <row r="28" spans="1:13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37</v>
      </c>
      <c r="F28" s="51">
        <v>2</v>
      </c>
      <c r="G28" s="11" t="s">
        <v>112</v>
      </c>
      <c r="H28" s="13">
        <v>462000</v>
      </c>
      <c r="I28" s="14"/>
      <c r="J28" s="14"/>
      <c r="K28" s="17">
        <f t="shared" si="0"/>
        <v>924000</v>
      </c>
      <c r="L28" s="17" t="s">
        <v>14</v>
      </c>
      <c r="M28" s="17"/>
    </row>
    <row r="29" spans="1:13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54</v>
      </c>
      <c r="F29" s="50">
        <v>2</v>
      </c>
      <c r="G29" s="11" t="s">
        <v>112</v>
      </c>
      <c r="H29" s="13">
        <v>1375000</v>
      </c>
      <c r="I29" s="14"/>
      <c r="J29" s="14"/>
      <c r="K29" s="17">
        <f t="shared" si="0"/>
        <v>2750000</v>
      </c>
      <c r="L29" s="17" t="s">
        <v>14</v>
      </c>
      <c r="M29" s="17"/>
    </row>
    <row r="30" spans="1:13" s="2" customFormat="1" ht="12.75" x14ac:dyDescent="0.2">
      <c r="A30" s="11"/>
      <c r="B30" s="12" t="s">
        <v>14</v>
      </c>
      <c r="C30" s="12" t="s">
        <v>14</v>
      </c>
      <c r="D30" s="12" t="s">
        <v>14</v>
      </c>
      <c r="E30" s="5" t="s">
        <v>55</v>
      </c>
      <c r="F30" s="50">
        <v>1</v>
      </c>
      <c r="G30" s="11" t="s">
        <v>112</v>
      </c>
      <c r="H30" s="13">
        <v>2352000</v>
      </c>
      <c r="I30" s="14"/>
      <c r="J30" s="14"/>
      <c r="K30" s="17">
        <f t="shared" si="0"/>
        <v>2352000</v>
      </c>
      <c r="L30" s="17" t="s">
        <v>14</v>
      </c>
      <c r="M30" s="17"/>
    </row>
    <row r="31" spans="1:13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50</v>
      </c>
      <c r="F31" s="50">
        <v>2</v>
      </c>
      <c r="G31" s="11" t="s">
        <v>112</v>
      </c>
      <c r="H31" s="13">
        <v>5616000</v>
      </c>
      <c r="I31" s="14"/>
      <c r="J31" s="14"/>
      <c r="K31" s="17">
        <f t="shared" si="0"/>
        <v>11232000</v>
      </c>
      <c r="L31" s="17" t="s">
        <v>14</v>
      </c>
      <c r="M31" s="17"/>
    </row>
    <row r="32" spans="1:13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40</v>
      </c>
      <c r="F32" s="11">
        <v>3</v>
      </c>
      <c r="G32" s="11" t="s">
        <v>112</v>
      </c>
      <c r="H32" s="13">
        <v>1860000</v>
      </c>
      <c r="I32" s="14"/>
      <c r="J32" s="14"/>
      <c r="K32" s="17">
        <f t="shared" si="0"/>
        <v>5580000</v>
      </c>
      <c r="L32" s="17" t="s">
        <v>14</v>
      </c>
      <c r="M32" s="17"/>
    </row>
    <row r="33" spans="1:13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56</v>
      </c>
      <c r="F33" s="50">
        <v>2</v>
      </c>
      <c r="G33" s="11" t="s">
        <v>112</v>
      </c>
      <c r="H33" s="13">
        <v>2100000</v>
      </c>
      <c r="I33" s="14"/>
      <c r="J33" s="14"/>
      <c r="K33" s="17">
        <f t="shared" si="0"/>
        <v>4200000</v>
      </c>
      <c r="L33" s="17" t="s">
        <v>14</v>
      </c>
      <c r="M33" s="17"/>
    </row>
    <row r="34" spans="1:13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57</v>
      </c>
      <c r="F34" s="11">
        <v>1</v>
      </c>
      <c r="G34" s="11" t="s">
        <v>112</v>
      </c>
      <c r="H34" s="13">
        <v>2280000</v>
      </c>
      <c r="I34" s="14"/>
      <c r="J34" s="14"/>
      <c r="K34" s="17">
        <f t="shared" si="0"/>
        <v>2280000</v>
      </c>
      <c r="L34" s="17" t="s">
        <v>14</v>
      </c>
      <c r="M34" s="17"/>
    </row>
    <row r="35" spans="1:13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51</v>
      </c>
      <c r="F35" s="50">
        <v>2</v>
      </c>
      <c r="G35" s="11" t="s">
        <v>112</v>
      </c>
      <c r="H35" s="13">
        <v>3888000</v>
      </c>
      <c r="I35" s="14"/>
      <c r="J35" s="14"/>
      <c r="K35" s="17">
        <f t="shared" si="0"/>
        <v>7776000</v>
      </c>
      <c r="L35" s="17">
        <f>SUM(K27:K35)*17/100</f>
        <v>6487744</v>
      </c>
      <c r="M35" s="17">
        <f>SUM(K27:K35)-L35</f>
        <v>31675456</v>
      </c>
    </row>
    <row r="36" spans="1:13" s="2" customFormat="1" ht="12.75" x14ac:dyDescent="0.2">
      <c r="A36" s="11">
        <v>6</v>
      </c>
      <c r="B36" s="12">
        <v>44935</v>
      </c>
      <c r="C36" s="12">
        <v>44931</v>
      </c>
      <c r="D36" s="12" t="s">
        <v>58</v>
      </c>
      <c r="E36" s="5" t="s">
        <v>59</v>
      </c>
      <c r="F36" s="50">
        <v>1</v>
      </c>
      <c r="G36" s="11" t="s">
        <v>112</v>
      </c>
      <c r="H36" s="13">
        <v>2208000</v>
      </c>
      <c r="I36" s="14"/>
      <c r="J36" s="14"/>
      <c r="K36" s="17">
        <f t="shared" si="0"/>
        <v>2208000</v>
      </c>
      <c r="L36" s="17" t="s">
        <v>14</v>
      </c>
      <c r="M36" s="17"/>
    </row>
    <row r="37" spans="1:13" s="2" customFormat="1" ht="12.75" x14ac:dyDescent="0.2">
      <c r="A37" s="11"/>
      <c r="B37" s="12" t="s">
        <v>14</v>
      </c>
      <c r="C37" s="12" t="s">
        <v>14</v>
      </c>
      <c r="D37" s="12" t="s">
        <v>14</v>
      </c>
      <c r="E37" s="5" t="s">
        <v>44</v>
      </c>
      <c r="F37" s="50">
        <v>2</v>
      </c>
      <c r="G37" s="11" t="s">
        <v>112</v>
      </c>
      <c r="H37" s="13">
        <v>2880000</v>
      </c>
      <c r="I37" s="14"/>
      <c r="J37" s="14"/>
      <c r="K37" s="17">
        <f t="shared" ref="K37:K68" si="1">F37*(H37-(H37*I37)-((H37-(H37*I37))*J37))</f>
        <v>5760000</v>
      </c>
      <c r="L37" s="17" t="s">
        <v>14</v>
      </c>
      <c r="M37" s="17"/>
    </row>
    <row r="38" spans="1:13" s="2" customFormat="1" ht="12.75" x14ac:dyDescent="0.2">
      <c r="A38" s="11"/>
      <c r="B38" s="12" t="s">
        <v>14</v>
      </c>
      <c r="C38" s="12" t="s">
        <v>14</v>
      </c>
      <c r="D38" s="15" t="s">
        <v>14</v>
      </c>
      <c r="E38" s="5" t="s">
        <v>60</v>
      </c>
      <c r="F38" s="50">
        <v>1</v>
      </c>
      <c r="G38" s="11" t="s">
        <v>112</v>
      </c>
      <c r="H38" s="13">
        <v>2995200</v>
      </c>
      <c r="I38" s="14"/>
      <c r="J38" s="14"/>
      <c r="K38" s="17">
        <f t="shared" si="1"/>
        <v>2995200</v>
      </c>
      <c r="L38" s="17" t="s">
        <v>14</v>
      </c>
      <c r="M38" s="17"/>
    </row>
    <row r="39" spans="1:13" s="2" customFormat="1" ht="12.75" x14ac:dyDescent="0.2">
      <c r="A39" s="11"/>
      <c r="B39" s="12" t="s">
        <v>14</v>
      </c>
      <c r="C39" s="12" t="s">
        <v>14</v>
      </c>
      <c r="D39" s="12" t="s">
        <v>14</v>
      </c>
      <c r="E39" s="5" t="s">
        <v>61</v>
      </c>
      <c r="F39" s="50">
        <v>1</v>
      </c>
      <c r="G39" s="11" t="s">
        <v>112</v>
      </c>
      <c r="H39" s="13">
        <v>5702400</v>
      </c>
      <c r="I39" s="14"/>
      <c r="J39" s="14"/>
      <c r="K39" s="17">
        <f t="shared" si="1"/>
        <v>5702400</v>
      </c>
      <c r="L39" s="17" t="s">
        <v>14</v>
      </c>
      <c r="M39" s="17"/>
    </row>
    <row r="40" spans="1:13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62</v>
      </c>
      <c r="F40" s="50">
        <v>1</v>
      </c>
      <c r="G40" s="11" t="s">
        <v>112</v>
      </c>
      <c r="H40" s="13">
        <v>2112000</v>
      </c>
      <c r="I40" s="14"/>
      <c r="J40" s="14"/>
      <c r="K40" s="17">
        <f t="shared" si="1"/>
        <v>2112000</v>
      </c>
      <c r="L40" s="17" t="s">
        <v>14</v>
      </c>
      <c r="M40" s="17"/>
    </row>
    <row r="41" spans="1:13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6" t="s">
        <v>63</v>
      </c>
      <c r="F41" s="11">
        <v>1</v>
      </c>
      <c r="G41" s="11" t="s">
        <v>112</v>
      </c>
      <c r="H41" s="13">
        <v>2040000</v>
      </c>
      <c r="I41" s="14"/>
      <c r="J41" s="14"/>
      <c r="K41" s="17">
        <f t="shared" si="1"/>
        <v>2040000</v>
      </c>
      <c r="L41" s="17" t="s">
        <v>14</v>
      </c>
      <c r="M41" s="17"/>
    </row>
    <row r="42" spans="1:13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5" t="s">
        <v>35</v>
      </c>
      <c r="F42" s="50">
        <v>2</v>
      </c>
      <c r="G42" s="11" t="s">
        <v>112</v>
      </c>
      <c r="H42" s="13">
        <v>2112000</v>
      </c>
      <c r="I42" s="14"/>
      <c r="J42" s="14"/>
      <c r="K42" s="17">
        <f t="shared" si="1"/>
        <v>4224000</v>
      </c>
      <c r="L42" s="17">
        <f>SUM(K36:K42)*17/100</f>
        <v>4257072</v>
      </c>
      <c r="M42" s="17">
        <f>SUM(K36:K42)-L42</f>
        <v>20784528</v>
      </c>
    </row>
    <row r="43" spans="1:13" s="2" customFormat="1" ht="12.75" x14ac:dyDescent="0.2">
      <c r="A43" s="11">
        <v>7</v>
      </c>
      <c r="B43" s="12">
        <v>44935</v>
      </c>
      <c r="C43" s="12">
        <v>44931</v>
      </c>
      <c r="D43" s="12" t="s">
        <v>64</v>
      </c>
      <c r="E43" s="8" t="s">
        <v>65</v>
      </c>
      <c r="F43" s="51">
        <v>5</v>
      </c>
      <c r="G43" s="11" t="s">
        <v>112</v>
      </c>
      <c r="H43" s="13">
        <v>2170800</v>
      </c>
      <c r="I43" s="14"/>
      <c r="J43" s="14"/>
      <c r="K43" s="17">
        <f t="shared" si="1"/>
        <v>10854000</v>
      </c>
      <c r="L43" s="17">
        <f>K43*17/100</f>
        <v>1845180</v>
      </c>
      <c r="M43" s="17">
        <f>K43-L43</f>
        <v>9008820</v>
      </c>
    </row>
    <row r="44" spans="1:13" s="2" customFormat="1" ht="12.75" x14ac:dyDescent="0.2">
      <c r="A44" s="11">
        <v>8</v>
      </c>
      <c r="B44" s="12">
        <v>44935</v>
      </c>
      <c r="C44" s="12">
        <v>44932</v>
      </c>
      <c r="D44" s="12" t="s">
        <v>66</v>
      </c>
      <c r="E44" s="5" t="s">
        <v>67</v>
      </c>
      <c r="F44" s="50">
        <v>1</v>
      </c>
      <c r="G44" s="11" t="s">
        <v>112</v>
      </c>
      <c r="H44" s="13">
        <v>1728000</v>
      </c>
      <c r="I44" s="14"/>
      <c r="J44" s="14"/>
      <c r="K44" s="17">
        <f t="shared" si="1"/>
        <v>1728000</v>
      </c>
      <c r="L44" s="17" t="s">
        <v>14</v>
      </c>
      <c r="M44" s="17"/>
    </row>
    <row r="45" spans="1:13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68</v>
      </c>
      <c r="F45" s="50">
        <v>1</v>
      </c>
      <c r="G45" s="11" t="s">
        <v>112</v>
      </c>
      <c r="H45" s="13">
        <v>1548000</v>
      </c>
      <c r="I45" s="14"/>
      <c r="J45" s="14"/>
      <c r="K45" s="17">
        <f t="shared" si="1"/>
        <v>1548000</v>
      </c>
      <c r="L45" s="17" t="s">
        <v>14</v>
      </c>
      <c r="M45" s="17"/>
    </row>
    <row r="46" spans="1:13" s="2" customFormat="1" ht="12.75" x14ac:dyDescent="0.2">
      <c r="A46" s="11"/>
      <c r="B46" s="12" t="s">
        <v>14</v>
      </c>
      <c r="C46" s="12" t="s">
        <v>14</v>
      </c>
      <c r="D46" s="15" t="s">
        <v>14</v>
      </c>
      <c r="E46" s="5" t="s">
        <v>69</v>
      </c>
      <c r="F46" s="50">
        <v>1</v>
      </c>
      <c r="G46" s="11" t="s">
        <v>112</v>
      </c>
      <c r="H46" s="13">
        <v>1368000</v>
      </c>
      <c r="I46" s="14"/>
      <c r="J46" s="14"/>
      <c r="K46" s="17">
        <f t="shared" si="1"/>
        <v>1368000</v>
      </c>
      <c r="L46" s="17" t="s">
        <v>14</v>
      </c>
      <c r="M46" s="17"/>
    </row>
    <row r="47" spans="1:13" s="2" customFormat="1" ht="12.75" x14ac:dyDescent="0.2">
      <c r="A47" s="11"/>
      <c r="B47" s="12" t="s">
        <v>14</v>
      </c>
      <c r="C47" s="12" t="s">
        <v>14</v>
      </c>
      <c r="D47" s="12" t="s">
        <v>14</v>
      </c>
      <c r="E47" s="5" t="s">
        <v>70</v>
      </c>
      <c r="F47" s="50">
        <v>1</v>
      </c>
      <c r="G47" s="11" t="s">
        <v>112</v>
      </c>
      <c r="H47" s="13">
        <v>1494000</v>
      </c>
      <c r="I47" s="14"/>
      <c r="J47" s="14"/>
      <c r="K47" s="17">
        <f t="shared" si="1"/>
        <v>1494000</v>
      </c>
      <c r="L47" s="17" t="s">
        <v>14</v>
      </c>
      <c r="M47" s="17"/>
    </row>
    <row r="48" spans="1:13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71</v>
      </c>
      <c r="F48" s="50">
        <v>1</v>
      </c>
      <c r="G48" s="11" t="s">
        <v>112</v>
      </c>
      <c r="H48" s="13">
        <v>3240000</v>
      </c>
      <c r="I48" s="14"/>
      <c r="J48" s="14"/>
      <c r="K48" s="17">
        <f t="shared" si="1"/>
        <v>3240000</v>
      </c>
      <c r="L48" s="17" t="s">
        <v>14</v>
      </c>
      <c r="M48" s="17"/>
    </row>
    <row r="49" spans="1:13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40</v>
      </c>
      <c r="F49" s="50">
        <v>4</v>
      </c>
      <c r="G49" s="11" t="s">
        <v>112</v>
      </c>
      <c r="H49" s="13">
        <v>1860000</v>
      </c>
      <c r="I49" s="14"/>
      <c r="J49" s="14"/>
      <c r="K49" s="17">
        <f t="shared" si="1"/>
        <v>7440000</v>
      </c>
      <c r="L49" s="17" t="s">
        <v>14</v>
      </c>
      <c r="M49" s="17"/>
    </row>
    <row r="50" spans="1:13" s="2" customFormat="1" ht="12.75" x14ac:dyDescent="0.2">
      <c r="A50" s="11"/>
      <c r="B50" s="12" t="s">
        <v>14</v>
      </c>
      <c r="C50" s="12" t="s">
        <v>14</v>
      </c>
      <c r="D50" s="12" t="s">
        <v>14</v>
      </c>
      <c r="E50" s="6" t="s">
        <v>57</v>
      </c>
      <c r="F50" s="11">
        <v>1</v>
      </c>
      <c r="G50" s="11" t="s">
        <v>112</v>
      </c>
      <c r="H50" s="13">
        <v>2280000</v>
      </c>
      <c r="I50" s="14"/>
      <c r="J50" s="14"/>
      <c r="K50" s="17">
        <f t="shared" si="1"/>
        <v>2280000</v>
      </c>
      <c r="L50" s="17" t="s">
        <v>14</v>
      </c>
      <c r="M50" s="17"/>
    </row>
    <row r="51" spans="1:13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31</v>
      </c>
      <c r="F51" s="50">
        <v>10</v>
      </c>
      <c r="G51" s="11" t="s">
        <v>112</v>
      </c>
      <c r="H51" s="13">
        <v>1695600</v>
      </c>
      <c r="I51" s="14"/>
      <c r="J51" s="14"/>
      <c r="K51" s="17">
        <f t="shared" si="1"/>
        <v>16956000</v>
      </c>
      <c r="L51" s="17" t="s">
        <v>14</v>
      </c>
      <c r="M51" s="17"/>
    </row>
    <row r="52" spans="1:13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72</v>
      </c>
      <c r="F52" s="50">
        <v>5</v>
      </c>
      <c r="G52" s="11" t="s">
        <v>112</v>
      </c>
      <c r="H52" s="13">
        <v>1954800</v>
      </c>
      <c r="I52" s="14"/>
      <c r="J52" s="14"/>
      <c r="K52" s="17">
        <f t="shared" si="1"/>
        <v>9774000</v>
      </c>
      <c r="L52" s="17" t="s">
        <v>14</v>
      </c>
      <c r="M52" s="17"/>
    </row>
    <row r="53" spans="1:13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46</v>
      </c>
      <c r="F53" s="50">
        <v>1</v>
      </c>
      <c r="G53" s="11" t="s">
        <v>112</v>
      </c>
      <c r="H53" s="13">
        <v>3456000</v>
      </c>
      <c r="I53" s="14"/>
      <c r="J53" s="14"/>
      <c r="K53" s="17">
        <f t="shared" si="1"/>
        <v>3456000</v>
      </c>
      <c r="L53" s="17">
        <f>SUM(K44:K53)*17/100</f>
        <v>8378280</v>
      </c>
      <c r="M53" s="17">
        <f>SUM(K44:K53)-L53</f>
        <v>40905720</v>
      </c>
    </row>
    <row r="54" spans="1:13" s="2" customFormat="1" ht="12.75" x14ac:dyDescent="0.2">
      <c r="A54" s="11">
        <v>9</v>
      </c>
      <c r="B54" s="12">
        <v>44935</v>
      </c>
      <c r="C54" s="12">
        <v>44932</v>
      </c>
      <c r="D54" s="12" t="s">
        <v>73</v>
      </c>
      <c r="E54" s="5" t="s">
        <v>47</v>
      </c>
      <c r="F54" s="50">
        <v>7</v>
      </c>
      <c r="G54" s="11" t="s">
        <v>112</v>
      </c>
      <c r="H54" s="13">
        <v>3110400</v>
      </c>
      <c r="I54" s="14"/>
      <c r="J54" s="14"/>
      <c r="K54" s="17">
        <f t="shared" si="1"/>
        <v>21772800</v>
      </c>
      <c r="L54" s="17" t="s">
        <v>14</v>
      </c>
      <c r="M54" s="17"/>
    </row>
    <row r="55" spans="1:13" s="2" customFormat="1" ht="12.75" x14ac:dyDescent="0.2">
      <c r="A55" s="11"/>
      <c r="B55" s="12" t="s">
        <v>14</v>
      </c>
      <c r="C55" s="12" t="s">
        <v>14</v>
      </c>
      <c r="D55" s="15" t="s">
        <v>14</v>
      </c>
      <c r="E55" s="6" t="s">
        <v>43</v>
      </c>
      <c r="F55" s="11">
        <v>1</v>
      </c>
      <c r="G55" s="11" t="s">
        <v>112</v>
      </c>
      <c r="H55" s="13">
        <v>2448000</v>
      </c>
      <c r="I55" s="14"/>
      <c r="J55" s="14"/>
      <c r="K55" s="17">
        <f t="shared" si="1"/>
        <v>2448000</v>
      </c>
      <c r="L55" s="17" t="s">
        <v>14</v>
      </c>
      <c r="M55" s="17"/>
    </row>
    <row r="56" spans="1:13" s="2" customFormat="1" ht="12.75" x14ac:dyDescent="0.2">
      <c r="A56" s="11"/>
      <c r="B56" s="12" t="s">
        <v>14</v>
      </c>
      <c r="C56" s="12" t="s">
        <v>14</v>
      </c>
      <c r="D56" s="15" t="s">
        <v>14</v>
      </c>
      <c r="E56" s="8" t="s">
        <v>74</v>
      </c>
      <c r="F56" s="51">
        <v>3</v>
      </c>
      <c r="G56" s="11" t="s">
        <v>112</v>
      </c>
      <c r="H56" s="13">
        <v>900000</v>
      </c>
      <c r="I56" s="14"/>
      <c r="J56" s="14"/>
      <c r="K56" s="17">
        <f t="shared" si="1"/>
        <v>2700000</v>
      </c>
      <c r="L56" s="17" t="s">
        <v>14</v>
      </c>
      <c r="M56" s="17"/>
    </row>
    <row r="57" spans="1:13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8" t="s">
        <v>75</v>
      </c>
      <c r="F57" s="51">
        <v>3</v>
      </c>
      <c r="G57" s="11" t="s">
        <v>112</v>
      </c>
      <c r="H57" s="13">
        <v>840000</v>
      </c>
      <c r="I57" s="14"/>
      <c r="J57" s="14"/>
      <c r="K57" s="17">
        <f t="shared" si="1"/>
        <v>2520000</v>
      </c>
      <c r="L57" s="17">
        <f>SUM(K54:K57)*17/100</f>
        <v>5004936</v>
      </c>
      <c r="M57" s="17">
        <f>SUM(K54:K57)-L57</f>
        <v>24435864</v>
      </c>
    </row>
    <row r="58" spans="1:13" s="2" customFormat="1" ht="12.75" x14ac:dyDescent="0.2">
      <c r="A58" s="11">
        <v>10</v>
      </c>
      <c r="B58" s="12">
        <v>44935</v>
      </c>
      <c r="C58" s="12">
        <v>44933</v>
      </c>
      <c r="D58" s="12" t="s">
        <v>76</v>
      </c>
      <c r="E58" s="5" t="s">
        <v>77</v>
      </c>
      <c r="F58" s="50">
        <v>4</v>
      </c>
      <c r="G58" s="11" t="s">
        <v>112</v>
      </c>
      <c r="H58" s="13">
        <v>1560000</v>
      </c>
      <c r="I58" s="14"/>
      <c r="J58" s="14"/>
      <c r="K58" s="17">
        <f t="shared" si="1"/>
        <v>6240000</v>
      </c>
      <c r="L58" s="17" t="s">
        <v>14</v>
      </c>
      <c r="M58" s="17"/>
    </row>
    <row r="59" spans="1:13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78</v>
      </c>
      <c r="F59" s="50">
        <v>1</v>
      </c>
      <c r="G59" s="11" t="s">
        <v>112</v>
      </c>
      <c r="H59" s="13">
        <v>2160000</v>
      </c>
      <c r="I59" s="14"/>
      <c r="J59" s="14"/>
      <c r="K59" s="17">
        <f t="shared" si="1"/>
        <v>2160000</v>
      </c>
      <c r="L59" s="17" t="s">
        <v>14</v>
      </c>
      <c r="M59" s="17"/>
    </row>
    <row r="60" spans="1:13" s="2" customFormat="1" ht="12.75" x14ac:dyDescent="0.2">
      <c r="A60" s="11"/>
      <c r="B60" s="12" t="s">
        <v>14</v>
      </c>
      <c r="C60" s="12" t="s">
        <v>14</v>
      </c>
      <c r="D60" s="12" t="s">
        <v>14</v>
      </c>
      <c r="E60" s="8" t="s">
        <v>53</v>
      </c>
      <c r="F60" s="51">
        <v>1</v>
      </c>
      <c r="G60" s="11" t="s">
        <v>112</v>
      </c>
      <c r="H60" s="13">
        <v>1069200</v>
      </c>
      <c r="I60" s="14"/>
      <c r="J60" s="14"/>
      <c r="K60" s="17">
        <f t="shared" si="1"/>
        <v>1069200</v>
      </c>
      <c r="L60" s="17" t="s">
        <v>14</v>
      </c>
      <c r="M60" s="17"/>
    </row>
    <row r="61" spans="1:13" s="2" customFormat="1" ht="12.75" x14ac:dyDescent="0.2">
      <c r="A61" s="11"/>
      <c r="B61" s="12" t="s">
        <v>14</v>
      </c>
      <c r="C61" s="12" t="s">
        <v>14</v>
      </c>
      <c r="D61" s="12" t="s">
        <v>14</v>
      </c>
      <c r="E61" s="8" t="s">
        <v>42</v>
      </c>
      <c r="F61" s="51">
        <v>10</v>
      </c>
      <c r="G61" s="11" t="s">
        <v>112</v>
      </c>
      <c r="H61" s="13">
        <v>2160000</v>
      </c>
      <c r="I61" s="14"/>
      <c r="J61" s="14"/>
      <c r="K61" s="17">
        <f t="shared" si="1"/>
        <v>21600000</v>
      </c>
      <c r="L61" s="17" t="s">
        <v>14</v>
      </c>
      <c r="M61" s="17"/>
    </row>
    <row r="62" spans="1:13" s="2" customFormat="1" ht="12.75" x14ac:dyDescent="0.2">
      <c r="A62" s="11"/>
      <c r="B62" s="12" t="s">
        <v>14</v>
      </c>
      <c r="C62" s="12" t="s">
        <v>14</v>
      </c>
      <c r="D62" s="15" t="s">
        <v>14</v>
      </c>
      <c r="E62" s="5" t="s">
        <v>33</v>
      </c>
      <c r="F62" s="50">
        <v>5</v>
      </c>
      <c r="G62" s="11" t="s">
        <v>112</v>
      </c>
      <c r="H62" s="13">
        <v>2980800</v>
      </c>
      <c r="I62" s="14"/>
      <c r="J62" s="14"/>
      <c r="K62" s="17">
        <f t="shared" si="1"/>
        <v>14904000</v>
      </c>
      <c r="L62" s="17" t="s">
        <v>14</v>
      </c>
      <c r="M62" s="17"/>
    </row>
    <row r="63" spans="1:13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79</v>
      </c>
      <c r="F63" s="11">
        <v>1</v>
      </c>
      <c r="G63" s="11" t="s">
        <v>112</v>
      </c>
      <c r="H63" s="13">
        <v>2040000</v>
      </c>
      <c r="I63" s="14"/>
      <c r="J63" s="14"/>
      <c r="K63" s="17">
        <f t="shared" si="1"/>
        <v>2040000</v>
      </c>
      <c r="L63" s="17" t="s">
        <v>14</v>
      </c>
      <c r="M63" s="17"/>
    </row>
    <row r="64" spans="1:13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80</v>
      </c>
      <c r="F64" s="50">
        <v>1</v>
      </c>
      <c r="G64" s="11" t="s">
        <v>112</v>
      </c>
      <c r="H64" s="13">
        <v>2750000</v>
      </c>
      <c r="I64" s="14"/>
      <c r="J64" s="14"/>
      <c r="K64" s="17">
        <f t="shared" si="1"/>
        <v>2750000</v>
      </c>
      <c r="L64" s="17" t="s">
        <v>14</v>
      </c>
      <c r="M64" s="17"/>
    </row>
    <row r="65" spans="1:13" s="2" customFormat="1" ht="12.75" x14ac:dyDescent="0.2">
      <c r="A65" s="11"/>
      <c r="B65" s="12" t="s">
        <v>14</v>
      </c>
      <c r="C65" s="12" t="s">
        <v>14</v>
      </c>
      <c r="D65" s="15" t="s">
        <v>14</v>
      </c>
      <c r="E65" s="5" t="s">
        <v>81</v>
      </c>
      <c r="F65" s="50">
        <v>3</v>
      </c>
      <c r="G65" s="11" t="s">
        <v>112</v>
      </c>
      <c r="H65" s="13">
        <v>1500000</v>
      </c>
      <c r="I65" s="14"/>
      <c r="J65" s="14"/>
      <c r="K65" s="17">
        <f t="shared" si="1"/>
        <v>4500000</v>
      </c>
      <c r="L65" s="17" t="s">
        <v>14</v>
      </c>
      <c r="M65" s="17"/>
    </row>
    <row r="66" spans="1:13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6" t="s">
        <v>35</v>
      </c>
      <c r="F66" s="11">
        <v>4</v>
      </c>
      <c r="G66" s="11" t="s">
        <v>112</v>
      </c>
      <c r="H66" s="13">
        <v>2112000</v>
      </c>
      <c r="I66" s="14"/>
      <c r="J66" s="14"/>
      <c r="K66" s="17">
        <f t="shared" si="1"/>
        <v>8448000</v>
      </c>
      <c r="L66" s="17" t="s">
        <v>14</v>
      </c>
      <c r="M66" s="17"/>
    </row>
    <row r="67" spans="1:13" s="2" customFormat="1" ht="12.75" x14ac:dyDescent="0.2">
      <c r="A67" s="11"/>
      <c r="B67" s="12" t="s">
        <v>14</v>
      </c>
      <c r="C67" s="12" t="s">
        <v>14</v>
      </c>
      <c r="D67" s="12" t="s">
        <v>14</v>
      </c>
      <c r="E67" s="5" t="s">
        <v>55</v>
      </c>
      <c r="F67" s="50">
        <v>2</v>
      </c>
      <c r="G67" s="11" t="s">
        <v>112</v>
      </c>
      <c r="H67" s="13">
        <v>2352000</v>
      </c>
      <c r="I67" s="14"/>
      <c r="J67" s="14"/>
      <c r="K67" s="17">
        <f t="shared" si="1"/>
        <v>4704000</v>
      </c>
      <c r="L67" s="17">
        <f>SUM(K58:K67)*17/100</f>
        <v>11630584</v>
      </c>
      <c r="M67" s="17">
        <f>SUM(K58:K67)-L67</f>
        <v>56784616</v>
      </c>
    </row>
    <row r="68" spans="1:13" s="2" customFormat="1" ht="12.75" x14ac:dyDescent="0.2">
      <c r="A68" s="11">
        <v>11</v>
      </c>
      <c r="B68" s="12">
        <v>44935</v>
      </c>
      <c r="C68" s="12">
        <v>44933</v>
      </c>
      <c r="D68" s="12" t="s">
        <v>82</v>
      </c>
      <c r="E68" s="8" t="s">
        <v>55</v>
      </c>
      <c r="F68" s="51">
        <v>2</v>
      </c>
      <c r="G68" s="11" t="s">
        <v>112</v>
      </c>
      <c r="H68" s="13">
        <v>2352000</v>
      </c>
      <c r="I68" s="14"/>
      <c r="J68" s="14"/>
      <c r="K68" s="17">
        <f t="shared" si="1"/>
        <v>4704000</v>
      </c>
      <c r="L68" s="17" t="s">
        <v>14</v>
      </c>
      <c r="M68" s="17"/>
    </row>
    <row r="69" spans="1:13" s="2" customFormat="1" ht="12.75" x14ac:dyDescent="0.2">
      <c r="A69" s="11"/>
      <c r="B69" s="12" t="s">
        <v>14</v>
      </c>
      <c r="C69" s="12" t="s">
        <v>14</v>
      </c>
      <c r="D69" s="15" t="s">
        <v>14</v>
      </c>
      <c r="E69" s="6" t="s">
        <v>83</v>
      </c>
      <c r="F69" s="11">
        <v>1</v>
      </c>
      <c r="G69" s="11" t="s">
        <v>112</v>
      </c>
      <c r="H69" s="13">
        <v>1987200</v>
      </c>
      <c r="I69" s="14"/>
      <c r="J69" s="14"/>
      <c r="K69" s="17">
        <f t="shared" ref="K69:K100" si="2">F69*(H69-(H69*I69)-((H69-(H69*I69))*J69))</f>
        <v>1987200</v>
      </c>
      <c r="L69" s="17" t="s">
        <v>14</v>
      </c>
      <c r="M69" s="17"/>
    </row>
    <row r="70" spans="1:13" s="2" customFormat="1" ht="12.75" x14ac:dyDescent="0.2">
      <c r="A70" s="11"/>
      <c r="B70" s="12" t="s">
        <v>14</v>
      </c>
      <c r="C70" s="12" t="s">
        <v>14</v>
      </c>
      <c r="D70" s="12" t="s">
        <v>14</v>
      </c>
      <c r="E70" s="5" t="s">
        <v>84</v>
      </c>
      <c r="F70" s="50">
        <v>1</v>
      </c>
      <c r="G70" s="11" t="s">
        <v>112</v>
      </c>
      <c r="H70" s="13">
        <v>1584000</v>
      </c>
      <c r="I70" s="14"/>
      <c r="J70" s="14"/>
      <c r="K70" s="17">
        <f t="shared" si="2"/>
        <v>1584000</v>
      </c>
      <c r="L70" s="17" t="s">
        <v>14</v>
      </c>
      <c r="M70" s="17"/>
    </row>
    <row r="71" spans="1:13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85</v>
      </c>
      <c r="F71" s="11">
        <v>1</v>
      </c>
      <c r="G71" s="11" t="s">
        <v>112</v>
      </c>
      <c r="H71" s="13">
        <v>1500000</v>
      </c>
      <c r="I71" s="14"/>
      <c r="J71" s="14"/>
      <c r="K71" s="17">
        <f t="shared" si="2"/>
        <v>1500000</v>
      </c>
      <c r="L71" s="17" t="s">
        <v>14</v>
      </c>
      <c r="M71" s="17"/>
    </row>
    <row r="72" spans="1:13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6" t="s">
        <v>86</v>
      </c>
      <c r="F72" s="11">
        <v>1</v>
      </c>
      <c r="G72" s="11" t="s">
        <v>112</v>
      </c>
      <c r="H72" s="13">
        <v>1375000</v>
      </c>
      <c r="I72" s="14"/>
      <c r="J72" s="14"/>
      <c r="K72" s="17">
        <f t="shared" si="2"/>
        <v>1375000</v>
      </c>
      <c r="L72" s="17" t="s">
        <v>14</v>
      </c>
      <c r="M72" s="17"/>
    </row>
    <row r="73" spans="1:13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54</v>
      </c>
      <c r="F73" s="11">
        <v>2</v>
      </c>
      <c r="G73" s="11" t="s">
        <v>112</v>
      </c>
      <c r="H73" s="13">
        <v>1375000</v>
      </c>
      <c r="I73" s="14"/>
      <c r="J73" s="14"/>
      <c r="K73" s="17">
        <f t="shared" si="2"/>
        <v>2750000</v>
      </c>
      <c r="L73" s="17" t="s">
        <v>14</v>
      </c>
      <c r="M73" s="17"/>
    </row>
    <row r="74" spans="1:13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6" t="s">
        <v>87</v>
      </c>
      <c r="F74" s="11">
        <v>1</v>
      </c>
      <c r="G74" s="11" t="s">
        <v>112</v>
      </c>
      <c r="H74" s="13">
        <v>800000</v>
      </c>
      <c r="I74" s="14"/>
      <c r="J74" s="14"/>
      <c r="K74" s="17">
        <f t="shared" si="2"/>
        <v>800000</v>
      </c>
      <c r="L74" s="17" t="s">
        <v>14</v>
      </c>
      <c r="M74" s="17"/>
    </row>
    <row r="75" spans="1:13" s="2" customFormat="1" ht="12.75" x14ac:dyDescent="0.2">
      <c r="A75" s="11"/>
      <c r="B75" s="12" t="s">
        <v>14</v>
      </c>
      <c r="C75" s="12" t="s">
        <v>14</v>
      </c>
      <c r="D75" s="12" t="s">
        <v>14</v>
      </c>
      <c r="E75" s="5" t="s">
        <v>88</v>
      </c>
      <c r="F75" s="50">
        <v>1</v>
      </c>
      <c r="G75" s="11" t="s">
        <v>112</v>
      </c>
      <c r="H75" s="13">
        <v>860000</v>
      </c>
      <c r="I75" s="14"/>
      <c r="J75" s="14"/>
      <c r="K75" s="17">
        <f t="shared" si="2"/>
        <v>860000</v>
      </c>
      <c r="L75" s="17" t="s">
        <v>14</v>
      </c>
      <c r="M75" s="17"/>
    </row>
    <row r="76" spans="1:13" s="2" customFormat="1" ht="12.75" x14ac:dyDescent="0.2">
      <c r="A76" s="11"/>
      <c r="B76" s="12" t="s">
        <v>14</v>
      </c>
      <c r="C76" s="12" t="s">
        <v>14</v>
      </c>
      <c r="D76" s="12" t="s">
        <v>14</v>
      </c>
      <c r="E76" s="5" t="s">
        <v>89</v>
      </c>
      <c r="F76" s="50">
        <v>2</v>
      </c>
      <c r="G76" s="11" t="s">
        <v>112</v>
      </c>
      <c r="H76" s="13">
        <v>1566000</v>
      </c>
      <c r="I76" s="14"/>
      <c r="J76" s="14"/>
      <c r="K76" s="17">
        <f t="shared" si="2"/>
        <v>3132000</v>
      </c>
      <c r="L76" s="17">
        <f>SUM(K68:K76)*17/100</f>
        <v>3177674</v>
      </c>
      <c r="M76" s="17">
        <f>SUM(K68:K76)-L76</f>
        <v>15514526</v>
      </c>
    </row>
    <row r="77" spans="1:13" s="2" customFormat="1" ht="12.75" x14ac:dyDescent="0.2">
      <c r="A77" s="11">
        <v>12</v>
      </c>
      <c r="B77" s="12">
        <v>44935</v>
      </c>
      <c r="C77" s="12">
        <v>44933</v>
      </c>
      <c r="D77" s="12" t="s">
        <v>90</v>
      </c>
      <c r="E77" s="5" t="s">
        <v>91</v>
      </c>
      <c r="F77" s="50">
        <v>2</v>
      </c>
      <c r="G77" s="11" t="s">
        <v>112</v>
      </c>
      <c r="H77" s="13">
        <v>1410000</v>
      </c>
      <c r="I77" s="14"/>
      <c r="J77" s="14"/>
      <c r="K77" s="17">
        <f t="shared" si="2"/>
        <v>2820000</v>
      </c>
      <c r="L77" s="17" t="s">
        <v>14</v>
      </c>
      <c r="M77" s="17"/>
    </row>
    <row r="78" spans="1:13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92</v>
      </c>
      <c r="F78" s="11">
        <v>2</v>
      </c>
      <c r="G78" s="11" t="s">
        <v>112</v>
      </c>
      <c r="H78" s="13">
        <v>1995000</v>
      </c>
      <c r="I78" s="14"/>
      <c r="J78" s="14"/>
      <c r="K78" s="17">
        <f t="shared" si="2"/>
        <v>3990000</v>
      </c>
      <c r="L78" s="17" t="s">
        <v>14</v>
      </c>
      <c r="M78" s="17"/>
    </row>
    <row r="79" spans="1:13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8" t="s">
        <v>93</v>
      </c>
      <c r="F79" s="51">
        <v>2</v>
      </c>
      <c r="G79" s="11" t="s">
        <v>112</v>
      </c>
      <c r="H79" s="10">
        <v>1188000</v>
      </c>
      <c r="I79" s="14"/>
      <c r="J79" s="14"/>
      <c r="K79" s="17">
        <f t="shared" si="2"/>
        <v>2376000</v>
      </c>
      <c r="L79" s="17" t="s">
        <v>14</v>
      </c>
      <c r="M79" s="17"/>
    </row>
    <row r="80" spans="1:13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57</v>
      </c>
      <c r="F80" s="50">
        <v>2</v>
      </c>
      <c r="G80" s="11" t="s">
        <v>112</v>
      </c>
      <c r="H80" s="13">
        <v>2280000</v>
      </c>
      <c r="I80" s="14"/>
      <c r="J80" s="14"/>
      <c r="K80" s="17">
        <f t="shared" si="2"/>
        <v>4560000</v>
      </c>
      <c r="L80" s="17" t="s">
        <v>14</v>
      </c>
      <c r="M80" s="17"/>
    </row>
    <row r="81" spans="1:13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8" t="s">
        <v>94</v>
      </c>
      <c r="F81" s="51">
        <v>1</v>
      </c>
      <c r="G81" s="11" t="s">
        <v>112</v>
      </c>
      <c r="H81" s="13">
        <v>504000</v>
      </c>
      <c r="I81" s="14"/>
      <c r="J81" s="14"/>
      <c r="K81" s="17">
        <f t="shared" si="2"/>
        <v>504000</v>
      </c>
      <c r="L81" s="17" t="s">
        <v>14</v>
      </c>
      <c r="M81" s="17"/>
    </row>
    <row r="82" spans="1:13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6" t="s">
        <v>81</v>
      </c>
      <c r="F82" s="11">
        <v>2</v>
      </c>
      <c r="G82" s="11" t="s">
        <v>112</v>
      </c>
      <c r="H82" s="13">
        <v>1500000</v>
      </c>
      <c r="I82" s="14"/>
      <c r="J82" s="14"/>
      <c r="K82" s="17">
        <f t="shared" si="2"/>
        <v>3000000</v>
      </c>
      <c r="L82" s="17" t="s">
        <v>14</v>
      </c>
      <c r="M82" s="17"/>
    </row>
    <row r="83" spans="1:13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6" t="s">
        <v>54</v>
      </c>
      <c r="F83" s="11">
        <v>1</v>
      </c>
      <c r="G83" s="11" t="s">
        <v>112</v>
      </c>
      <c r="H83" s="13">
        <v>1375000</v>
      </c>
      <c r="I83" s="14"/>
      <c r="J83" s="14"/>
      <c r="K83" s="17">
        <f t="shared" si="2"/>
        <v>1375000</v>
      </c>
      <c r="L83" s="17" t="s">
        <v>14</v>
      </c>
      <c r="M83" s="17"/>
    </row>
    <row r="84" spans="1:13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5" t="s">
        <v>95</v>
      </c>
      <c r="F84" s="50">
        <v>1</v>
      </c>
      <c r="G84" s="11" t="s">
        <v>112</v>
      </c>
      <c r="H84" s="10">
        <v>741600</v>
      </c>
      <c r="I84" s="14"/>
      <c r="J84" s="14"/>
      <c r="K84" s="17">
        <f t="shared" si="2"/>
        <v>741600</v>
      </c>
      <c r="L84" s="17" t="s">
        <v>14</v>
      </c>
      <c r="M84" s="17"/>
    </row>
    <row r="85" spans="1:13" s="2" customFormat="1" ht="12.75" x14ac:dyDescent="0.2">
      <c r="A85" s="11"/>
      <c r="B85" s="12" t="s">
        <v>14</v>
      </c>
      <c r="C85" s="12" t="s">
        <v>14</v>
      </c>
      <c r="D85" s="12" t="s">
        <v>14</v>
      </c>
      <c r="E85" s="5" t="s">
        <v>37</v>
      </c>
      <c r="F85" s="50">
        <v>2</v>
      </c>
      <c r="G85" s="11" t="s">
        <v>112</v>
      </c>
      <c r="H85" s="10">
        <v>462000</v>
      </c>
      <c r="I85" s="14"/>
      <c r="J85" s="14"/>
      <c r="K85" s="17">
        <f t="shared" si="2"/>
        <v>924000</v>
      </c>
      <c r="L85" s="17" t="s">
        <v>14</v>
      </c>
      <c r="M85" s="17"/>
    </row>
    <row r="86" spans="1:13" s="2" customFormat="1" ht="12.75" x14ac:dyDescent="0.2">
      <c r="A86" s="11"/>
      <c r="B86" s="12" t="s">
        <v>14</v>
      </c>
      <c r="C86" s="12" t="s">
        <v>14</v>
      </c>
      <c r="D86" s="12" t="s">
        <v>14</v>
      </c>
      <c r="E86" s="5" t="s">
        <v>96</v>
      </c>
      <c r="F86" s="50">
        <v>1</v>
      </c>
      <c r="G86" s="11" t="s">
        <v>112</v>
      </c>
      <c r="H86" s="10">
        <v>1476000</v>
      </c>
      <c r="I86" s="14"/>
      <c r="J86" s="14"/>
      <c r="K86" s="17">
        <f t="shared" si="2"/>
        <v>1476000</v>
      </c>
      <c r="L86" s="17">
        <f>SUM(K77:K86)*17/100</f>
        <v>3700322</v>
      </c>
      <c r="M86" s="17">
        <f>SUM(K77:K86)-L86</f>
        <v>18066278</v>
      </c>
    </row>
    <row r="87" spans="1:13" s="2" customFormat="1" ht="12.75" x14ac:dyDescent="0.2">
      <c r="A87" s="11">
        <v>13</v>
      </c>
      <c r="B87" s="12">
        <v>44935</v>
      </c>
      <c r="C87" s="12">
        <v>44933</v>
      </c>
      <c r="D87" s="15" t="s">
        <v>97</v>
      </c>
      <c r="E87" s="6" t="s">
        <v>51</v>
      </c>
      <c r="F87" s="11">
        <v>5</v>
      </c>
      <c r="G87" s="11" t="s">
        <v>112</v>
      </c>
      <c r="H87" s="13">
        <v>3888000</v>
      </c>
      <c r="I87" s="14"/>
      <c r="J87" s="14"/>
      <c r="K87" s="17">
        <f t="shared" si="2"/>
        <v>19440000</v>
      </c>
      <c r="L87" s="17" t="s">
        <v>14</v>
      </c>
      <c r="M87" s="17"/>
    </row>
    <row r="88" spans="1:13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5" t="s">
        <v>50</v>
      </c>
      <c r="F88" s="50">
        <v>5</v>
      </c>
      <c r="G88" s="11" t="s">
        <v>112</v>
      </c>
      <c r="H88" s="13">
        <v>5616000</v>
      </c>
      <c r="I88" s="14"/>
      <c r="J88" s="14"/>
      <c r="K88" s="17">
        <f t="shared" si="2"/>
        <v>28080000</v>
      </c>
      <c r="L88" s="17" t="s">
        <v>14</v>
      </c>
      <c r="M88" s="17"/>
    </row>
    <row r="89" spans="1:13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6" t="s">
        <v>38</v>
      </c>
      <c r="F89" s="11">
        <v>1</v>
      </c>
      <c r="G89" s="11" t="s">
        <v>112</v>
      </c>
      <c r="H89" s="13">
        <v>1416000</v>
      </c>
      <c r="I89" s="14"/>
      <c r="J89" s="14"/>
      <c r="K89" s="17">
        <f t="shared" si="2"/>
        <v>1416000</v>
      </c>
      <c r="L89" s="17" t="s">
        <v>14</v>
      </c>
      <c r="M89" s="17"/>
    </row>
    <row r="90" spans="1:13" s="2" customFormat="1" ht="12.75" x14ac:dyDescent="0.2">
      <c r="A90" s="11"/>
      <c r="B90" s="12" t="s">
        <v>14</v>
      </c>
      <c r="C90" s="12" t="s">
        <v>14</v>
      </c>
      <c r="D90" s="12" t="s">
        <v>14</v>
      </c>
      <c r="E90" s="5" t="s">
        <v>87</v>
      </c>
      <c r="F90" s="50">
        <v>2</v>
      </c>
      <c r="G90" s="11" t="s">
        <v>112</v>
      </c>
      <c r="H90" s="13">
        <v>800000</v>
      </c>
      <c r="I90" s="14"/>
      <c r="J90" s="14"/>
      <c r="K90" s="17">
        <f t="shared" si="2"/>
        <v>1600000</v>
      </c>
      <c r="L90" s="17" t="s">
        <v>14</v>
      </c>
      <c r="M90" s="17"/>
    </row>
    <row r="91" spans="1:13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6" t="s">
        <v>88</v>
      </c>
      <c r="F91" s="11">
        <v>2</v>
      </c>
      <c r="G91" s="11" t="s">
        <v>112</v>
      </c>
      <c r="H91" s="13">
        <v>860000</v>
      </c>
      <c r="I91" s="14"/>
      <c r="J91" s="14"/>
      <c r="K91" s="17">
        <f t="shared" si="2"/>
        <v>1720000</v>
      </c>
      <c r="L91" s="17" t="s">
        <v>14</v>
      </c>
      <c r="M91" s="17"/>
    </row>
    <row r="92" spans="1:13" s="2" customFormat="1" ht="12.75" x14ac:dyDescent="0.2">
      <c r="A92" s="11"/>
      <c r="B92" s="12" t="s">
        <v>14</v>
      </c>
      <c r="C92" s="12" t="s">
        <v>14</v>
      </c>
      <c r="D92" s="12" t="s">
        <v>14</v>
      </c>
      <c r="E92" s="5" t="s">
        <v>98</v>
      </c>
      <c r="F92" s="50">
        <v>2</v>
      </c>
      <c r="G92" s="11" t="s">
        <v>112</v>
      </c>
      <c r="H92" s="13">
        <v>5270400</v>
      </c>
      <c r="I92" s="14"/>
      <c r="J92" s="14"/>
      <c r="K92" s="17">
        <f t="shared" si="2"/>
        <v>10540800</v>
      </c>
      <c r="L92" s="17">
        <f>SUM(K87:K92)*17/100</f>
        <v>10675456</v>
      </c>
      <c r="M92" s="17">
        <f>SUM(K87:K92)-L92</f>
        <v>52121344</v>
      </c>
    </row>
    <row r="93" spans="1:13" s="2" customFormat="1" ht="12.75" x14ac:dyDescent="0.2">
      <c r="A93" s="11">
        <v>14</v>
      </c>
      <c r="B93" s="12">
        <v>44937</v>
      </c>
      <c r="C93" s="12">
        <v>44935</v>
      </c>
      <c r="D93" s="12" t="s">
        <v>99</v>
      </c>
      <c r="E93" s="6" t="s">
        <v>100</v>
      </c>
      <c r="F93" s="11">
        <v>5</v>
      </c>
      <c r="G93" s="11" t="s">
        <v>112</v>
      </c>
      <c r="H93" s="13">
        <v>2052000</v>
      </c>
      <c r="I93" s="14"/>
      <c r="J93" s="14"/>
      <c r="K93" s="17">
        <f t="shared" si="2"/>
        <v>10260000</v>
      </c>
      <c r="L93" s="17" t="s">
        <v>14</v>
      </c>
      <c r="M93" s="17"/>
    </row>
    <row r="94" spans="1:13" s="2" customFormat="1" ht="12.75" x14ac:dyDescent="0.2">
      <c r="A94" s="11">
        <v>15</v>
      </c>
      <c r="B94" s="12" t="s">
        <v>14</v>
      </c>
      <c r="C94" s="12" t="s">
        <v>14</v>
      </c>
      <c r="D94" s="12" t="s">
        <v>14</v>
      </c>
      <c r="E94" s="5" t="s">
        <v>101</v>
      </c>
      <c r="F94" s="50">
        <v>1</v>
      </c>
      <c r="G94" s="11" t="s">
        <v>112</v>
      </c>
      <c r="H94" s="13">
        <v>804000</v>
      </c>
      <c r="I94" s="14"/>
      <c r="J94" s="14"/>
      <c r="K94" s="17">
        <f t="shared" si="2"/>
        <v>804000</v>
      </c>
      <c r="L94" s="17">
        <f>SUM(K93:K94)*17/100</f>
        <v>1880880</v>
      </c>
      <c r="M94" s="17">
        <f>SUM(K93:K94)-(L94)</f>
        <v>9183120</v>
      </c>
    </row>
    <row r="95" spans="1:13" s="2" customFormat="1" ht="12.75" x14ac:dyDescent="0.2">
      <c r="A95" s="11"/>
      <c r="B95" s="12">
        <v>44937</v>
      </c>
      <c r="C95" s="12">
        <v>44935</v>
      </c>
      <c r="D95" s="12" t="s">
        <v>102</v>
      </c>
      <c r="E95" s="6" t="s">
        <v>50</v>
      </c>
      <c r="F95" s="11">
        <v>5</v>
      </c>
      <c r="G95" s="11" t="s">
        <v>112</v>
      </c>
      <c r="H95" s="13">
        <v>5616000</v>
      </c>
      <c r="I95" s="14"/>
      <c r="J95" s="14"/>
      <c r="K95" s="17">
        <f t="shared" si="2"/>
        <v>28080000</v>
      </c>
      <c r="L95" s="17" t="s">
        <v>14</v>
      </c>
      <c r="M95" s="17"/>
    </row>
    <row r="96" spans="1:13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8" t="s">
        <v>40</v>
      </c>
      <c r="F96" s="51">
        <v>3</v>
      </c>
      <c r="G96" s="11" t="s">
        <v>112</v>
      </c>
      <c r="H96" s="13">
        <v>1860000</v>
      </c>
      <c r="I96" s="14"/>
      <c r="J96" s="14"/>
      <c r="K96" s="17">
        <f t="shared" si="2"/>
        <v>5580000</v>
      </c>
      <c r="L96" s="17" t="s">
        <v>14</v>
      </c>
      <c r="M96" s="17"/>
    </row>
    <row r="97" spans="1:13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57</v>
      </c>
      <c r="F97" s="50">
        <v>2</v>
      </c>
      <c r="G97" s="11" t="s">
        <v>112</v>
      </c>
      <c r="H97" s="13">
        <v>2280000</v>
      </c>
      <c r="I97" s="14"/>
      <c r="J97" s="14"/>
      <c r="K97" s="17">
        <f t="shared" si="2"/>
        <v>4560000</v>
      </c>
      <c r="L97" s="17" t="s">
        <v>14</v>
      </c>
      <c r="M97" s="17"/>
    </row>
    <row r="98" spans="1:13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44</v>
      </c>
      <c r="F98" s="50">
        <v>2</v>
      </c>
      <c r="G98" s="11" t="s">
        <v>112</v>
      </c>
      <c r="H98" s="13">
        <v>2880000</v>
      </c>
      <c r="I98" s="14"/>
      <c r="J98" s="14"/>
      <c r="K98" s="17">
        <f t="shared" si="2"/>
        <v>5760000</v>
      </c>
      <c r="L98" s="17" t="s">
        <v>14</v>
      </c>
      <c r="M98" s="17"/>
    </row>
    <row r="99" spans="1:13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5" t="s">
        <v>47</v>
      </c>
      <c r="F99" s="50">
        <v>5</v>
      </c>
      <c r="G99" s="11" t="s">
        <v>112</v>
      </c>
      <c r="H99" s="13">
        <v>3110400</v>
      </c>
      <c r="I99" s="14"/>
      <c r="J99" s="14"/>
      <c r="K99" s="17">
        <f t="shared" si="2"/>
        <v>15552000</v>
      </c>
      <c r="L99" s="17" t="s">
        <v>14</v>
      </c>
      <c r="M99" s="17"/>
    </row>
    <row r="100" spans="1:13" s="2" customFormat="1" ht="12.75" x14ac:dyDescent="0.2">
      <c r="A100" s="11"/>
      <c r="B100" s="12" t="s">
        <v>14</v>
      </c>
      <c r="C100" s="12" t="s">
        <v>14</v>
      </c>
      <c r="D100" s="15" t="s">
        <v>14</v>
      </c>
      <c r="E100" s="5" t="s">
        <v>85</v>
      </c>
      <c r="F100" s="50">
        <v>1</v>
      </c>
      <c r="G100" s="11" t="s">
        <v>112</v>
      </c>
      <c r="H100" s="13">
        <v>1500000</v>
      </c>
      <c r="I100" s="14"/>
      <c r="J100" s="14"/>
      <c r="K100" s="17">
        <f t="shared" si="2"/>
        <v>1500000</v>
      </c>
      <c r="L100" s="17" t="s">
        <v>14</v>
      </c>
      <c r="M100" s="17"/>
    </row>
    <row r="101" spans="1:13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81</v>
      </c>
      <c r="F101" s="50">
        <v>1</v>
      </c>
      <c r="G101" s="11" t="s">
        <v>112</v>
      </c>
      <c r="H101" s="13">
        <v>1500000</v>
      </c>
      <c r="I101" s="14"/>
      <c r="J101" s="14"/>
      <c r="K101" s="17">
        <f t="shared" ref="K101:K115" si="3">F101*(H101-(H101*I101)-((H101-(H101*I101))*J101))</f>
        <v>1500000</v>
      </c>
      <c r="L101" s="17" t="s">
        <v>14</v>
      </c>
      <c r="M101" s="17"/>
    </row>
    <row r="102" spans="1:13" s="2" customFormat="1" ht="12.75" x14ac:dyDescent="0.2">
      <c r="A102" s="11"/>
      <c r="B102" s="12" t="s">
        <v>14</v>
      </c>
      <c r="C102" s="12" t="s">
        <v>14</v>
      </c>
      <c r="D102" s="15" t="s">
        <v>14</v>
      </c>
      <c r="E102" s="5" t="s">
        <v>86</v>
      </c>
      <c r="F102" s="50">
        <v>2</v>
      </c>
      <c r="G102" s="11" t="s">
        <v>112</v>
      </c>
      <c r="H102" s="13">
        <v>1375000</v>
      </c>
      <c r="I102" s="14"/>
      <c r="J102" s="14"/>
      <c r="K102" s="17">
        <f t="shared" si="3"/>
        <v>2750000</v>
      </c>
      <c r="L102" s="17" t="s">
        <v>14</v>
      </c>
      <c r="M102" s="17"/>
    </row>
    <row r="103" spans="1:13" s="2" customFormat="1" ht="12.75" x14ac:dyDescent="0.2">
      <c r="A103" s="11"/>
      <c r="B103" s="12" t="s">
        <v>14</v>
      </c>
      <c r="C103" s="12" t="s">
        <v>14</v>
      </c>
      <c r="D103" s="15" t="s">
        <v>14</v>
      </c>
      <c r="E103" s="6" t="s">
        <v>53</v>
      </c>
      <c r="F103" s="11">
        <v>1</v>
      </c>
      <c r="G103" s="11" t="s">
        <v>112</v>
      </c>
      <c r="H103" s="13">
        <v>1069200</v>
      </c>
      <c r="I103" s="14"/>
      <c r="J103" s="14"/>
      <c r="K103" s="17">
        <f t="shared" si="3"/>
        <v>1069200</v>
      </c>
      <c r="L103" s="17">
        <f>SUM(K95:K103)*17/100</f>
        <v>11279704</v>
      </c>
      <c r="M103" s="17">
        <f>SUM(K95:K103)-L103</f>
        <v>55071496</v>
      </c>
    </row>
    <row r="104" spans="1:13" s="2" customFormat="1" ht="12.75" x14ac:dyDescent="0.2">
      <c r="A104" s="11">
        <v>16</v>
      </c>
      <c r="B104" s="12">
        <v>44938</v>
      </c>
      <c r="C104" s="12">
        <v>44936</v>
      </c>
      <c r="D104" s="12" t="s">
        <v>103</v>
      </c>
      <c r="E104" s="5" t="s">
        <v>100</v>
      </c>
      <c r="F104" s="50">
        <v>2</v>
      </c>
      <c r="G104" s="11" t="s">
        <v>112</v>
      </c>
      <c r="H104" s="13">
        <v>2052000</v>
      </c>
      <c r="I104" s="14"/>
      <c r="J104" s="14"/>
      <c r="K104" s="17">
        <f t="shared" si="3"/>
        <v>4104000</v>
      </c>
      <c r="L104" s="17" t="s">
        <v>14</v>
      </c>
      <c r="M104" s="17"/>
    </row>
    <row r="105" spans="1:13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104</v>
      </c>
      <c r="F105" s="50">
        <v>1</v>
      </c>
      <c r="G105" s="11" t="s">
        <v>112</v>
      </c>
      <c r="H105" s="13">
        <v>570000</v>
      </c>
      <c r="I105" s="14"/>
      <c r="J105" s="14"/>
      <c r="K105" s="17">
        <f t="shared" si="3"/>
        <v>570000</v>
      </c>
      <c r="L105" s="17" t="s">
        <v>14</v>
      </c>
      <c r="M105" s="17"/>
    </row>
    <row r="106" spans="1:13" s="2" customFormat="1" ht="12.75" x14ac:dyDescent="0.2">
      <c r="A106" s="11"/>
      <c r="B106" s="12" t="s">
        <v>14</v>
      </c>
      <c r="C106" s="12" t="s">
        <v>14</v>
      </c>
      <c r="D106" s="12" t="s">
        <v>14</v>
      </c>
      <c r="E106" s="5" t="s">
        <v>65</v>
      </c>
      <c r="F106" s="50">
        <v>2</v>
      </c>
      <c r="G106" s="11" t="s">
        <v>112</v>
      </c>
      <c r="H106" s="13">
        <v>2170800</v>
      </c>
      <c r="I106" s="14"/>
      <c r="J106" s="14"/>
      <c r="K106" s="17">
        <f t="shared" si="3"/>
        <v>4341600</v>
      </c>
      <c r="L106" s="17" t="s">
        <v>14</v>
      </c>
      <c r="M106" s="17"/>
    </row>
    <row r="107" spans="1:13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105</v>
      </c>
      <c r="F107" s="50">
        <v>1</v>
      </c>
      <c r="G107" s="11" t="s">
        <v>112</v>
      </c>
      <c r="H107" s="13">
        <v>844800</v>
      </c>
      <c r="I107" s="14"/>
      <c r="J107" s="14"/>
      <c r="K107" s="17">
        <f t="shared" si="3"/>
        <v>844800</v>
      </c>
      <c r="L107" s="17" t="s">
        <v>14</v>
      </c>
      <c r="M107" s="17"/>
    </row>
    <row r="108" spans="1:13" s="2" customFormat="1" ht="12.75" x14ac:dyDescent="0.2">
      <c r="A108" s="11"/>
      <c r="B108" s="12" t="s">
        <v>14</v>
      </c>
      <c r="C108" s="12" t="s">
        <v>14</v>
      </c>
      <c r="D108" s="12" t="s">
        <v>14</v>
      </c>
      <c r="E108" s="6" t="s">
        <v>106</v>
      </c>
      <c r="F108" s="11">
        <v>1</v>
      </c>
      <c r="G108" s="11" t="s">
        <v>112</v>
      </c>
      <c r="H108" s="13">
        <v>1040000</v>
      </c>
      <c r="I108" s="14"/>
      <c r="J108" s="14"/>
      <c r="K108" s="17">
        <f t="shared" si="3"/>
        <v>1040000</v>
      </c>
      <c r="L108" s="17" t="s">
        <v>14</v>
      </c>
      <c r="M108" s="17"/>
    </row>
    <row r="109" spans="1:13" s="2" customFormat="1" ht="12.75" x14ac:dyDescent="0.2">
      <c r="A109" s="11"/>
      <c r="B109" s="12" t="s">
        <v>14</v>
      </c>
      <c r="C109" s="12" t="s">
        <v>14</v>
      </c>
      <c r="D109" s="12" t="s">
        <v>14</v>
      </c>
      <c r="E109" s="8" t="s">
        <v>107</v>
      </c>
      <c r="F109" s="51">
        <v>2</v>
      </c>
      <c r="G109" s="11" t="s">
        <v>112</v>
      </c>
      <c r="H109" s="13">
        <v>2008800</v>
      </c>
      <c r="I109" s="14"/>
      <c r="J109" s="14"/>
      <c r="K109" s="17">
        <f t="shared" si="3"/>
        <v>4017600</v>
      </c>
      <c r="L109" s="17" t="s">
        <v>14</v>
      </c>
      <c r="M109" s="17"/>
    </row>
    <row r="110" spans="1:13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37</v>
      </c>
      <c r="F110" s="50">
        <v>2</v>
      </c>
      <c r="G110" s="11" t="s">
        <v>112</v>
      </c>
      <c r="H110" s="13">
        <v>462000</v>
      </c>
      <c r="I110" s="14"/>
      <c r="J110" s="14"/>
      <c r="K110" s="17">
        <f t="shared" si="3"/>
        <v>924000</v>
      </c>
      <c r="L110" s="17" t="s">
        <v>14</v>
      </c>
      <c r="M110" s="17"/>
    </row>
    <row r="111" spans="1:13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108</v>
      </c>
      <c r="F111" s="50">
        <v>1</v>
      </c>
      <c r="G111" s="11" t="s">
        <v>112</v>
      </c>
      <c r="H111" s="13">
        <v>762000</v>
      </c>
      <c r="I111" s="14"/>
      <c r="J111" s="14"/>
      <c r="K111" s="17">
        <f t="shared" si="3"/>
        <v>762000</v>
      </c>
      <c r="L111" s="17" t="s">
        <v>14</v>
      </c>
      <c r="M111" s="17"/>
    </row>
    <row r="112" spans="1:13" s="2" customFormat="1" ht="12.75" x14ac:dyDescent="0.2">
      <c r="A112" s="11"/>
      <c r="B112" s="12" t="s">
        <v>14</v>
      </c>
      <c r="C112" s="12" t="s">
        <v>14</v>
      </c>
      <c r="D112" s="15" t="s">
        <v>14</v>
      </c>
      <c r="E112" s="5" t="s">
        <v>109</v>
      </c>
      <c r="F112" s="50">
        <v>2</v>
      </c>
      <c r="G112" s="11" t="s">
        <v>112</v>
      </c>
      <c r="H112" s="13">
        <v>732000</v>
      </c>
      <c r="I112" s="14"/>
      <c r="J112" s="14"/>
      <c r="K112" s="17">
        <f t="shared" si="3"/>
        <v>1464000</v>
      </c>
      <c r="L112" s="17" t="s">
        <v>14</v>
      </c>
      <c r="M112" s="17"/>
    </row>
    <row r="113" spans="1:13" s="2" customFormat="1" ht="12.75" x14ac:dyDescent="0.2">
      <c r="A113" s="11"/>
      <c r="B113" s="12" t="s">
        <v>14</v>
      </c>
      <c r="C113" s="12" t="s">
        <v>14</v>
      </c>
      <c r="D113" s="12" t="s">
        <v>14</v>
      </c>
      <c r="E113" s="6" t="s">
        <v>110</v>
      </c>
      <c r="F113" s="11">
        <v>2</v>
      </c>
      <c r="G113" s="11" t="s">
        <v>112</v>
      </c>
      <c r="H113" s="13">
        <v>732000</v>
      </c>
      <c r="I113" s="14"/>
      <c r="J113" s="14"/>
      <c r="K113" s="17">
        <f t="shared" si="3"/>
        <v>1464000</v>
      </c>
      <c r="L113" s="17">
        <f>SUM(K104:K113)*17/100</f>
        <v>3320440</v>
      </c>
      <c r="M113" s="17">
        <f>SUM(K104:K113)-L113</f>
        <v>16211560</v>
      </c>
    </row>
    <row r="114" spans="1:13" s="2" customFormat="1" ht="12.75" x14ac:dyDescent="0.2">
      <c r="A114" s="11">
        <v>17</v>
      </c>
      <c r="B114" s="12">
        <v>44938</v>
      </c>
      <c r="C114" s="12">
        <v>44936</v>
      </c>
      <c r="D114" s="12" t="s">
        <v>111</v>
      </c>
      <c r="E114" s="6" t="s">
        <v>40</v>
      </c>
      <c r="F114" s="11">
        <v>2</v>
      </c>
      <c r="G114" s="11" t="s">
        <v>112</v>
      </c>
      <c r="H114" s="13">
        <v>1860000</v>
      </c>
      <c r="I114" s="14"/>
      <c r="J114" s="14"/>
      <c r="K114" s="17">
        <f t="shared" si="3"/>
        <v>3720000</v>
      </c>
      <c r="L114" s="17" t="s">
        <v>14</v>
      </c>
      <c r="M114" s="17"/>
    </row>
    <row r="115" spans="1:13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5" t="s">
        <v>57</v>
      </c>
      <c r="F115" s="50">
        <v>2</v>
      </c>
      <c r="G115" s="11" t="s">
        <v>112</v>
      </c>
      <c r="H115" s="13">
        <v>2280000</v>
      </c>
      <c r="I115" s="14"/>
      <c r="J115" s="14"/>
      <c r="K115" s="17">
        <f t="shared" si="3"/>
        <v>4560000</v>
      </c>
      <c r="L115" s="17">
        <f>SUM(K114:K115)*17/100</f>
        <v>1407600</v>
      </c>
      <c r="M115" s="17">
        <f>SUM(K114:K115)-L115</f>
        <v>6872400</v>
      </c>
    </row>
    <row r="116" spans="1:13" s="2" customFormat="1" ht="12.75" x14ac:dyDescent="0.2">
      <c r="A116" s="11">
        <v>18</v>
      </c>
      <c r="B116" s="12">
        <v>44938</v>
      </c>
      <c r="C116" s="12">
        <v>44938</v>
      </c>
      <c r="D116" s="15" t="s">
        <v>204</v>
      </c>
      <c r="E116" s="6" t="s">
        <v>205</v>
      </c>
      <c r="F116" s="11">
        <v>5</v>
      </c>
      <c r="G116" s="11" t="s">
        <v>112</v>
      </c>
      <c r="H116" s="13">
        <v>3758400</v>
      </c>
      <c r="I116" s="14"/>
      <c r="J116" s="14"/>
      <c r="K116" s="17">
        <f t="shared" ref="K116:K119" si="4">F116*(H116-(H116*I116)-((H116-(H116*I116))*J116))</f>
        <v>18792000</v>
      </c>
      <c r="L116" s="17"/>
      <c r="M116" s="17"/>
    </row>
    <row r="117" spans="1:13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206</v>
      </c>
      <c r="F117" s="11">
        <v>2</v>
      </c>
      <c r="G117" s="11" t="s">
        <v>112</v>
      </c>
      <c r="H117" s="13">
        <v>2980800</v>
      </c>
      <c r="I117" s="14"/>
      <c r="J117" s="14"/>
      <c r="K117" s="17">
        <f t="shared" si="4"/>
        <v>5961600</v>
      </c>
      <c r="L117" s="17"/>
      <c r="M117" s="17"/>
    </row>
    <row r="118" spans="1:13" s="2" customFormat="1" ht="12.75" x14ac:dyDescent="0.2">
      <c r="A118" s="11"/>
      <c r="B118" s="12" t="s">
        <v>14</v>
      </c>
      <c r="C118" s="12" t="s">
        <v>14</v>
      </c>
      <c r="D118" s="12" t="s">
        <v>14</v>
      </c>
      <c r="E118" s="6" t="s">
        <v>43</v>
      </c>
      <c r="F118" s="11">
        <v>1</v>
      </c>
      <c r="G118" s="11" t="s">
        <v>112</v>
      </c>
      <c r="H118" s="13">
        <v>2448000</v>
      </c>
      <c r="I118" s="14"/>
      <c r="J118" s="14"/>
      <c r="K118" s="17">
        <f t="shared" si="4"/>
        <v>2448000</v>
      </c>
      <c r="L118" s="17"/>
      <c r="M118" s="17"/>
    </row>
    <row r="119" spans="1:13" s="2" customFormat="1" ht="12.75" x14ac:dyDescent="0.2">
      <c r="A119" s="11"/>
      <c r="B119" s="12" t="s">
        <v>14</v>
      </c>
      <c r="C119" s="12" t="s">
        <v>14</v>
      </c>
      <c r="D119" s="12" t="s">
        <v>14</v>
      </c>
      <c r="E119" s="5" t="s">
        <v>207</v>
      </c>
      <c r="F119" s="11">
        <v>1</v>
      </c>
      <c r="G119" s="11" t="s">
        <v>112</v>
      </c>
      <c r="H119" s="13">
        <v>3024000</v>
      </c>
      <c r="I119" s="14"/>
      <c r="J119" s="14"/>
      <c r="K119" s="17">
        <f t="shared" si="4"/>
        <v>3024000</v>
      </c>
      <c r="L119" s="17">
        <f>SUM(K116:K119)*17/100</f>
        <v>5138352</v>
      </c>
      <c r="M119" s="17">
        <f>SUM(K116:K119)-L119</f>
        <v>25087248</v>
      </c>
    </row>
    <row r="120" spans="1:13" s="2" customFormat="1" ht="12.75" x14ac:dyDescent="0.2">
      <c r="A120" s="11">
        <v>19</v>
      </c>
      <c r="B120" s="12">
        <v>44942</v>
      </c>
      <c r="C120" s="12">
        <v>44939</v>
      </c>
      <c r="D120" s="12" t="s">
        <v>216</v>
      </c>
      <c r="E120" s="5" t="s">
        <v>217</v>
      </c>
      <c r="F120" s="11">
        <v>1</v>
      </c>
      <c r="G120" s="11" t="s">
        <v>112</v>
      </c>
      <c r="H120" s="13">
        <v>1497600</v>
      </c>
      <c r="I120" s="14"/>
      <c r="J120" s="14"/>
      <c r="K120" s="17">
        <f t="shared" ref="K120:K130" si="5">F120*(H120-(H120*I120)-((H120-(H120*I120))*J120))</f>
        <v>1497600</v>
      </c>
      <c r="L120" s="17"/>
      <c r="M120" s="17"/>
    </row>
    <row r="121" spans="1:13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5" t="s">
        <v>218</v>
      </c>
      <c r="F121" s="11">
        <v>5</v>
      </c>
      <c r="G121" s="11" t="s">
        <v>112</v>
      </c>
      <c r="H121" s="13">
        <v>3888000</v>
      </c>
      <c r="I121" s="14"/>
      <c r="J121" s="14"/>
      <c r="K121" s="17">
        <f t="shared" si="5"/>
        <v>19440000</v>
      </c>
      <c r="L121" s="17"/>
      <c r="M121" s="17"/>
    </row>
    <row r="122" spans="1:13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5" t="s">
        <v>50</v>
      </c>
      <c r="F122" s="11">
        <v>5</v>
      </c>
      <c r="G122" s="11" t="s">
        <v>112</v>
      </c>
      <c r="H122" s="13">
        <v>5616000</v>
      </c>
      <c r="I122" s="14"/>
      <c r="J122" s="14"/>
      <c r="K122" s="17">
        <f t="shared" si="5"/>
        <v>28080000</v>
      </c>
      <c r="L122" s="17"/>
      <c r="M122" s="17"/>
    </row>
    <row r="123" spans="1:13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6" t="s">
        <v>205</v>
      </c>
      <c r="F123" s="11">
        <v>5</v>
      </c>
      <c r="G123" s="11" t="s">
        <v>112</v>
      </c>
      <c r="H123" s="13">
        <v>3758400</v>
      </c>
      <c r="I123" s="14"/>
      <c r="J123" s="14"/>
      <c r="K123" s="17">
        <f t="shared" si="5"/>
        <v>18792000</v>
      </c>
      <c r="L123" s="17">
        <f>SUM(K120:K123)*17/100</f>
        <v>11527632</v>
      </c>
      <c r="M123" s="17">
        <f>SUM(K120:K123)-L123</f>
        <v>56281968</v>
      </c>
    </row>
    <row r="124" spans="1:13" s="2" customFormat="1" ht="12.75" x14ac:dyDescent="0.2">
      <c r="A124" s="11">
        <v>20</v>
      </c>
      <c r="B124" s="12">
        <v>44942</v>
      </c>
      <c r="C124" s="12">
        <v>44940</v>
      </c>
      <c r="D124" s="12" t="s">
        <v>219</v>
      </c>
      <c r="E124" s="5" t="s">
        <v>220</v>
      </c>
      <c r="F124" s="11">
        <v>5</v>
      </c>
      <c r="G124" s="11" t="s">
        <v>112</v>
      </c>
      <c r="H124" s="13">
        <v>2880000</v>
      </c>
      <c r="I124" s="14"/>
      <c r="J124" s="14"/>
      <c r="K124" s="17">
        <f t="shared" si="5"/>
        <v>14400000</v>
      </c>
      <c r="L124" s="17"/>
      <c r="M124" s="17"/>
    </row>
    <row r="125" spans="1:13" s="2" customFormat="1" ht="12.75" x14ac:dyDescent="0.2">
      <c r="A125" s="11"/>
      <c r="B125" s="12" t="s">
        <v>14</v>
      </c>
      <c r="C125" s="12" t="s">
        <v>14</v>
      </c>
      <c r="D125" s="15" t="s">
        <v>14</v>
      </c>
      <c r="E125" s="5" t="s">
        <v>221</v>
      </c>
      <c r="F125" s="11">
        <v>3</v>
      </c>
      <c r="G125" s="11" t="s">
        <v>112</v>
      </c>
      <c r="H125" s="13">
        <v>3340800</v>
      </c>
      <c r="I125" s="14"/>
      <c r="J125" s="14"/>
      <c r="K125" s="17">
        <f t="shared" si="5"/>
        <v>10022400</v>
      </c>
      <c r="L125" s="17"/>
      <c r="M125" s="17"/>
    </row>
    <row r="126" spans="1:13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222</v>
      </c>
      <c r="F126" s="11">
        <v>2</v>
      </c>
      <c r="G126" s="11" t="s">
        <v>112</v>
      </c>
      <c r="H126" s="13">
        <v>5616000</v>
      </c>
      <c r="I126" s="14"/>
      <c r="J126" s="14"/>
      <c r="K126" s="17">
        <f t="shared" si="5"/>
        <v>11232000</v>
      </c>
      <c r="L126" s="17"/>
      <c r="M126" s="17"/>
    </row>
    <row r="127" spans="1:13" s="2" customFormat="1" ht="12.75" x14ac:dyDescent="0.2">
      <c r="A127" s="11"/>
      <c r="B127" s="12" t="s">
        <v>14</v>
      </c>
      <c r="C127" s="12" t="s">
        <v>14</v>
      </c>
      <c r="D127" s="12" t="s">
        <v>14</v>
      </c>
      <c r="E127" s="5" t="s">
        <v>92</v>
      </c>
      <c r="F127" s="11">
        <v>1</v>
      </c>
      <c r="G127" s="11" t="s">
        <v>112</v>
      </c>
      <c r="H127" s="13">
        <v>1995000</v>
      </c>
      <c r="I127" s="14"/>
      <c r="J127" s="14"/>
      <c r="K127" s="17">
        <f t="shared" si="5"/>
        <v>1995000</v>
      </c>
      <c r="L127" s="17">
        <f>SUM(K124:K127)*17/100</f>
        <v>6400398</v>
      </c>
      <c r="M127" s="17">
        <f>SUM(K124:K127)-L127</f>
        <v>31249002</v>
      </c>
    </row>
    <row r="128" spans="1:13" s="2" customFormat="1" ht="12.75" x14ac:dyDescent="0.2">
      <c r="A128" s="11"/>
      <c r="B128" s="12"/>
      <c r="C128" s="12"/>
      <c r="D128" s="12"/>
      <c r="E128" s="7"/>
      <c r="F128" s="11"/>
      <c r="G128" s="11"/>
      <c r="H128" s="13"/>
      <c r="I128" s="14"/>
      <c r="J128" s="14"/>
      <c r="K128" s="17">
        <f t="shared" si="5"/>
        <v>0</v>
      </c>
      <c r="L128" s="17"/>
      <c r="M128" s="17"/>
    </row>
    <row r="129" spans="1:13" s="2" customFormat="1" ht="12.75" x14ac:dyDescent="0.2">
      <c r="A129" s="11">
        <v>21</v>
      </c>
      <c r="B129" s="12">
        <v>44944</v>
      </c>
      <c r="C129" s="12">
        <v>44942</v>
      </c>
      <c r="D129" s="12" t="s">
        <v>273</v>
      </c>
      <c r="E129" s="5" t="s">
        <v>207</v>
      </c>
      <c r="F129" s="11">
        <v>2</v>
      </c>
      <c r="G129" s="11" t="s">
        <v>112</v>
      </c>
      <c r="H129" s="13">
        <v>3024000</v>
      </c>
      <c r="I129" s="14"/>
      <c r="J129" s="14"/>
      <c r="K129" s="17">
        <f t="shared" si="5"/>
        <v>6048000</v>
      </c>
      <c r="L129" s="17"/>
      <c r="M129" s="17"/>
    </row>
    <row r="130" spans="1:13" s="2" customFormat="1" ht="12.75" x14ac:dyDescent="0.2">
      <c r="A130" s="11"/>
      <c r="B130" s="12" t="s">
        <v>14</v>
      </c>
      <c r="C130" s="12" t="s">
        <v>14</v>
      </c>
      <c r="D130" s="15" t="s">
        <v>14</v>
      </c>
      <c r="E130" s="5" t="s">
        <v>205</v>
      </c>
      <c r="F130" s="11">
        <v>2</v>
      </c>
      <c r="G130" s="11" t="s">
        <v>112</v>
      </c>
      <c r="H130" s="13">
        <v>3758400</v>
      </c>
      <c r="I130" s="14"/>
      <c r="J130" s="14"/>
      <c r="K130" s="17">
        <f t="shared" si="5"/>
        <v>7516800</v>
      </c>
      <c r="L130" s="17">
        <f>SUM(K129:K130)*17/100</f>
        <v>2306016</v>
      </c>
      <c r="M130" s="17">
        <f>SUM(K129:K130)-L130</f>
        <v>11258784</v>
      </c>
    </row>
    <row r="131" spans="1:13" s="2" customFormat="1" ht="12.75" x14ac:dyDescent="0.2">
      <c r="A131" s="11">
        <v>22</v>
      </c>
      <c r="B131" s="12">
        <v>44946</v>
      </c>
      <c r="C131" s="12">
        <v>44943</v>
      </c>
      <c r="D131" s="12" t="s">
        <v>274</v>
      </c>
      <c r="E131" s="5" t="s">
        <v>275</v>
      </c>
      <c r="F131" s="11">
        <v>4</v>
      </c>
      <c r="G131" s="11" t="s">
        <v>112</v>
      </c>
      <c r="H131" s="13">
        <v>2376000</v>
      </c>
      <c r="I131" s="14"/>
      <c r="J131" s="14"/>
      <c r="K131" s="17">
        <f t="shared" ref="K131:K148" si="6">F131*(H131-(H131*I131)-((H131-(H131*I131))*J131))</f>
        <v>9504000</v>
      </c>
      <c r="L131" s="17"/>
      <c r="M131" s="17"/>
    </row>
    <row r="132" spans="1:13" s="2" customFormat="1" ht="12.75" x14ac:dyDescent="0.2">
      <c r="A132" s="11"/>
      <c r="B132" s="12" t="s">
        <v>14</v>
      </c>
      <c r="C132" s="12" t="s">
        <v>14</v>
      </c>
      <c r="D132" s="12" t="s">
        <v>14</v>
      </c>
      <c r="E132" s="5" t="s">
        <v>276</v>
      </c>
      <c r="F132" s="11">
        <v>2</v>
      </c>
      <c r="G132" s="11" t="s">
        <v>112</v>
      </c>
      <c r="H132" s="13">
        <v>2592000</v>
      </c>
      <c r="I132" s="14"/>
      <c r="J132" s="14"/>
      <c r="K132" s="17">
        <f t="shared" si="6"/>
        <v>5184000</v>
      </c>
      <c r="L132" s="17">
        <f>SUM(K131:K132)*17/100</f>
        <v>2496960</v>
      </c>
      <c r="M132" s="17">
        <f>SUM(K131:K132)-L132</f>
        <v>12191040</v>
      </c>
    </row>
    <row r="133" spans="1:13" s="2" customFormat="1" ht="12.75" x14ac:dyDescent="0.2">
      <c r="A133" s="11">
        <v>23</v>
      </c>
      <c r="B133" s="12">
        <v>44946</v>
      </c>
      <c r="C133" s="12">
        <v>44944</v>
      </c>
      <c r="D133" s="12" t="s">
        <v>277</v>
      </c>
      <c r="E133" s="6" t="s">
        <v>54</v>
      </c>
      <c r="F133" s="11">
        <v>2</v>
      </c>
      <c r="G133" s="11" t="s">
        <v>112</v>
      </c>
      <c r="H133" s="13">
        <v>1375000</v>
      </c>
      <c r="I133" s="14"/>
      <c r="J133" s="14"/>
      <c r="K133" s="17">
        <f t="shared" si="6"/>
        <v>2750000</v>
      </c>
      <c r="L133" s="17"/>
      <c r="M133" s="17"/>
    </row>
    <row r="134" spans="1:13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5" t="s">
        <v>72</v>
      </c>
      <c r="F134" s="11">
        <v>5</v>
      </c>
      <c r="G134" s="11" t="s">
        <v>112</v>
      </c>
      <c r="H134" s="13">
        <v>1954800</v>
      </c>
      <c r="I134" s="14"/>
      <c r="J134" s="14"/>
      <c r="K134" s="17">
        <f t="shared" si="6"/>
        <v>9774000</v>
      </c>
      <c r="L134" s="17"/>
      <c r="M134" s="17"/>
    </row>
    <row r="135" spans="1:13" s="2" customFormat="1" ht="12.75" x14ac:dyDescent="0.2">
      <c r="A135" s="11"/>
      <c r="B135" s="12" t="s">
        <v>14</v>
      </c>
      <c r="C135" s="12" t="s">
        <v>14</v>
      </c>
      <c r="D135" s="15" t="s">
        <v>14</v>
      </c>
      <c r="E135" s="6" t="s">
        <v>278</v>
      </c>
      <c r="F135" s="11">
        <v>2</v>
      </c>
      <c r="G135" s="11" t="s">
        <v>112</v>
      </c>
      <c r="H135" s="13">
        <v>5702400</v>
      </c>
      <c r="I135" s="14"/>
      <c r="J135" s="14"/>
      <c r="K135" s="17">
        <f t="shared" si="6"/>
        <v>11404800</v>
      </c>
      <c r="L135" s="17">
        <f>SUM(K133:K135)*17/100</f>
        <v>4067896</v>
      </c>
      <c r="M135" s="17">
        <f>SUM(K133:K135)-L135</f>
        <v>19860904</v>
      </c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6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6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6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5"/>
      <c r="E139" s="6"/>
      <c r="F139" s="11"/>
      <c r="G139" s="11"/>
      <c r="H139" s="13"/>
      <c r="I139" s="14"/>
      <c r="J139" s="14"/>
      <c r="K139" s="17">
        <f t="shared" si="6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5"/>
      <c r="F140" s="11"/>
      <c r="G140" s="11"/>
      <c r="H140" s="13"/>
      <c r="I140" s="14"/>
      <c r="J140" s="14"/>
      <c r="K140" s="17">
        <f t="shared" si="6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6"/>
      <c r="F141" s="11"/>
      <c r="G141" s="11"/>
      <c r="H141" s="13"/>
      <c r="I141" s="14"/>
      <c r="J141" s="14"/>
      <c r="K141" s="17">
        <f t="shared" si="6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8"/>
      <c r="F142" s="11"/>
      <c r="G142" s="11"/>
      <c r="H142" s="13"/>
      <c r="I142" s="14"/>
      <c r="J142" s="14"/>
      <c r="K142" s="17">
        <f t="shared" si="6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2"/>
      <c r="E143" s="5"/>
      <c r="F143" s="11"/>
      <c r="G143" s="11"/>
      <c r="H143" s="13"/>
      <c r="I143" s="14"/>
      <c r="J143" s="14"/>
      <c r="K143" s="17">
        <f t="shared" si="6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6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6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5"/>
      <c r="E146" s="5"/>
      <c r="F146" s="11"/>
      <c r="G146" s="11"/>
      <c r="H146" s="10"/>
      <c r="I146" s="14"/>
      <c r="J146" s="14"/>
      <c r="K146" s="17">
        <f t="shared" si="6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0"/>
      <c r="I147" s="14"/>
      <c r="J147" s="14"/>
      <c r="K147" s="17">
        <f t="shared" si="6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2"/>
      <c r="E148" s="5"/>
      <c r="F148" s="11"/>
      <c r="G148" s="11"/>
      <c r="H148" s="13"/>
      <c r="I148" s="14"/>
      <c r="J148" s="14"/>
      <c r="K148" s="17">
        <f t="shared" si="6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5"/>
      <c r="E149" s="6"/>
      <c r="F149" s="11"/>
      <c r="G149" s="11"/>
      <c r="H149" s="13"/>
      <c r="I149" s="14"/>
      <c r="J149" s="14"/>
      <c r="K149" s="17">
        <f>F149*(H149-(H149*I149)-((H149-(H149*I149))*J149))</f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>F150*(H150-(H150*I150)-((H150-(H150*I150))*J150))</f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8"/>
      <c r="F151" s="11"/>
      <c r="G151" s="11"/>
      <c r="H151" s="13"/>
      <c r="I151" s="14"/>
      <c r="J151" s="14"/>
      <c r="K151" s="17">
        <f t="shared" ref="K151:K214" si="7">F151*(H151-(H151*I151)-((H151-(H151*I151))*J151))</f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8"/>
      <c r="F152" s="11"/>
      <c r="G152" s="11"/>
      <c r="H152" s="13"/>
      <c r="I152" s="14"/>
      <c r="J152" s="14"/>
      <c r="K152" s="17">
        <f t="shared" si="7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5"/>
      <c r="F153" s="11"/>
      <c r="G153" s="11"/>
      <c r="H153" s="13"/>
      <c r="I153" s="14"/>
      <c r="J153" s="14"/>
      <c r="K153" s="17">
        <f t="shared" si="7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6"/>
      <c r="F154" s="11"/>
      <c r="G154" s="11"/>
      <c r="H154" s="13"/>
      <c r="I154" s="14"/>
      <c r="J154" s="14"/>
      <c r="K154" s="17">
        <f t="shared" si="7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2"/>
      <c r="E155" s="5"/>
      <c r="F155" s="11"/>
      <c r="G155" s="11"/>
      <c r="H155" s="13"/>
      <c r="I155" s="14"/>
      <c r="J155" s="14"/>
      <c r="K155" s="17">
        <f t="shared" si="7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7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8"/>
      <c r="F157" s="11"/>
      <c r="G157" s="11"/>
      <c r="H157" s="13"/>
      <c r="I157" s="14"/>
      <c r="J157" s="14"/>
      <c r="K157" s="17">
        <f t="shared" si="7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7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2"/>
      <c r="E159" s="5"/>
      <c r="F159" s="11"/>
      <c r="G159" s="11"/>
      <c r="H159" s="13"/>
      <c r="I159" s="14"/>
      <c r="J159" s="14"/>
      <c r="K159" s="17">
        <f t="shared" si="7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5"/>
      <c r="E160" s="5"/>
      <c r="F160" s="11"/>
      <c r="G160" s="11"/>
      <c r="H160" s="13"/>
      <c r="I160" s="14"/>
      <c r="J160" s="14"/>
      <c r="K160" s="17">
        <f t="shared" si="7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5"/>
      <c r="F161" s="11"/>
      <c r="G161" s="11"/>
      <c r="H161" s="13"/>
      <c r="I161" s="14"/>
      <c r="J161" s="14"/>
      <c r="K161" s="17">
        <f t="shared" si="7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5"/>
      <c r="F162" s="11"/>
      <c r="G162" s="11"/>
      <c r="H162" s="13"/>
      <c r="I162" s="14"/>
      <c r="J162" s="14"/>
      <c r="K162" s="17">
        <f t="shared" si="7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8"/>
      <c r="F163" s="11"/>
      <c r="G163" s="11"/>
      <c r="H163" s="13"/>
      <c r="I163" s="14"/>
      <c r="J163" s="14"/>
      <c r="K163" s="17">
        <f t="shared" si="7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5"/>
      <c r="F164" s="11"/>
      <c r="G164" s="11"/>
      <c r="H164" s="13"/>
      <c r="I164" s="14"/>
      <c r="J164" s="14"/>
      <c r="K164" s="17">
        <f t="shared" si="7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7"/>
      <c r="F165" s="11"/>
      <c r="G165" s="11"/>
      <c r="H165" s="13"/>
      <c r="I165" s="14"/>
      <c r="J165" s="14"/>
      <c r="K165" s="17">
        <f t="shared" si="7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2"/>
      <c r="E166" s="8"/>
      <c r="F166" s="11"/>
      <c r="G166" s="11"/>
      <c r="H166" s="13"/>
      <c r="I166" s="14"/>
      <c r="J166" s="14"/>
      <c r="K166" s="17">
        <f t="shared" si="7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3"/>
      <c r="I167" s="14"/>
      <c r="J167" s="14"/>
      <c r="K167" s="17">
        <f t="shared" si="7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7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2"/>
      <c r="E169" s="8"/>
      <c r="F169" s="11"/>
      <c r="G169" s="11"/>
      <c r="H169" s="13"/>
      <c r="I169" s="14"/>
      <c r="J169" s="14"/>
      <c r="K169" s="17">
        <f t="shared" si="7"/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5"/>
      <c r="E170" s="9"/>
      <c r="F170" s="11"/>
      <c r="G170" s="11"/>
      <c r="H170" s="13"/>
      <c r="I170" s="14"/>
      <c r="J170" s="14"/>
      <c r="K170" s="17">
        <f t="shared" si="7"/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si="7"/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7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8"/>
      <c r="F173" s="11"/>
      <c r="G173" s="11"/>
      <c r="H173" s="13"/>
      <c r="I173" s="14"/>
      <c r="J173" s="14"/>
      <c r="K173" s="17">
        <f t="shared" si="7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5"/>
      <c r="F174" s="11"/>
      <c r="G174" s="11"/>
      <c r="H174" s="13"/>
      <c r="I174" s="14"/>
      <c r="J174" s="14"/>
      <c r="K174" s="17">
        <f t="shared" si="7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5"/>
      <c r="E175" s="5"/>
      <c r="F175" s="11"/>
      <c r="G175" s="11"/>
      <c r="H175" s="13"/>
      <c r="I175" s="14"/>
      <c r="J175" s="14"/>
      <c r="K175" s="17">
        <f t="shared" si="7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7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5"/>
      <c r="E177" s="8"/>
      <c r="F177" s="11"/>
      <c r="G177" s="11"/>
      <c r="H177" s="13"/>
      <c r="I177" s="14"/>
      <c r="J177" s="14"/>
      <c r="K177" s="17">
        <f t="shared" si="7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8"/>
      <c r="F178" s="11"/>
      <c r="G178" s="11"/>
      <c r="H178" s="13"/>
      <c r="I178" s="14"/>
      <c r="J178" s="14"/>
      <c r="K178" s="17">
        <f t="shared" si="7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7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2"/>
      <c r="E180" s="8"/>
      <c r="F180" s="11"/>
      <c r="G180" s="11"/>
      <c r="H180" s="13"/>
      <c r="I180" s="14"/>
      <c r="J180" s="14"/>
      <c r="K180" s="17">
        <f t="shared" si="7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7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7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5"/>
      <c r="F183" s="11"/>
      <c r="G183" s="11"/>
      <c r="H183" s="13"/>
      <c r="I183" s="14"/>
      <c r="J183" s="14"/>
      <c r="K183" s="17">
        <f t="shared" si="7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8"/>
      <c r="F184" s="11"/>
      <c r="G184" s="11"/>
      <c r="H184" s="13"/>
      <c r="I184" s="14"/>
      <c r="J184" s="14"/>
      <c r="K184" s="17">
        <f t="shared" si="7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8"/>
      <c r="F185" s="11"/>
      <c r="G185" s="11"/>
      <c r="H185" s="13"/>
      <c r="I185" s="14"/>
      <c r="J185" s="14"/>
      <c r="K185" s="17">
        <f t="shared" si="7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7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5"/>
      <c r="E187" s="6"/>
      <c r="F187" s="11"/>
      <c r="G187" s="11"/>
      <c r="H187" s="13"/>
      <c r="I187" s="14"/>
      <c r="J187" s="14"/>
      <c r="K187" s="17">
        <f t="shared" si="7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7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7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2"/>
      <c r="E190" s="8"/>
      <c r="F190" s="11"/>
      <c r="G190" s="11"/>
      <c r="H190" s="13"/>
      <c r="I190" s="14"/>
      <c r="J190" s="14"/>
      <c r="K190" s="17">
        <f t="shared" si="7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5"/>
      <c r="F191" s="11"/>
      <c r="G191" s="11"/>
      <c r="H191" s="13"/>
      <c r="I191" s="14"/>
      <c r="J191" s="14"/>
      <c r="K191" s="17">
        <f t="shared" si="7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6"/>
      <c r="F192" s="11"/>
      <c r="G192" s="11"/>
      <c r="H192" s="13"/>
      <c r="I192" s="14"/>
      <c r="J192" s="14"/>
      <c r="K192" s="17">
        <f t="shared" si="7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5"/>
      <c r="F193" s="11"/>
      <c r="G193" s="11"/>
      <c r="H193" s="13"/>
      <c r="I193" s="14"/>
      <c r="J193" s="14"/>
      <c r="K193" s="17">
        <f t="shared" si="7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7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2"/>
      <c r="E195" s="6"/>
      <c r="F195" s="11"/>
      <c r="G195" s="11"/>
      <c r="H195" s="13"/>
      <c r="I195" s="14"/>
      <c r="J195" s="14"/>
      <c r="K195" s="17">
        <f t="shared" si="7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7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5"/>
      <c r="F197" s="11"/>
      <c r="G197" s="11"/>
      <c r="H197" s="13"/>
      <c r="I197" s="14"/>
      <c r="J197" s="14"/>
      <c r="K197" s="17">
        <f t="shared" si="7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5"/>
      <c r="F198" s="11"/>
      <c r="G198" s="11"/>
      <c r="H198" s="13"/>
      <c r="I198" s="14"/>
      <c r="J198" s="14"/>
      <c r="K198" s="17">
        <f t="shared" si="7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7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5"/>
      <c r="E200" s="5"/>
      <c r="F200" s="11"/>
      <c r="G200" s="11"/>
      <c r="H200" s="13"/>
      <c r="I200" s="14"/>
      <c r="J200" s="14"/>
      <c r="K200" s="17">
        <f t="shared" si="7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6"/>
      <c r="F201" s="11"/>
      <c r="G201" s="11"/>
      <c r="H201" s="13"/>
      <c r="I201" s="14"/>
      <c r="J201" s="14"/>
      <c r="K201" s="17">
        <f t="shared" si="7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7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5"/>
      <c r="E203" s="6"/>
      <c r="F203" s="11"/>
      <c r="G203" s="11"/>
      <c r="H203" s="13"/>
      <c r="I203" s="14"/>
      <c r="J203" s="14"/>
      <c r="K203" s="17">
        <f t="shared" si="7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5"/>
      <c r="F204" s="11"/>
      <c r="G204" s="11"/>
      <c r="H204" s="13"/>
      <c r="I204" s="14"/>
      <c r="J204" s="14"/>
      <c r="K204" s="17">
        <f t="shared" si="7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6"/>
      <c r="F205" s="11"/>
      <c r="G205" s="11"/>
      <c r="H205" s="13"/>
      <c r="I205" s="14"/>
      <c r="J205" s="14"/>
      <c r="K205" s="17">
        <f t="shared" si="7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6"/>
      <c r="F206" s="11"/>
      <c r="G206" s="11"/>
      <c r="H206" s="13"/>
      <c r="I206" s="14"/>
      <c r="J206" s="14"/>
      <c r="K206" s="17">
        <f t="shared" si="7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2"/>
      <c r="E207" s="6"/>
      <c r="F207" s="11"/>
      <c r="G207" s="11"/>
      <c r="H207" s="13"/>
      <c r="I207" s="14"/>
      <c r="J207" s="14"/>
      <c r="K207" s="17">
        <f t="shared" si="7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6"/>
      <c r="F208" s="11"/>
      <c r="G208" s="11"/>
      <c r="H208" s="13"/>
      <c r="I208" s="14"/>
      <c r="J208" s="14"/>
      <c r="K208" s="17">
        <f t="shared" si="7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6"/>
      <c r="F209" s="11"/>
      <c r="G209" s="11"/>
      <c r="H209" s="13"/>
      <c r="I209" s="14"/>
      <c r="J209" s="14"/>
      <c r="K209" s="17">
        <f t="shared" si="7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6"/>
      <c r="F210" s="11"/>
      <c r="G210" s="11"/>
      <c r="H210" s="13"/>
      <c r="I210" s="14"/>
      <c r="J210" s="14"/>
      <c r="K210" s="17">
        <f t="shared" si="7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5"/>
      <c r="E211" s="6"/>
      <c r="F211" s="11"/>
      <c r="G211" s="11"/>
      <c r="H211" s="13"/>
      <c r="I211" s="14"/>
      <c r="J211" s="14"/>
      <c r="K211" s="17">
        <f t="shared" si="7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5"/>
      <c r="E212" s="5"/>
      <c r="F212" s="11"/>
      <c r="G212" s="11"/>
      <c r="H212" s="13"/>
      <c r="I212" s="14"/>
      <c r="J212" s="14"/>
      <c r="K212" s="17">
        <f t="shared" si="7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7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8"/>
      <c r="F214" s="11"/>
      <c r="G214" s="11"/>
      <c r="H214" s="13"/>
      <c r="I214" s="14"/>
      <c r="J214" s="14"/>
      <c r="K214" s="17">
        <f t="shared" si="7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5"/>
      <c r="F215" s="11"/>
      <c r="G215" s="11"/>
      <c r="H215" s="13"/>
      <c r="I215" s="14"/>
      <c r="J215" s="14"/>
      <c r="K215" s="17">
        <f t="shared" ref="K215:K395" si="8">F215*(H215-(H215*I215)-((H215-(H215*I215))*J215))</f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8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2"/>
      <c r="E217" s="8"/>
      <c r="F217" s="11"/>
      <c r="G217" s="11"/>
      <c r="H217" s="13"/>
      <c r="I217" s="14"/>
      <c r="J217" s="14"/>
      <c r="K217" s="17">
        <f t="shared" si="8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8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8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2"/>
      <c r="E220" s="5"/>
      <c r="F220" s="11"/>
      <c r="G220" s="11"/>
      <c r="H220" s="13"/>
      <c r="I220" s="14"/>
      <c r="J220" s="14"/>
      <c r="K220" s="17">
        <f t="shared" si="8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5"/>
      <c r="E221" s="5"/>
      <c r="F221" s="11"/>
      <c r="G221" s="11"/>
      <c r="H221" s="13"/>
      <c r="I221" s="14"/>
      <c r="J221" s="14"/>
      <c r="K221" s="17">
        <f t="shared" si="8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8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2"/>
      <c r="E223" s="5"/>
      <c r="F223" s="11"/>
      <c r="G223" s="11"/>
      <c r="H223" s="13"/>
      <c r="I223" s="14"/>
      <c r="J223" s="14"/>
      <c r="K223" s="17">
        <f t="shared" si="8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8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5"/>
      <c r="F225" s="11"/>
      <c r="G225" s="11"/>
      <c r="H225" s="13"/>
      <c r="I225" s="14"/>
      <c r="J225" s="14"/>
      <c r="K225" s="17">
        <f t="shared" si="8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5"/>
      <c r="F226" s="11"/>
      <c r="G226" s="11"/>
      <c r="H226" s="13"/>
      <c r="I226" s="14"/>
      <c r="J226" s="14"/>
      <c r="K226" s="17">
        <f t="shared" si="8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5"/>
      <c r="F227" s="11"/>
      <c r="G227" s="11"/>
      <c r="H227" s="13"/>
      <c r="I227" s="14"/>
      <c r="J227" s="14"/>
      <c r="K227" s="17">
        <f t="shared" si="8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5"/>
      <c r="F228" s="11"/>
      <c r="G228" s="11"/>
      <c r="H228" s="13"/>
      <c r="I228" s="14"/>
      <c r="J228" s="14"/>
      <c r="K228" s="17">
        <f t="shared" si="8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8"/>
      <c r="F229" s="11"/>
      <c r="G229" s="11"/>
      <c r="H229" s="13"/>
      <c r="I229" s="14"/>
      <c r="J229" s="14"/>
      <c r="K229" s="17">
        <f t="shared" si="8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5"/>
      <c r="F230" s="11"/>
      <c r="G230" s="11"/>
      <c r="H230" s="13"/>
      <c r="I230" s="14"/>
      <c r="J230" s="14"/>
      <c r="K230" s="17">
        <f t="shared" si="8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8"/>
      <c r="F231" s="11"/>
      <c r="G231" s="11"/>
      <c r="H231" s="13"/>
      <c r="I231" s="14"/>
      <c r="J231" s="14"/>
      <c r="K231" s="17">
        <f t="shared" si="8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2"/>
      <c r="E232" s="5"/>
      <c r="F232" s="11"/>
      <c r="G232" s="11"/>
      <c r="H232" s="13"/>
      <c r="I232" s="14"/>
      <c r="J232" s="14"/>
      <c r="K232" s="17">
        <f t="shared" si="8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5"/>
      <c r="E233" s="5"/>
      <c r="F233" s="11"/>
      <c r="G233" s="11"/>
      <c r="H233" s="13"/>
      <c r="I233" s="14"/>
      <c r="J233" s="14"/>
      <c r="K233" s="17">
        <f t="shared" si="8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5"/>
      <c r="F234" s="11"/>
      <c r="G234" s="11"/>
      <c r="H234" s="13"/>
      <c r="I234" s="14"/>
      <c r="J234" s="14"/>
      <c r="K234" s="17">
        <f t="shared" si="8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si="8"/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8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5"/>
      <c r="E237" s="5"/>
      <c r="F237" s="11"/>
      <c r="G237" s="11"/>
      <c r="H237" s="13"/>
      <c r="I237" s="14"/>
      <c r="J237" s="14"/>
      <c r="K237" s="17">
        <f t="shared" si="8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8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8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5"/>
      <c r="E240" s="5"/>
      <c r="F240" s="11"/>
      <c r="G240" s="11"/>
      <c r="H240" s="13"/>
      <c r="I240" s="14"/>
      <c r="J240" s="14"/>
      <c r="K240" s="17">
        <f t="shared" si="8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2"/>
      <c r="E241" s="5"/>
      <c r="F241" s="11"/>
      <c r="G241" s="11"/>
      <c r="H241" s="13"/>
      <c r="I241" s="14"/>
      <c r="J241" s="14"/>
      <c r="K241" s="17">
        <f t="shared" si="8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8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8"/>
      <c r="F243" s="11"/>
      <c r="G243" s="11"/>
      <c r="H243" s="13"/>
      <c r="I243" s="14"/>
      <c r="J243" s="14"/>
      <c r="K243" s="17">
        <f t="shared" si="8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8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8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8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8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6"/>
      <c r="F248" s="11"/>
      <c r="G248" s="11"/>
      <c r="H248" s="13"/>
      <c r="I248" s="14"/>
      <c r="J248" s="14"/>
      <c r="K248" s="17">
        <f t="shared" si="8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5"/>
      <c r="F249" s="11"/>
      <c r="G249" s="11"/>
      <c r="H249" s="13"/>
      <c r="I249" s="14"/>
      <c r="J249" s="14"/>
      <c r="K249" s="17">
        <f t="shared" si="8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5"/>
      <c r="E250" s="5"/>
      <c r="F250" s="11"/>
      <c r="G250" s="11"/>
      <c r="H250" s="13"/>
      <c r="I250" s="14"/>
      <c r="J250" s="14"/>
      <c r="K250" s="17">
        <f t="shared" si="8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5"/>
      <c r="F251" s="11"/>
      <c r="G251" s="11"/>
      <c r="H251" s="13"/>
      <c r="I251" s="14"/>
      <c r="J251" s="14"/>
      <c r="K251" s="17">
        <f t="shared" si="8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8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2"/>
      <c r="E253" s="5"/>
      <c r="F253" s="11"/>
      <c r="G253" s="11"/>
      <c r="H253" s="13"/>
      <c r="I253" s="14"/>
      <c r="J253" s="14"/>
      <c r="K253" s="17">
        <f t="shared" si="8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8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8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8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8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8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5"/>
      <c r="E259" s="5"/>
      <c r="F259" s="11"/>
      <c r="G259" s="11"/>
      <c r="H259" s="13"/>
      <c r="I259" s="14"/>
      <c r="J259" s="14"/>
      <c r="K259" s="17">
        <f t="shared" si="8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2"/>
      <c r="E260" s="5"/>
      <c r="F260" s="11"/>
      <c r="G260" s="11"/>
      <c r="H260" s="13"/>
      <c r="I260" s="14"/>
      <c r="J260" s="14"/>
      <c r="K260" s="17">
        <f t="shared" si="8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8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8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6"/>
      <c r="F263" s="11"/>
      <c r="G263" s="11"/>
      <c r="H263" s="13"/>
      <c r="I263" s="14"/>
      <c r="J263" s="14"/>
      <c r="K263" s="17">
        <f t="shared" si="8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6"/>
      <c r="F264" s="11"/>
      <c r="G264" s="11"/>
      <c r="H264" s="13"/>
      <c r="I264" s="14"/>
      <c r="J264" s="14"/>
      <c r="K264" s="17">
        <f t="shared" si="8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6"/>
      <c r="F265" s="11"/>
      <c r="G265" s="11"/>
      <c r="H265" s="13"/>
      <c r="I265" s="14"/>
      <c r="J265" s="14"/>
      <c r="K265" s="17">
        <f t="shared" si="8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8"/>
      <c r="F266" s="11"/>
      <c r="G266" s="11"/>
      <c r="H266" s="13"/>
      <c r="I266" s="14"/>
      <c r="J266" s="14"/>
      <c r="K266" s="17">
        <f t="shared" si="8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8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5"/>
      <c r="E268" s="5"/>
      <c r="F268" s="11"/>
      <c r="G268" s="11"/>
      <c r="H268" s="13"/>
      <c r="I268" s="14"/>
      <c r="J268" s="14"/>
      <c r="K268" s="17">
        <f t="shared" ref="K268:K299" si="9">F268*(H268-(H268*I268)-((H268-(H268*I268))*J268))</f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5"/>
      <c r="E269" s="5"/>
      <c r="F269" s="11"/>
      <c r="G269" s="11"/>
      <c r="H269" s="13"/>
      <c r="I269" s="14"/>
      <c r="J269" s="14"/>
      <c r="K269" s="17">
        <f t="shared" si="9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9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2"/>
      <c r="E271" s="6"/>
      <c r="F271" s="11"/>
      <c r="G271" s="11"/>
      <c r="H271" s="13"/>
      <c r="I271" s="14"/>
      <c r="J271" s="14"/>
      <c r="K271" s="17">
        <f t="shared" si="9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9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9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5"/>
      <c r="E274" s="5"/>
      <c r="F274" s="11"/>
      <c r="G274" s="11"/>
      <c r="H274" s="13"/>
      <c r="I274" s="14"/>
      <c r="J274" s="14"/>
      <c r="K274" s="17">
        <f t="shared" si="9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9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9"/>
      <c r="F276" s="11"/>
      <c r="G276" s="11"/>
      <c r="H276" s="13"/>
      <c r="I276" s="14"/>
      <c r="J276" s="14"/>
      <c r="K276" s="17">
        <f t="shared" si="9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2"/>
      <c r="E277" s="5"/>
      <c r="F277" s="11"/>
      <c r="G277" s="11"/>
      <c r="H277" s="13"/>
      <c r="I277" s="14"/>
      <c r="J277" s="14"/>
      <c r="K277" s="17">
        <f t="shared" si="9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6"/>
      <c r="F278" s="11"/>
      <c r="G278" s="11"/>
      <c r="H278" s="13"/>
      <c r="I278" s="14"/>
      <c r="J278" s="14"/>
      <c r="K278" s="17">
        <f t="shared" si="9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2"/>
      <c r="E279" s="5"/>
      <c r="F279" s="11"/>
      <c r="G279" s="11"/>
      <c r="H279" s="13"/>
      <c r="I279" s="14"/>
      <c r="J279" s="14"/>
      <c r="K279" s="17">
        <f t="shared" si="9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9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6"/>
      <c r="F281" s="11"/>
      <c r="G281" s="11"/>
      <c r="H281" s="13"/>
      <c r="I281" s="14"/>
      <c r="J281" s="14"/>
      <c r="K281" s="17">
        <f t="shared" si="9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5"/>
      <c r="E282" s="5"/>
      <c r="F282" s="11"/>
      <c r="G282" s="11"/>
      <c r="H282" s="13"/>
      <c r="I282" s="14"/>
      <c r="J282" s="14"/>
      <c r="K282" s="17">
        <f t="shared" si="9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5"/>
      <c r="F283" s="11"/>
      <c r="G283" s="11"/>
      <c r="H283" s="13"/>
      <c r="I283" s="14"/>
      <c r="J283" s="14"/>
      <c r="K283" s="17">
        <f t="shared" si="9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5"/>
      <c r="F284" s="11"/>
      <c r="G284" s="11"/>
      <c r="H284" s="13"/>
      <c r="I284" s="14"/>
      <c r="J284" s="14"/>
      <c r="K284" s="17">
        <f t="shared" si="9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5"/>
      <c r="E285" s="6"/>
      <c r="F285" s="11"/>
      <c r="G285" s="11"/>
      <c r="H285" s="13"/>
      <c r="I285" s="14"/>
      <c r="J285" s="14"/>
      <c r="K285" s="17">
        <f t="shared" si="9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5"/>
      <c r="F286" s="11"/>
      <c r="G286" s="11"/>
      <c r="H286" s="13"/>
      <c r="I286" s="14"/>
      <c r="J286" s="14"/>
      <c r="K286" s="17">
        <f t="shared" si="9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9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2"/>
      <c r="E288" s="5"/>
      <c r="F288" s="11"/>
      <c r="G288" s="11"/>
      <c r="H288" s="13"/>
      <c r="I288" s="14"/>
      <c r="J288" s="14"/>
      <c r="K288" s="17">
        <f t="shared" si="9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2"/>
      <c r="E289" s="6"/>
      <c r="F289" s="11"/>
      <c r="G289" s="11"/>
      <c r="H289" s="13"/>
      <c r="I289" s="14"/>
      <c r="J289" s="14"/>
      <c r="K289" s="17">
        <f t="shared" si="9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2"/>
      <c r="E290" s="6"/>
      <c r="F290" s="11"/>
      <c r="G290" s="11"/>
      <c r="H290" s="13"/>
      <c r="I290" s="14"/>
      <c r="J290" s="14"/>
      <c r="K290" s="17">
        <f t="shared" si="9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5"/>
      <c r="E291" s="5"/>
      <c r="F291" s="11"/>
      <c r="G291" s="11"/>
      <c r="H291" s="13"/>
      <c r="I291" s="14"/>
      <c r="J291" s="14"/>
      <c r="K291" s="17">
        <f t="shared" si="9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9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9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2"/>
      <c r="E294" s="5"/>
      <c r="F294" s="11"/>
      <c r="G294" s="11"/>
      <c r="H294" s="13"/>
      <c r="I294" s="14"/>
      <c r="J294" s="14"/>
      <c r="K294" s="17">
        <f t="shared" si="9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9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5"/>
      <c r="F296" s="11"/>
      <c r="G296" s="11"/>
      <c r="H296" s="13"/>
      <c r="I296" s="14"/>
      <c r="J296" s="14"/>
      <c r="K296" s="17">
        <f t="shared" si="9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9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8"/>
      <c r="F298" s="11"/>
      <c r="G298" s="11"/>
      <c r="H298" s="13"/>
      <c r="I298" s="14"/>
      <c r="J298" s="14"/>
      <c r="K298" s="17">
        <f t="shared" si="9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9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6"/>
      <c r="F300" s="11"/>
      <c r="G300" s="11"/>
      <c r="H300" s="13"/>
      <c r="I300" s="14"/>
      <c r="J300" s="14"/>
      <c r="K300" s="17">
        <f t="shared" ref="K300:K331" si="10">F300*(H300-(H300*I300)-((H300-(H300*I300))*J300))</f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5"/>
      <c r="E301" s="5"/>
      <c r="F301" s="11"/>
      <c r="G301" s="11"/>
      <c r="H301" s="13"/>
      <c r="I301" s="14"/>
      <c r="J301" s="14"/>
      <c r="K301" s="17">
        <f t="shared" si="10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2"/>
      <c r="E302" s="5"/>
      <c r="F302" s="11"/>
      <c r="G302" s="11"/>
      <c r="H302" s="13"/>
      <c r="I302" s="14"/>
      <c r="J302" s="14"/>
      <c r="K302" s="17">
        <f t="shared" si="10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10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8"/>
      <c r="F304" s="11"/>
      <c r="G304" s="11"/>
      <c r="H304" s="13"/>
      <c r="I304" s="14"/>
      <c r="J304" s="14"/>
      <c r="K304" s="17">
        <f t="shared" si="10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2"/>
      <c r="E305" s="5"/>
      <c r="F305" s="11"/>
      <c r="G305" s="11"/>
      <c r="H305" s="13"/>
      <c r="I305" s="14"/>
      <c r="J305" s="14"/>
      <c r="K305" s="17">
        <f t="shared" si="10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10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10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10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5"/>
      <c r="F309" s="11"/>
      <c r="G309" s="11"/>
      <c r="H309" s="13"/>
      <c r="I309" s="14"/>
      <c r="J309" s="14"/>
      <c r="K309" s="17">
        <f t="shared" si="10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5"/>
      <c r="F310" s="11"/>
      <c r="G310" s="11"/>
      <c r="H310" s="13"/>
      <c r="I310" s="14"/>
      <c r="J310" s="14"/>
      <c r="K310" s="17">
        <f t="shared" si="10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8"/>
      <c r="F311" s="11"/>
      <c r="G311" s="11"/>
      <c r="H311" s="13"/>
      <c r="I311" s="14"/>
      <c r="J311" s="14"/>
      <c r="K311" s="17">
        <f t="shared" si="10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10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6"/>
      <c r="F313" s="11"/>
      <c r="G313" s="11"/>
      <c r="H313" s="13"/>
      <c r="I313" s="14"/>
      <c r="J313" s="14"/>
      <c r="K313" s="17">
        <f t="shared" si="10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6"/>
      <c r="F314" s="11"/>
      <c r="G314" s="11"/>
      <c r="H314" s="13"/>
      <c r="I314" s="14"/>
      <c r="J314" s="14"/>
      <c r="K314" s="17">
        <f t="shared" si="10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6"/>
      <c r="F315" s="11"/>
      <c r="G315" s="11"/>
      <c r="H315" s="13"/>
      <c r="I315" s="14"/>
      <c r="J315" s="14"/>
      <c r="K315" s="17">
        <f t="shared" si="10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6"/>
      <c r="F316" s="11"/>
      <c r="G316" s="11"/>
      <c r="H316" s="13"/>
      <c r="I316" s="14"/>
      <c r="J316" s="14"/>
      <c r="K316" s="17">
        <f t="shared" si="10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6"/>
      <c r="F317" s="11"/>
      <c r="G317" s="11"/>
      <c r="H317" s="13"/>
      <c r="I317" s="14"/>
      <c r="J317" s="14"/>
      <c r="K317" s="17">
        <f t="shared" si="10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6"/>
      <c r="F318" s="11"/>
      <c r="G318" s="11"/>
      <c r="H318" s="13"/>
      <c r="I318" s="14"/>
      <c r="J318" s="14"/>
      <c r="K318" s="17">
        <f t="shared" si="10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6"/>
      <c r="F319" s="11"/>
      <c r="G319" s="11"/>
      <c r="H319" s="13"/>
      <c r="I319" s="14"/>
      <c r="J319" s="14"/>
      <c r="K319" s="17">
        <f t="shared" si="10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5"/>
      <c r="E320" s="5"/>
      <c r="F320" s="11"/>
      <c r="G320" s="11"/>
      <c r="H320" s="13"/>
      <c r="I320" s="14"/>
      <c r="J320" s="14"/>
      <c r="K320" s="17">
        <f t="shared" si="10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2"/>
      <c r="E321" s="6"/>
      <c r="F321" s="11"/>
      <c r="G321" s="11"/>
      <c r="H321" s="13"/>
      <c r="I321" s="14"/>
      <c r="J321" s="14"/>
      <c r="K321" s="17">
        <f t="shared" si="10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10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6"/>
      <c r="F323" s="11"/>
      <c r="G323" s="11"/>
      <c r="H323" s="13"/>
      <c r="I323" s="14"/>
      <c r="J323" s="14"/>
      <c r="K323" s="17">
        <f t="shared" si="10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5"/>
      <c r="F324" s="11"/>
      <c r="G324" s="11"/>
      <c r="H324" s="13"/>
      <c r="I324" s="14"/>
      <c r="J324" s="14"/>
      <c r="K324" s="17">
        <f t="shared" si="10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5"/>
      <c r="E325" s="6"/>
      <c r="F325" s="11"/>
      <c r="G325" s="11"/>
      <c r="H325" s="13"/>
      <c r="I325" s="14"/>
      <c r="J325" s="14"/>
      <c r="K325" s="17">
        <f t="shared" si="10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10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6"/>
      <c r="F327" s="11"/>
      <c r="G327" s="11"/>
      <c r="H327" s="13"/>
      <c r="I327" s="14"/>
      <c r="J327" s="14"/>
      <c r="K327" s="17">
        <f t="shared" si="10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6"/>
      <c r="F328" s="11"/>
      <c r="G328" s="11"/>
      <c r="H328" s="13"/>
      <c r="I328" s="14"/>
      <c r="J328" s="14"/>
      <c r="K328" s="17">
        <f t="shared" si="10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8"/>
      <c r="F329" s="11"/>
      <c r="G329" s="11"/>
      <c r="H329" s="13"/>
      <c r="I329" s="14"/>
      <c r="J329" s="14"/>
      <c r="K329" s="17">
        <f t="shared" si="10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10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2"/>
      <c r="E331" s="5"/>
      <c r="F331" s="11"/>
      <c r="G331" s="11"/>
      <c r="H331" s="13"/>
      <c r="I331" s="14"/>
      <c r="J331" s="14"/>
      <c r="K331" s="17">
        <f t="shared" si="10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6"/>
      <c r="F332" s="11"/>
      <c r="G332" s="11"/>
      <c r="H332" s="13"/>
      <c r="I332" s="14"/>
      <c r="J332" s="14"/>
      <c r="K332" s="17">
        <f t="shared" ref="K332:K363" si="11">F332*(H332-(H332*I332)-((H332-(H332*I332))*J332))</f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11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5"/>
      <c r="F334" s="11"/>
      <c r="G334" s="11"/>
      <c r="H334" s="13"/>
      <c r="I334" s="14"/>
      <c r="J334" s="14"/>
      <c r="K334" s="17">
        <f t="shared" si="11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5"/>
      <c r="E335" s="6"/>
      <c r="F335" s="11"/>
      <c r="G335" s="11"/>
      <c r="H335" s="13"/>
      <c r="I335" s="14"/>
      <c r="J335" s="14"/>
      <c r="K335" s="17">
        <f t="shared" si="11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5"/>
      <c r="F336" s="11"/>
      <c r="G336" s="11"/>
      <c r="H336" s="13"/>
      <c r="I336" s="14"/>
      <c r="J336" s="14"/>
      <c r="K336" s="17">
        <f t="shared" si="11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5"/>
      <c r="F337" s="11"/>
      <c r="G337" s="11"/>
      <c r="H337" s="13"/>
      <c r="I337" s="14"/>
      <c r="J337" s="14"/>
      <c r="K337" s="17">
        <f t="shared" si="11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5"/>
      <c r="F338" s="11"/>
      <c r="G338" s="11"/>
      <c r="H338" s="13"/>
      <c r="I338" s="14"/>
      <c r="J338" s="14"/>
      <c r="K338" s="17">
        <f t="shared" si="11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5"/>
      <c r="F339" s="11"/>
      <c r="G339" s="11"/>
      <c r="H339" s="13"/>
      <c r="I339" s="14"/>
      <c r="J339" s="14"/>
      <c r="K339" s="17">
        <f t="shared" si="11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11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11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11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5"/>
      <c r="E343" s="5"/>
      <c r="F343" s="11"/>
      <c r="G343" s="11"/>
      <c r="H343" s="13"/>
      <c r="I343" s="14"/>
      <c r="J343" s="14"/>
      <c r="K343" s="17">
        <f t="shared" si="11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11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2"/>
      <c r="E345" s="5"/>
      <c r="F345" s="11"/>
      <c r="G345" s="11"/>
      <c r="H345" s="13"/>
      <c r="I345" s="14"/>
      <c r="J345" s="14"/>
      <c r="K345" s="17">
        <f t="shared" si="11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11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5"/>
      <c r="F347" s="11"/>
      <c r="G347" s="11"/>
      <c r="H347" s="13"/>
      <c r="I347" s="14"/>
      <c r="J347" s="14"/>
      <c r="K347" s="17">
        <f t="shared" si="11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5"/>
      <c r="F348" s="11"/>
      <c r="G348" s="11"/>
      <c r="H348" s="13"/>
      <c r="I348" s="14"/>
      <c r="J348" s="14"/>
      <c r="K348" s="17">
        <f t="shared" si="11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6"/>
      <c r="F349" s="11"/>
      <c r="G349" s="11"/>
      <c r="H349" s="13"/>
      <c r="I349" s="14"/>
      <c r="J349" s="14"/>
      <c r="K349" s="17">
        <f t="shared" si="11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11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11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5"/>
      <c r="E352" s="5"/>
      <c r="F352" s="11"/>
      <c r="G352" s="11"/>
      <c r="H352" s="13"/>
      <c r="I352" s="14"/>
      <c r="J352" s="14"/>
      <c r="K352" s="17">
        <f t="shared" si="11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5"/>
      <c r="F353" s="11"/>
      <c r="G353" s="11"/>
      <c r="H353" s="13"/>
      <c r="I353" s="14"/>
      <c r="J353" s="14"/>
      <c r="K353" s="17">
        <f t="shared" si="11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6"/>
      <c r="F354" s="11"/>
      <c r="G354" s="11"/>
      <c r="H354" s="13"/>
      <c r="I354" s="14"/>
      <c r="J354" s="14"/>
      <c r="K354" s="17">
        <f t="shared" si="11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2"/>
      <c r="E355" s="6"/>
      <c r="F355" s="11"/>
      <c r="G355" s="11"/>
      <c r="H355" s="13"/>
      <c r="I355" s="14"/>
      <c r="J355" s="14"/>
      <c r="K355" s="17">
        <f t="shared" si="11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11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11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11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6"/>
      <c r="F359" s="11"/>
      <c r="G359" s="11"/>
      <c r="H359" s="13"/>
      <c r="I359" s="14"/>
      <c r="J359" s="14"/>
      <c r="K359" s="17">
        <f t="shared" si="11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6"/>
      <c r="F360" s="11"/>
      <c r="G360" s="11"/>
      <c r="H360" s="13"/>
      <c r="I360" s="14"/>
      <c r="J360" s="14"/>
      <c r="K360" s="17">
        <f t="shared" si="11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5"/>
      <c r="F361" s="11"/>
      <c r="G361" s="11"/>
      <c r="H361" s="13"/>
      <c r="I361" s="14"/>
      <c r="J361" s="14"/>
      <c r="K361" s="17">
        <f t="shared" si="11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6"/>
      <c r="F362" s="11"/>
      <c r="G362" s="11"/>
      <c r="H362" s="13"/>
      <c r="I362" s="14"/>
      <c r="J362" s="14"/>
      <c r="K362" s="17">
        <f t="shared" si="11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2"/>
      <c r="E363" s="8"/>
      <c r="F363" s="11"/>
      <c r="G363" s="11"/>
      <c r="H363" s="13"/>
      <c r="I363" s="14"/>
      <c r="J363" s="14"/>
      <c r="K363" s="17">
        <f t="shared" si="11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5"/>
      <c r="E364" s="6"/>
      <c r="F364" s="11"/>
      <c r="G364" s="11"/>
      <c r="H364" s="13"/>
      <c r="I364" s="14"/>
      <c r="J364" s="14"/>
      <c r="K364" s="17">
        <f t="shared" ref="K364:K384" si="12">F364*(H364-(H364*I364)-((H364-(H364*I364))*J364))</f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12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5"/>
      <c r="E366" s="5"/>
      <c r="F366" s="11"/>
      <c r="G366" s="11"/>
      <c r="H366" s="13"/>
      <c r="I366" s="14"/>
      <c r="J366" s="14"/>
      <c r="K366" s="17">
        <f t="shared" si="12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6"/>
      <c r="F367" s="11"/>
      <c r="G367" s="11"/>
      <c r="H367" s="13"/>
      <c r="I367" s="14"/>
      <c r="J367" s="14"/>
      <c r="K367" s="17">
        <f t="shared" si="12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12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5"/>
      <c r="F369" s="11"/>
      <c r="G369" s="11"/>
      <c r="H369" s="13"/>
      <c r="I369" s="14"/>
      <c r="J369" s="14"/>
      <c r="K369" s="17">
        <f t="shared" si="12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5"/>
      <c r="E370" s="5"/>
      <c r="F370" s="11"/>
      <c r="G370" s="11"/>
      <c r="H370" s="13"/>
      <c r="I370" s="14"/>
      <c r="J370" s="14"/>
      <c r="K370" s="17">
        <f t="shared" si="12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6"/>
      <c r="F371" s="11"/>
      <c r="G371" s="11"/>
      <c r="H371" s="13"/>
      <c r="I371" s="14"/>
      <c r="J371" s="14"/>
      <c r="K371" s="17">
        <f t="shared" si="12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2"/>
      <c r="E372" s="8"/>
      <c r="F372" s="11"/>
      <c r="G372" s="11"/>
      <c r="H372" s="13"/>
      <c r="I372" s="14"/>
      <c r="J372" s="14"/>
      <c r="K372" s="17">
        <f t="shared" si="12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8"/>
      <c r="F373" s="11"/>
      <c r="G373" s="11"/>
      <c r="H373" s="13"/>
      <c r="I373" s="14"/>
      <c r="J373" s="14"/>
      <c r="K373" s="17">
        <f t="shared" si="12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12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5"/>
      <c r="F375" s="11"/>
      <c r="G375" s="11"/>
      <c r="H375" s="13"/>
      <c r="I375" s="14"/>
      <c r="J375" s="14"/>
      <c r="K375" s="17">
        <f t="shared" si="12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12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6"/>
      <c r="F377" s="11"/>
      <c r="G377" s="11"/>
      <c r="H377" s="13"/>
      <c r="I377" s="14"/>
      <c r="J377" s="14"/>
      <c r="K377" s="17">
        <f t="shared" si="12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12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5"/>
      <c r="F379" s="11"/>
      <c r="G379" s="11"/>
      <c r="H379" s="13"/>
      <c r="I379" s="14"/>
      <c r="J379" s="14"/>
      <c r="K379" s="17">
        <f t="shared" si="12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5"/>
      <c r="F380" s="11"/>
      <c r="G380" s="11"/>
      <c r="H380" s="13"/>
      <c r="I380" s="14"/>
      <c r="J380" s="14"/>
      <c r="K380" s="17">
        <f t="shared" si="12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12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12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5"/>
      <c r="F383" s="11"/>
      <c r="G383" s="11"/>
      <c r="H383" s="13"/>
      <c r="I383" s="14"/>
      <c r="J383" s="14"/>
      <c r="K383" s="17">
        <f t="shared" si="12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2"/>
      <c r="E384" s="5"/>
      <c r="F384" s="11"/>
      <c r="G384" s="11"/>
      <c r="H384" s="13"/>
      <c r="I384" s="14"/>
      <c r="J384" s="14"/>
      <c r="K384" s="17">
        <f t="shared" si="12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5"/>
      <c r="E385" s="6"/>
      <c r="F385" s="11"/>
      <c r="G385" s="11"/>
      <c r="H385" s="13"/>
      <c r="I385" s="14"/>
      <c r="J385" s="14"/>
      <c r="K385" s="17">
        <f t="shared" si="8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2"/>
      <c r="E386" s="6"/>
      <c r="F386" s="11"/>
      <c r="G386" s="11"/>
      <c r="H386" s="13"/>
      <c r="I386" s="14"/>
      <c r="J386" s="14"/>
      <c r="K386" s="17">
        <f t="shared" si="8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8"/>
      <c r="F387" s="11"/>
      <c r="G387" s="11"/>
      <c r="H387" s="13"/>
      <c r="I387" s="14"/>
      <c r="J387" s="14"/>
      <c r="K387" s="17">
        <f t="shared" si="8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8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5"/>
      <c r="E389" s="5"/>
      <c r="F389" s="11"/>
      <c r="G389" s="11"/>
      <c r="H389" s="13"/>
      <c r="I389" s="14"/>
      <c r="J389" s="14"/>
      <c r="K389" s="17">
        <f t="shared" si="8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2"/>
      <c r="E390" s="5"/>
      <c r="F390" s="11"/>
      <c r="G390" s="11"/>
      <c r="H390" s="13"/>
      <c r="I390" s="14"/>
      <c r="J390" s="14"/>
      <c r="K390" s="17">
        <f t="shared" si="8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5"/>
      <c r="F391" s="11"/>
      <c r="G391" s="11"/>
      <c r="H391" s="13"/>
      <c r="I391" s="14"/>
      <c r="J391" s="14"/>
      <c r="K391" s="17">
        <f t="shared" si="8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5"/>
      <c r="F392" s="11"/>
      <c r="G392" s="11"/>
      <c r="H392" s="13"/>
      <c r="I392" s="14"/>
      <c r="J392" s="14"/>
      <c r="K392" s="17">
        <f t="shared" si="8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5"/>
      <c r="F393" s="11"/>
      <c r="G393" s="11"/>
      <c r="H393" s="13"/>
      <c r="I393" s="14"/>
      <c r="J393" s="14"/>
      <c r="K393" s="17">
        <f t="shared" si="8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5"/>
      <c r="E394" s="6"/>
      <c r="F394" s="11"/>
      <c r="G394" s="11"/>
      <c r="H394" s="13"/>
      <c r="I394" s="14"/>
      <c r="J394" s="14"/>
      <c r="K394" s="17">
        <f t="shared" si="8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8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ref="K396:K397" si="13">F396*(H396-(H396*I396)-((H396-(H396*I396))*J396))</f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8"/>
      <c r="F397" s="11"/>
      <c r="G397" s="11"/>
      <c r="H397" s="13"/>
      <c r="I397" s="14"/>
      <c r="J397" s="14"/>
      <c r="K397" s="17">
        <f t="shared" si="13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5"/>
      <c r="E398" s="6"/>
      <c r="F398" s="11"/>
      <c r="G398" s="11"/>
      <c r="H398" s="13"/>
      <c r="I398" s="14"/>
      <c r="J398" s="14"/>
      <c r="K398" s="17">
        <f t="shared" ref="K398:K406" si="14">F398*(H398-(H398*I398)-((H398-(H398*I398))*J398))</f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1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2"/>
      <c r="E400" s="5"/>
      <c r="F400" s="11"/>
      <c r="G400" s="11"/>
      <c r="H400" s="13"/>
      <c r="I400" s="14"/>
      <c r="J400" s="14"/>
      <c r="K400" s="17">
        <f t="shared" si="1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5"/>
      <c r="E401" s="6"/>
      <c r="F401" s="11"/>
      <c r="G401" s="11"/>
      <c r="H401" s="13"/>
      <c r="I401" s="14"/>
      <c r="J401" s="14"/>
      <c r="K401" s="17">
        <f t="shared" si="1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5"/>
      <c r="F402" s="11"/>
      <c r="G402" s="11"/>
      <c r="H402" s="13"/>
      <c r="I402" s="14"/>
      <c r="J402" s="14"/>
      <c r="K402" s="17">
        <f t="shared" si="1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1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1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5"/>
      <c r="F405" s="11"/>
      <c r="G405" s="11"/>
      <c r="H405" s="13"/>
      <c r="I405" s="14"/>
      <c r="J405" s="14"/>
      <c r="K405" s="17">
        <f t="shared" si="1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5"/>
      <c r="F406" s="11"/>
      <c r="G406" s="11"/>
      <c r="H406" s="13"/>
      <c r="I406" s="14"/>
      <c r="J406" s="14"/>
      <c r="K406" s="17">
        <f t="shared" si="1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5"/>
      <c r="F407" s="11"/>
      <c r="G407" s="11"/>
      <c r="H407" s="13"/>
      <c r="I407" s="14"/>
      <c r="J407" s="14"/>
      <c r="K407" s="17">
        <f t="shared" ref="K407:K408" si="15">F407*(H407-(H407*I407)-((H407-(H407*I407))*J407))</f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5"/>
      <c r="E408" s="5"/>
      <c r="F408" s="11"/>
      <c r="G408" s="11"/>
      <c r="H408" s="13"/>
      <c r="I408" s="14"/>
      <c r="J408" s="14"/>
      <c r="K408" s="17">
        <f t="shared" si="15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2"/>
      <c r="E409" s="5"/>
      <c r="F409" s="11"/>
      <c r="G409" s="11"/>
      <c r="H409" s="13"/>
      <c r="I409" s="14"/>
      <c r="J409" s="14"/>
      <c r="K409" s="17">
        <f t="shared" ref="K409:K418" si="16">F409*(H409-(H409*I409)-((H409-(H409*I409))*J409))</f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16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16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16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16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2"/>
      <c r="E414" s="5"/>
      <c r="F414" s="11"/>
      <c r="G414" s="11"/>
      <c r="H414" s="13"/>
      <c r="I414" s="14"/>
      <c r="J414" s="14"/>
      <c r="K414" s="17">
        <f t="shared" si="16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8"/>
      <c r="F415" s="11"/>
      <c r="G415" s="11"/>
      <c r="H415" s="13"/>
      <c r="I415" s="14"/>
      <c r="J415" s="14"/>
      <c r="K415" s="17">
        <f t="shared" si="16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si="16"/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5"/>
      <c r="F417" s="11"/>
      <c r="G417" s="11"/>
      <c r="H417" s="13"/>
      <c r="I417" s="14"/>
      <c r="J417" s="14"/>
      <c r="K417" s="17">
        <f t="shared" si="16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2"/>
      <c r="E418" s="5"/>
      <c r="F418" s="11"/>
      <c r="G418" s="11"/>
      <c r="H418" s="13"/>
      <c r="I418" s="14"/>
      <c r="J418" s="14"/>
      <c r="K418" s="17">
        <f t="shared" si="16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5"/>
      <c r="E419" s="8"/>
      <c r="F419" s="11"/>
      <c r="G419" s="11"/>
      <c r="H419" s="13"/>
      <c r="I419" s="14"/>
      <c r="J419" s="14"/>
      <c r="K419" s="17">
        <f t="shared" ref="K419:K428" si="17">F419*(H419-(H419*I419)-((H419-(H419*I419))*J419))</f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17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2"/>
      <c r="E421" s="5"/>
      <c r="F421" s="11"/>
      <c r="G421" s="11"/>
      <c r="H421" s="13"/>
      <c r="I421" s="14"/>
      <c r="J421" s="14"/>
      <c r="K421" s="17">
        <f t="shared" si="17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6"/>
      <c r="F422" s="11"/>
      <c r="G422" s="11"/>
      <c r="H422" s="13"/>
      <c r="I422" s="14"/>
      <c r="J422" s="14"/>
      <c r="K422" s="17">
        <f t="shared" si="17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17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17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2"/>
      <c r="E425" s="5"/>
      <c r="F425" s="11"/>
      <c r="G425" s="11"/>
      <c r="H425" s="13"/>
      <c r="I425" s="14"/>
      <c r="J425" s="14"/>
      <c r="K425" s="17">
        <f t="shared" si="17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17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17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17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ref="K429:K438" si="18">F429*(H429-(H429*I429)-((H429-(H429*I429))*J429))</f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5"/>
      <c r="E430" s="5"/>
      <c r="F430" s="11"/>
      <c r="G430" s="11"/>
      <c r="H430" s="13"/>
      <c r="I430" s="14"/>
      <c r="J430" s="14"/>
      <c r="K430" s="17">
        <f t="shared" si="18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6"/>
      <c r="F431" s="11"/>
      <c r="G431" s="11"/>
      <c r="H431" s="13"/>
      <c r="I431" s="14"/>
      <c r="J431" s="14"/>
      <c r="K431" s="17">
        <f t="shared" si="18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6"/>
      <c r="F432" s="11"/>
      <c r="G432" s="11"/>
      <c r="H432" s="13"/>
      <c r="I432" s="14"/>
      <c r="J432" s="14"/>
      <c r="K432" s="17">
        <f t="shared" si="18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6"/>
      <c r="F433" s="11"/>
      <c r="G433" s="11"/>
      <c r="H433" s="13"/>
      <c r="I433" s="14"/>
      <c r="J433" s="14"/>
      <c r="K433" s="17">
        <f t="shared" si="18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6"/>
      <c r="F434" s="11"/>
      <c r="G434" s="11"/>
      <c r="H434" s="13"/>
      <c r="I434" s="14"/>
      <c r="J434" s="14"/>
      <c r="K434" s="17">
        <f t="shared" si="18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6"/>
      <c r="F435" s="11"/>
      <c r="G435" s="11"/>
      <c r="H435" s="13"/>
      <c r="I435" s="14"/>
      <c r="J435" s="14"/>
      <c r="K435" s="17">
        <f t="shared" si="18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6"/>
      <c r="F436" s="11"/>
      <c r="G436" s="11"/>
      <c r="H436" s="13"/>
      <c r="I436" s="14"/>
      <c r="J436" s="14"/>
      <c r="K436" s="17">
        <f t="shared" si="18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6"/>
      <c r="F437" s="11"/>
      <c r="G437" s="11"/>
      <c r="H437" s="13"/>
      <c r="I437" s="14"/>
      <c r="J437" s="14"/>
      <c r="K437" s="17">
        <f t="shared" si="18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6"/>
      <c r="F438" s="11"/>
      <c r="G438" s="11"/>
      <c r="H438" s="13"/>
      <c r="I438" s="14"/>
      <c r="J438" s="14"/>
      <c r="K438" s="17">
        <f t="shared" si="18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2"/>
      <c r="E439" s="6"/>
      <c r="F439" s="11"/>
      <c r="G439" s="11"/>
      <c r="H439" s="13"/>
      <c r="I439" s="14"/>
      <c r="J439" s="14"/>
      <c r="K439" s="17">
        <f t="shared" ref="K439:K462" si="19">F439*(H439-(H439*I439)-((H439-(H439*I439))*J439))</f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6"/>
      <c r="F440" s="11"/>
      <c r="G440" s="11"/>
      <c r="H440" s="13"/>
      <c r="I440" s="14"/>
      <c r="J440" s="14"/>
      <c r="K440" s="17">
        <f t="shared" si="19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6"/>
      <c r="F441" s="11"/>
      <c r="G441" s="11"/>
      <c r="H441" s="13"/>
      <c r="I441" s="14"/>
      <c r="J441" s="14"/>
      <c r="K441" s="17">
        <f t="shared" si="19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19"/>
        <v>0</v>
      </c>
      <c r="L442" s="17"/>
      <c r="M442" s="17"/>
    </row>
    <row r="443" spans="1:13" s="2" customFormat="1" ht="12.75" x14ac:dyDescent="0.2">
      <c r="A443" s="11"/>
      <c r="B443" s="18"/>
      <c r="C443" s="18"/>
      <c r="D443" s="16"/>
      <c r="E443" s="5"/>
      <c r="F443" s="11"/>
      <c r="G443" s="11"/>
      <c r="H443" s="13"/>
      <c r="I443" s="6"/>
      <c r="J443" s="6"/>
      <c r="K443" s="17">
        <f t="shared" ref="K443:K454" si="20">F443*(H443-(H443*I443)-((H443-(H443*I443))*J443))</f>
        <v>0</v>
      </c>
      <c r="L443" s="17"/>
      <c r="M443" s="17"/>
    </row>
    <row r="444" spans="1:13" s="2" customFormat="1" ht="12.75" x14ac:dyDescent="0.2">
      <c r="A444" s="11"/>
      <c r="B444" s="18"/>
      <c r="C444" s="18"/>
      <c r="D444" s="11"/>
      <c r="E444" s="5"/>
      <c r="F444" s="11"/>
      <c r="G444" s="11"/>
      <c r="H444" s="13"/>
      <c r="I444" s="6"/>
      <c r="J444" s="6"/>
      <c r="K444" s="17">
        <f t="shared" si="20"/>
        <v>0</v>
      </c>
      <c r="L444" s="17"/>
      <c r="M444" s="17"/>
    </row>
    <row r="445" spans="1:13" s="2" customFormat="1" ht="12.75" x14ac:dyDescent="0.2">
      <c r="A445" s="11"/>
      <c r="B445" s="18"/>
      <c r="C445" s="18"/>
      <c r="D445" s="11"/>
      <c r="E445" s="6"/>
      <c r="F445" s="11"/>
      <c r="G445" s="11"/>
      <c r="H445" s="13"/>
      <c r="I445" s="6"/>
      <c r="J445" s="6"/>
      <c r="K445" s="17">
        <f t="shared" si="20"/>
        <v>0</v>
      </c>
      <c r="L445" s="17"/>
      <c r="M445" s="17"/>
    </row>
    <row r="446" spans="1:13" s="2" customFormat="1" ht="12.75" x14ac:dyDescent="0.2">
      <c r="A446" s="11"/>
      <c r="B446" s="18"/>
      <c r="C446" s="18"/>
      <c r="D446" s="11"/>
      <c r="E446" s="6"/>
      <c r="F446" s="11"/>
      <c r="G446" s="11"/>
      <c r="H446" s="13"/>
      <c r="I446" s="6"/>
      <c r="J446" s="6"/>
      <c r="K446" s="17">
        <f t="shared" si="20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20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2"/>
      <c r="E448" s="5"/>
      <c r="F448" s="11"/>
      <c r="G448" s="11"/>
      <c r="H448" s="13"/>
      <c r="I448" s="14"/>
      <c r="J448" s="14"/>
      <c r="K448" s="17">
        <f t="shared" si="20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20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2"/>
      <c r="E450" s="5"/>
      <c r="F450" s="11"/>
      <c r="G450" s="11"/>
      <c r="H450" s="13"/>
      <c r="I450" s="14"/>
      <c r="J450" s="14"/>
      <c r="K450" s="17">
        <f t="shared" si="20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5"/>
      <c r="E451" s="6"/>
      <c r="F451" s="11"/>
      <c r="G451" s="11"/>
      <c r="H451" s="13"/>
      <c r="I451" s="14"/>
      <c r="J451" s="14"/>
      <c r="K451" s="17">
        <f t="shared" si="20"/>
        <v>0</v>
      </c>
      <c r="L451" s="17"/>
      <c r="M451" s="17"/>
    </row>
    <row r="452" spans="1:13" s="2" customFormat="1" ht="12.75" x14ac:dyDescent="0.2">
      <c r="A452" s="11"/>
      <c r="B452" s="18"/>
      <c r="C452" s="18"/>
      <c r="D452" s="11"/>
      <c r="E452" s="6"/>
      <c r="F452" s="11"/>
      <c r="G452" s="11"/>
      <c r="H452" s="13"/>
      <c r="I452" s="6"/>
      <c r="J452" s="6"/>
      <c r="K452" s="17">
        <f t="shared" si="20"/>
        <v>0</v>
      </c>
      <c r="L452" s="17"/>
      <c r="M452" s="17"/>
    </row>
    <row r="453" spans="1:13" s="2" customFormat="1" ht="12.75" x14ac:dyDescent="0.2">
      <c r="A453" s="11"/>
      <c r="B453" s="18"/>
      <c r="C453" s="18"/>
      <c r="D453" s="11"/>
      <c r="E453" s="6"/>
      <c r="F453" s="11"/>
      <c r="G453" s="11"/>
      <c r="H453" s="13"/>
      <c r="I453" s="6"/>
      <c r="J453" s="6"/>
      <c r="K453" s="17">
        <f t="shared" si="20"/>
        <v>0</v>
      </c>
      <c r="L453" s="17"/>
      <c r="M453" s="17"/>
    </row>
    <row r="454" spans="1:13" s="2" customFormat="1" ht="12.75" x14ac:dyDescent="0.2">
      <c r="A454" s="11"/>
      <c r="B454" s="18"/>
      <c r="C454" s="18"/>
      <c r="D454" s="11"/>
      <c r="E454" s="5"/>
      <c r="F454" s="11"/>
      <c r="G454" s="11"/>
      <c r="H454" s="13"/>
      <c r="I454" s="6"/>
      <c r="J454" s="6"/>
      <c r="K454" s="17">
        <f t="shared" si="20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5"/>
      <c r="F455" s="11"/>
      <c r="G455" s="11"/>
      <c r="H455" s="13"/>
      <c r="I455" s="14"/>
      <c r="J455" s="14"/>
      <c r="K455" s="17">
        <f t="shared" si="19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5"/>
      <c r="F456" s="11"/>
      <c r="G456" s="11"/>
      <c r="H456" s="13"/>
      <c r="I456" s="14"/>
      <c r="J456" s="14"/>
      <c r="K456" s="17">
        <f t="shared" ref="K456:K457" si="21">F456*(H456-(H456*I456)-((H456-(H456*I456))*J456))</f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5"/>
      <c r="F457" s="11"/>
      <c r="G457" s="11"/>
      <c r="H457" s="13"/>
      <c r="I457" s="14"/>
      <c r="J457" s="14"/>
      <c r="K457" s="17">
        <f t="shared" si="21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19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19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19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19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19"/>
        <v>0</v>
      </c>
      <c r="L462" s="17"/>
      <c r="M462" s="17"/>
    </row>
    <row r="463" spans="1:13" s="2" customFormat="1" ht="12.75" x14ac:dyDescent="0.2">
      <c r="A463" s="11"/>
      <c r="B463" s="12"/>
      <c r="C463" s="12"/>
      <c r="D463" s="12"/>
      <c r="E463" s="6"/>
      <c r="F463" s="11"/>
      <c r="G463" s="11"/>
      <c r="H463" s="13"/>
      <c r="I463" s="14"/>
      <c r="J463" s="14"/>
      <c r="K463" s="17">
        <f t="shared" ref="K463:K476" si="22">F463*(H463-(H463*I463)-((H463-(H463*I463))*J463))</f>
        <v>0</v>
      </c>
      <c r="L463" s="17"/>
      <c r="M463" s="17"/>
    </row>
    <row r="464" spans="1:13" s="2" customFormat="1" ht="12.75" x14ac:dyDescent="0.2">
      <c r="A464" s="11"/>
      <c r="B464" s="12"/>
      <c r="C464" s="12"/>
      <c r="D464" s="12"/>
      <c r="E464" s="6"/>
      <c r="F464" s="11"/>
      <c r="G464" s="11"/>
      <c r="H464" s="13"/>
      <c r="I464" s="14"/>
      <c r="J464" s="14"/>
      <c r="K464" s="17">
        <f t="shared" si="22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22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5"/>
      <c r="F466" s="11"/>
      <c r="G466" s="11"/>
      <c r="H466" s="13"/>
      <c r="I466" s="6"/>
      <c r="J466" s="6"/>
      <c r="K466" s="17">
        <f t="shared" si="22"/>
        <v>0</v>
      </c>
      <c r="L466" s="17"/>
      <c r="M466" s="17"/>
    </row>
    <row r="467" spans="1:13" s="2" customFormat="1" ht="12.75" x14ac:dyDescent="0.2">
      <c r="A467" s="11"/>
      <c r="B467" s="18"/>
      <c r="C467" s="18"/>
      <c r="D467" s="11"/>
      <c r="E467" s="5"/>
      <c r="F467" s="11"/>
      <c r="G467" s="11"/>
      <c r="H467" s="13"/>
      <c r="I467" s="6"/>
      <c r="J467" s="6"/>
      <c r="K467" s="17">
        <f t="shared" si="22"/>
        <v>0</v>
      </c>
      <c r="L467" s="17"/>
      <c r="M467" s="17"/>
    </row>
    <row r="468" spans="1:13" s="2" customFormat="1" ht="12.75" x14ac:dyDescent="0.2">
      <c r="A468" s="11"/>
      <c r="B468" s="18"/>
      <c r="C468" s="18"/>
      <c r="D468" s="11"/>
      <c r="E468" s="6"/>
      <c r="F468" s="11"/>
      <c r="G468" s="11"/>
      <c r="H468" s="13"/>
      <c r="I468" s="6"/>
      <c r="J468" s="6"/>
      <c r="K468" s="17">
        <f t="shared" si="22"/>
        <v>0</v>
      </c>
      <c r="L468" s="17"/>
      <c r="M468" s="17"/>
    </row>
    <row r="469" spans="1:13" s="2" customFormat="1" ht="12.75" x14ac:dyDescent="0.2">
      <c r="A469" s="11"/>
      <c r="B469" s="18"/>
      <c r="C469" s="18"/>
      <c r="D469" s="11"/>
      <c r="E469" s="6"/>
      <c r="F469" s="11"/>
      <c r="G469" s="11"/>
      <c r="H469" s="13"/>
      <c r="I469" s="6"/>
      <c r="J469" s="6"/>
      <c r="K469" s="17">
        <f t="shared" si="22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6"/>
      <c r="E470" s="6"/>
      <c r="F470" s="11"/>
      <c r="G470" s="11"/>
      <c r="H470" s="13"/>
      <c r="I470" s="6"/>
      <c r="J470" s="6"/>
      <c r="K470" s="17">
        <f>F470*(H470-(H470*I470)-((H470-(H470*I470))*J470))</f>
        <v>0</v>
      </c>
      <c r="L470" s="17"/>
      <c r="M470" s="17"/>
    </row>
    <row r="471" spans="1:13" s="2" customFormat="1" ht="12.75" x14ac:dyDescent="0.2">
      <c r="A471" s="11"/>
      <c r="B471" s="18"/>
      <c r="C471" s="18"/>
      <c r="D471" s="11"/>
      <c r="E471" s="6"/>
      <c r="F471" s="11"/>
      <c r="G471" s="11"/>
      <c r="H471" s="13"/>
      <c r="I471" s="6"/>
      <c r="J471" s="6"/>
      <c r="K471" s="17">
        <f>F471*(H471-(H471*I471)-((H471-(H471*I471))*J471))</f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8"/>
      <c r="F472" s="11"/>
      <c r="G472" s="11"/>
      <c r="H472" s="13"/>
      <c r="I472" s="6"/>
      <c r="J472" s="6"/>
      <c r="K472" s="17">
        <f>F472*(H472-(H472*I472)-((H472-(H472*I472))*J472))</f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8"/>
      <c r="F473" s="11"/>
      <c r="G473" s="11"/>
      <c r="H473" s="13"/>
      <c r="I473" s="6"/>
      <c r="J473" s="6"/>
      <c r="K473" s="17">
        <f>F473*(H473-(H473*I473)-((H473-(H473*I473))*J473))</f>
        <v>0</v>
      </c>
      <c r="L473" s="17"/>
      <c r="M473" s="17"/>
    </row>
    <row r="474" spans="1:13" s="2" customFormat="1" ht="12.75" x14ac:dyDescent="0.2">
      <c r="A474" s="11"/>
      <c r="B474" s="12"/>
      <c r="C474" s="12"/>
      <c r="D474" s="15"/>
      <c r="E474" s="6"/>
      <c r="F474" s="11"/>
      <c r="G474" s="11"/>
      <c r="H474" s="13"/>
      <c r="I474" s="14"/>
      <c r="J474" s="14"/>
      <c r="K474" s="17">
        <f t="shared" si="22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6"/>
      <c r="F475" s="11"/>
      <c r="G475" s="11"/>
      <c r="H475" s="13"/>
      <c r="I475" s="14"/>
      <c r="J475" s="14"/>
      <c r="K475" s="17">
        <f t="shared" si="22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22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6"/>
      <c r="F477" s="11"/>
      <c r="G477" s="11"/>
      <c r="H477" s="13"/>
      <c r="I477" s="14"/>
      <c r="J477" s="14"/>
      <c r="K477" s="17">
        <f t="shared" ref="K477:K482" si="23">F477*(H477-(H477*I477)-((H477-(H477*I477))*J477))</f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23"/>
        <v>0</v>
      </c>
      <c r="L478" s="17"/>
      <c r="M478" s="17"/>
    </row>
    <row r="479" spans="1:13" s="2" customFormat="1" ht="12.75" x14ac:dyDescent="0.2">
      <c r="A479" s="11"/>
      <c r="B479" s="18"/>
      <c r="C479" s="18"/>
      <c r="D479" s="16"/>
      <c r="E479" s="6"/>
      <c r="F479" s="11"/>
      <c r="G479" s="11"/>
      <c r="H479" s="13"/>
      <c r="I479" s="6"/>
      <c r="J479" s="6"/>
      <c r="K479" s="17">
        <f t="shared" si="23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5"/>
      <c r="F480" s="11"/>
      <c r="G480" s="11"/>
      <c r="H480" s="13"/>
      <c r="I480" s="14"/>
      <c r="J480" s="14"/>
      <c r="K480" s="17">
        <f t="shared" si="23"/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23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23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ref="K483:K492" si="24">F483*(H483-(H483*I483)-((H483-(H483*I483))*J483))</f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8"/>
      <c r="F484" s="11"/>
      <c r="G484" s="11"/>
      <c r="H484" s="13"/>
      <c r="I484" s="14"/>
      <c r="J484" s="14"/>
      <c r="K484" s="17">
        <f t="shared" si="24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5"/>
      <c r="F485" s="11"/>
      <c r="G485" s="11"/>
      <c r="H485" s="13"/>
      <c r="I485" s="6"/>
      <c r="J485" s="6"/>
      <c r="K485" s="17">
        <f t="shared" si="24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24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6"/>
      <c r="F487" s="11"/>
      <c r="G487" s="11"/>
      <c r="H487" s="13"/>
      <c r="I487" s="6"/>
      <c r="J487" s="6"/>
      <c r="K487" s="17">
        <f t="shared" si="24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24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6"/>
      <c r="E489" s="6"/>
      <c r="F489" s="11"/>
      <c r="G489" s="11"/>
      <c r="H489" s="13"/>
      <c r="I489" s="6"/>
      <c r="J489" s="6"/>
      <c r="K489" s="17">
        <f t="shared" si="24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2"/>
      <c r="E490" s="6"/>
      <c r="F490" s="11"/>
      <c r="G490" s="11"/>
      <c r="H490" s="13"/>
      <c r="I490" s="14"/>
      <c r="J490" s="14"/>
      <c r="K490" s="17">
        <f t="shared" si="24"/>
        <v>0</v>
      </c>
      <c r="L490" s="17"/>
      <c r="M490" s="17"/>
    </row>
    <row r="491" spans="1:13" s="2" customFormat="1" ht="12.75" x14ac:dyDescent="0.2">
      <c r="A491" s="11"/>
      <c r="B491" s="12"/>
      <c r="C491" s="12"/>
      <c r="D491" s="15"/>
      <c r="E491" s="5"/>
      <c r="F491" s="11"/>
      <c r="G491" s="11"/>
      <c r="H491" s="13"/>
      <c r="I491" s="14"/>
      <c r="J491" s="14"/>
      <c r="K491" s="17">
        <f t="shared" si="24"/>
        <v>0</v>
      </c>
      <c r="L491" s="17"/>
      <c r="M491" s="17"/>
    </row>
    <row r="492" spans="1:13" s="2" customFormat="1" ht="12.75" x14ac:dyDescent="0.2">
      <c r="A492" s="11"/>
      <c r="B492" s="12"/>
      <c r="C492" s="12"/>
      <c r="D492" s="12"/>
      <c r="E492" s="5"/>
      <c r="F492" s="11"/>
      <c r="G492" s="11"/>
      <c r="H492" s="13"/>
      <c r="I492" s="14"/>
      <c r="J492" s="14"/>
      <c r="K492" s="17">
        <f t="shared" si="24"/>
        <v>0</v>
      </c>
      <c r="L492" s="17"/>
      <c r="M492" s="17"/>
    </row>
    <row r="493" spans="1:13" s="2" customFormat="1" ht="12.75" x14ac:dyDescent="0.2">
      <c r="A493" s="11"/>
      <c r="B493" s="12"/>
      <c r="C493" s="12"/>
      <c r="D493" s="12"/>
      <c r="E493" s="6"/>
      <c r="F493" s="11"/>
      <c r="G493" s="11"/>
      <c r="H493" s="13"/>
      <c r="I493" s="14"/>
      <c r="J493" s="14"/>
      <c r="K493" s="17">
        <f t="shared" ref="K493:K504" si="25"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2"/>
      <c r="E494" s="6"/>
      <c r="F494" s="11"/>
      <c r="G494" s="11"/>
      <c r="H494" s="13"/>
      <c r="I494" s="14"/>
      <c r="J494" s="14"/>
      <c r="K494" s="17">
        <f t="shared" si="25"/>
        <v>0</v>
      </c>
      <c r="L494" s="17"/>
      <c r="M494" s="17"/>
    </row>
    <row r="495" spans="1:13" s="2" customFormat="1" ht="12.75" x14ac:dyDescent="0.2">
      <c r="A495" s="11"/>
      <c r="B495" s="18"/>
      <c r="C495" s="18"/>
      <c r="D495" s="11"/>
      <c r="E495" s="6"/>
      <c r="F495" s="11"/>
      <c r="G495" s="11"/>
      <c r="H495" s="13"/>
      <c r="I495" s="6"/>
      <c r="J495" s="6"/>
      <c r="K495" s="17">
        <f t="shared" si="25"/>
        <v>0</v>
      </c>
      <c r="L495" s="17"/>
      <c r="M495" s="17"/>
    </row>
    <row r="496" spans="1:13" s="2" customFormat="1" ht="12.75" x14ac:dyDescent="0.2">
      <c r="A496" s="11"/>
      <c r="B496" s="18"/>
      <c r="C496" s="18"/>
      <c r="D496" s="11"/>
      <c r="E496" s="6"/>
      <c r="F496" s="11"/>
      <c r="G496" s="11"/>
      <c r="H496" s="13"/>
      <c r="I496" s="6"/>
      <c r="J496" s="6"/>
      <c r="K496" s="17">
        <f t="shared" si="25"/>
        <v>0</v>
      </c>
      <c r="L496" s="17"/>
      <c r="M496" s="17"/>
    </row>
    <row r="497" spans="1:13" s="2" customFormat="1" ht="12.75" x14ac:dyDescent="0.2">
      <c r="A497" s="11"/>
      <c r="B497" s="18"/>
      <c r="C497" s="18"/>
      <c r="D497" s="11"/>
      <c r="E497" s="5"/>
      <c r="F497" s="11"/>
      <c r="G497" s="11"/>
      <c r="H497" s="13"/>
      <c r="I497" s="6"/>
      <c r="J497" s="6"/>
      <c r="K497" s="17">
        <f t="shared" si="25"/>
        <v>0</v>
      </c>
      <c r="L497" s="17"/>
      <c r="M497" s="17"/>
    </row>
    <row r="498" spans="1:13" s="2" customFormat="1" ht="12.75" x14ac:dyDescent="0.2">
      <c r="A498" s="11"/>
      <c r="B498" s="18"/>
      <c r="C498" s="18"/>
      <c r="D498" s="16"/>
      <c r="E498" s="6"/>
      <c r="F498" s="11"/>
      <c r="G498" s="11"/>
      <c r="H498" s="13"/>
      <c r="I498" s="6"/>
      <c r="J498" s="6"/>
      <c r="K498" s="17">
        <f t="shared" si="25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1"/>
      <c r="E499" s="6"/>
      <c r="F499" s="11"/>
      <c r="G499" s="11"/>
      <c r="H499" s="13"/>
      <c r="I499" s="6"/>
      <c r="J499" s="6"/>
      <c r="K499" s="17">
        <f t="shared" si="25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25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5"/>
      <c r="F501" s="11"/>
      <c r="G501" s="11"/>
      <c r="H501" s="13"/>
      <c r="I501" s="14"/>
      <c r="J501" s="14"/>
      <c r="K501" s="17">
        <f t="shared" si="25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5"/>
      <c r="F502" s="11"/>
      <c r="G502" s="11"/>
      <c r="H502" s="13"/>
      <c r="I502" s="14"/>
      <c r="J502" s="14"/>
      <c r="K502" s="17">
        <f t="shared" si="25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8"/>
      <c r="F503" s="11"/>
      <c r="G503" s="11"/>
      <c r="H503" s="13"/>
      <c r="I503" s="14"/>
      <c r="J503" s="14"/>
      <c r="K503" s="17">
        <f t="shared" si="25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6"/>
      <c r="F504" s="11"/>
      <c r="G504" s="11"/>
      <c r="H504" s="13"/>
      <c r="I504" s="14"/>
      <c r="J504" s="14"/>
      <c r="K504" s="17">
        <f t="shared" si="25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21"/>
      <c r="E505" s="6"/>
      <c r="F505" s="11"/>
      <c r="G505" s="11"/>
      <c r="H505" s="13"/>
      <c r="I505" s="6"/>
      <c r="J505" s="6"/>
      <c r="K505" s="17">
        <f t="shared" ref="K505:K522" si="26">F505*(H505-(H505*I505)-((H505-(H505*I505))*J505))</f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21"/>
      <c r="E506" s="6"/>
      <c r="F506" s="11"/>
      <c r="G506" s="11"/>
      <c r="H506" s="13"/>
      <c r="I506" s="6"/>
      <c r="J506" s="6"/>
      <c r="K506" s="17">
        <f t="shared" si="2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21"/>
      <c r="E507" s="6"/>
      <c r="F507" s="11"/>
      <c r="G507" s="11"/>
      <c r="H507" s="13"/>
      <c r="I507" s="6"/>
      <c r="J507" s="6"/>
      <c r="K507" s="17">
        <f t="shared" si="26"/>
        <v>0</v>
      </c>
      <c r="L507" s="17"/>
      <c r="M507" s="17"/>
    </row>
    <row r="508" spans="1:13" s="2" customFormat="1" ht="12.75" x14ac:dyDescent="0.2">
      <c r="A508" s="11"/>
      <c r="B508" s="12"/>
      <c r="C508" s="12"/>
      <c r="D508" s="21"/>
      <c r="E508" s="6"/>
      <c r="F508" s="11"/>
      <c r="G508" s="11"/>
      <c r="H508" s="13"/>
      <c r="I508" s="14"/>
      <c r="J508" s="14"/>
      <c r="K508" s="17">
        <f t="shared" si="26"/>
        <v>0</v>
      </c>
      <c r="L508" s="17"/>
      <c r="M508" s="17"/>
    </row>
    <row r="509" spans="1:13" s="2" customFormat="1" ht="12.75" x14ac:dyDescent="0.2">
      <c r="A509" s="11"/>
      <c r="B509" s="12"/>
      <c r="C509" s="12"/>
      <c r="D509" s="21"/>
      <c r="E509" s="6"/>
      <c r="F509" s="11"/>
      <c r="G509" s="11"/>
      <c r="H509" s="13"/>
      <c r="I509" s="14"/>
      <c r="J509" s="14"/>
      <c r="K509" s="17">
        <f t="shared" si="2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21"/>
      <c r="E510" s="6"/>
      <c r="F510" s="11"/>
      <c r="G510" s="11"/>
      <c r="H510" s="13"/>
      <c r="I510" s="14"/>
      <c r="J510" s="14"/>
      <c r="K510" s="17">
        <f t="shared" si="2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21"/>
      <c r="E511" s="6"/>
      <c r="F511" s="11"/>
      <c r="G511" s="11"/>
      <c r="H511" s="13"/>
      <c r="I511" s="14"/>
      <c r="J511" s="14"/>
      <c r="K511" s="17">
        <f t="shared" si="2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21"/>
      <c r="E512" s="6"/>
      <c r="F512" s="11"/>
      <c r="G512" s="11"/>
      <c r="H512" s="13"/>
      <c r="I512" s="14"/>
      <c r="J512" s="14"/>
      <c r="K512" s="17">
        <f t="shared" si="2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21"/>
      <c r="E513" s="6"/>
      <c r="F513" s="11"/>
      <c r="G513" s="11"/>
      <c r="H513" s="13"/>
      <c r="I513" s="14"/>
      <c r="J513" s="14"/>
      <c r="K513" s="17">
        <f t="shared" si="2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21"/>
      <c r="E514" s="6"/>
      <c r="F514" s="11"/>
      <c r="G514" s="11"/>
      <c r="H514" s="13"/>
      <c r="I514" s="14"/>
      <c r="J514" s="14"/>
      <c r="K514" s="17">
        <f t="shared" si="26"/>
        <v>0</v>
      </c>
      <c r="L514" s="17"/>
      <c r="M514" s="17"/>
    </row>
    <row r="515" spans="1:13" s="2" customFormat="1" ht="12.75" x14ac:dyDescent="0.2">
      <c r="A515" s="11"/>
      <c r="B515" s="12"/>
      <c r="C515" s="12"/>
      <c r="D515" s="21"/>
      <c r="E515" s="6"/>
      <c r="F515" s="11"/>
      <c r="G515" s="11"/>
      <c r="H515" s="13"/>
      <c r="I515" s="14"/>
      <c r="J515" s="14"/>
      <c r="K515" s="17">
        <f t="shared" si="26"/>
        <v>0</v>
      </c>
      <c r="L515" s="17"/>
      <c r="M515" s="17"/>
    </row>
    <row r="516" spans="1:13" s="2" customFormat="1" ht="12.75" x14ac:dyDescent="0.2">
      <c r="A516" s="11"/>
      <c r="B516" s="12"/>
      <c r="C516" s="12"/>
      <c r="D516" s="21"/>
      <c r="E516" s="6"/>
      <c r="F516" s="11"/>
      <c r="G516" s="11"/>
      <c r="H516" s="13"/>
      <c r="I516" s="14"/>
      <c r="J516" s="14"/>
      <c r="K516" s="17">
        <f t="shared" si="26"/>
        <v>0</v>
      </c>
      <c r="L516" s="17"/>
      <c r="M516" s="17"/>
    </row>
    <row r="517" spans="1:13" s="2" customFormat="1" ht="12.75" x14ac:dyDescent="0.2">
      <c r="A517" s="11"/>
      <c r="B517" s="12"/>
      <c r="C517" s="12"/>
      <c r="D517" s="21"/>
      <c r="E517" s="6"/>
      <c r="F517" s="11"/>
      <c r="G517" s="11"/>
      <c r="H517" s="13"/>
      <c r="I517" s="14"/>
      <c r="J517" s="14"/>
      <c r="K517" s="17">
        <f t="shared" si="26"/>
        <v>0</v>
      </c>
      <c r="L517" s="17"/>
      <c r="M517" s="17"/>
    </row>
    <row r="518" spans="1:13" s="2" customFormat="1" ht="12.75" x14ac:dyDescent="0.2">
      <c r="A518" s="11"/>
      <c r="B518" s="12"/>
      <c r="C518" s="12"/>
      <c r="D518" s="21"/>
      <c r="E518" s="6"/>
      <c r="F518" s="11"/>
      <c r="G518" s="11"/>
      <c r="H518" s="13"/>
      <c r="I518" s="14"/>
      <c r="J518" s="14"/>
      <c r="K518" s="17">
        <f t="shared" si="26"/>
        <v>0</v>
      </c>
      <c r="L518" s="17"/>
      <c r="M518" s="17"/>
    </row>
    <row r="519" spans="1:13" s="2" customFormat="1" ht="12.75" x14ac:dyDescent="0.2">
      <c r="A519" s="11"/>
      <c r="B519" s="12"/>
      <c r="C519" s="12"/>
      <c r="D519" s="21"/>
      <c r="E519" s="6"/>
      <c r="F519" s="11"/>
      <c r="G519" s="11"/>
      <c r="H519" s="13"/>
      <c r="I519" s="14"/>
      <c r="J519" s="14"/>
      <c r="K519" s="17">
        <f t="shared" si="2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21"/>
      <c r="E520" s="6"/>
      <c r="F520" s="11"/>
      <c r="G520" s="11"/>
      <c r="H520" s="13"/>
      <c r="I520" s="14"/>
      <c r="J520" s="14"/>
      <c r="K520" s="17">
        <f t="shared" si="2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21"/>
      <c r="E521" s="6"/>
      <c r="F521" s="11"/>
      <c r="G521" s="11"/>
      <c r="H521" s="13"/>
      <c r="I521" s="14"/>
      <c r="J521" s="14"/>
      <c r="K521" s="17">
        <f t="shared" si="2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21"/>
      <c r="E522" s="6"/>
      <c r="F522" s="11"/>
      <c r="G522" s="11"/>
      <c r="H522" s="13"/>
      <c r="I522" s="14"/>
      <c r="J522" s="14"/>
      <c r="K522" s="17">
        <f t="shared" si="26"/>
        <v>0</v>
      </c>
      <c r="L522" s="17"/>
      <c r="M522" s="17"/>
    </row>
    <row r="523" spans="1:13" s="2" customFormat="1" ht="12.75" x14ac:dyDescent="0.2">
      <c r="A523" s="11"/>
      <c r="B523" s="18"/>
      <c r="C523" s="18"/>
      <c r="D523" s="21"/>
      <c r="E523" s="5"/>
      <c r="F523" s="11"/>
      <c r="G523" s="11"/>
      <c r="H523" s="13"/>
      <c r="I523" s="6"/>
      <c r="J523" s="6"/>
      <c r="K523" s="17">
        <f t="shared" ref="K523:K529" si="27">F523*(H523-(H523*I523)-((H523-(H523*I523))*J523))</f>
        <v>0</v>
      </c>
      <c r="L523" s="17"/>
      <c r="M523" s="17"/>
    </row>
    <row r="524" spans="1:13" s="2" customFormat="1" ht="12.75" x14ac:dyDescent="0.2">
      <c r="A524" s="11"/>
      <c r="B524" s="18"/>
      <c r="C524" s="18"/>
      <c r="D524" s="21"/>
      <c r="E524" s="5"/>
      <c r="F524" s="11"/>
      <c r="G524" s="11"/>
      <c r="H524" s="13"/>
      <c r="I524" s="6"/>
      <c r="J524" s="6"/>
      <c r="K524" s="17">
        <f t="shared" si="27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5"/>
      <c r="F525" s="11"/>
      <c r="G525" s="11"/>
      <c r="H525" s="13"/>
      <c r="I525" s="6"/>
      <c r="J525" s="6"/>
      <c r="K525" s="17">
        <f t="shared" si="27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27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27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27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27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ref="K530:K560" si="28">F530*(H530-(H530*I530)-((H530-(H530*I530))*J530))</f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28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28"/>
        <v>0</v>
      </c>
      <c r="L532" s="17"/>
      <c r="M532" s="17"/>
    </row>
    <row r="533" spans="1:13" s="2" customFormat="1" ht="12.75" x14ac:dyDescent="0.2">
      <c r="A533" s="11"/>
      <c r="B533" s="18"/>
      <c r="C533" s="18"/>
      <c r="D533" s="21"/>
      <c r="E533" s="6"/>
      <c r="F533" s="11"/>
      <c r="G533" s="11"/>
      <c r="H533" s="13"/>
      <c r="I533" s="6"/>
      <c r="J533" s="6"/>
      <c r="K533" s="17">
        <f t="shared" si="28"/>
        <v>0</v>
      </c>
      <c r="L533" s="17"/>
      <c r="M533" s="17"/>
    </row>
    <row r="534" spans="1:13" s="2" customFormat="1" ht="12.75" x14ac:dyDescent="0.2">
      <c r="A534" s="11"/>
      <c r="B534" s="18"/>
      <c r="C534" s="18"/>
      <c r="D534" s="21"/>
      <c r="E534" s="5"/>
      <c r="F534" s="11"/>
      <c r="G534" s="11"/>
      <c r="H534" s="13"/>
      <c r="I534" s="6"/>
      <c r="J534" s="6"/>
      <c r="K534" s="17">
        <f t="shared" si="28"/>
        <v>0</v>
      </c>
      <c r="L534" s="17"/>
      <c r="M534" s="17"/>
    </row>
    <row r="535" spans="1:13" s="2" customFormat="1" ht="12.75" x14ac:dyDescent="0.2">
      <c r="A535" s="11"/>
      <c r="B535" s="18"/>
      <c r="C535" s="18"/>
      <c r="D535" s="21"/>
      <c r="E535" s="5"/>
      <c r="F535" s="11"/>
      <c r="G535" s="11"/>
      <c r="H535" s="13"/>
      <c r="I535" s="6"/>
      <c r="J535" s="6"/>
      <c r="K535" s="17">
        <f t="shared" si="28"/>
        <v>0</v>
      </c>
      <c r="L535" s="17"/>
      <c r="M535" s="17"/>
    </row>
    <row r="536" spans="1:13" s="2" customFormat="1" ht="12.75" x14ac:dyDescent="0.2">
      <c r="A536" s="11"/>
      <c r="B536" s="18"/>
      <c r="C536" s="18"/>
      <c r="D536" s="21"/>
      <c r="E536" s="6"/>
      <c r="F536" s="11"/>
      <c r="G536" s="11"/>
      <c r="H536" s="13"/>
      <c r="I536" s="6"/>
      <c r="J536" s="6"/>
      <c r="K536" s="17">
        <f t="shared" si="28"/>
        <v>0</v>
      </c>
      <c r="L536" s="17"/>
      <c r="M536" s="17"/>
    </row>
    <row r="537" spans="1:13" s="2" customFormat="1" ht="12.75" x14ac:dyDescent="0.2">
      <c r="A537" s="11"/>
      <c r="B537" s="18"/>
      <c r="C537" s="18"/>
      <c r="D537" s="21"/>
      <c r="E537" s="6"/>
      <c r="F537" s="11"/>
      <c r="G537" s="11"/>
      <c r="H537" s="13"/>
      <c r="I537" s="6"/>
      <c r="J537" s="6"/>
      <c r="K537" s="17">
        <f t="shared" si="28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28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28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28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28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28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6"/>
      <c r="F543" s="11"/>
      <c r="G543" s="11"/>
      <c r="H543" s="13"/>
      <c r="I543" s="6"/>
      <c r="J543" s="6"/>
      <c r="K543" s="17">
        <f t="shared" si="28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si="28"/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28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28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28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28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28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28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20">
        <f t="shared" si="28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28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28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28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28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28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28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28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28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28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ref="K561:K570" si="29">F561*(H561-(H561*I561)-((H561-(H561*I561))*J561))</f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29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29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29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29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29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29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29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29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29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17">
        <f t="shared" ref="K571:K576" si="30">F571*(H571-(H571*I571)-((H571-(H571*I571))*J571))</f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30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30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30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30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30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ref="K577:K633" si="31">F577*(H577-(H577*I577)-((H577-(H577*I577))*J577))</f>
        <v>0</v>
      </c>
      <c r="L577" s="17"/>
      <c r="M577" s="17"/>
    </row>
    <row r="578" spans="1:13" s="2" customFormat="1" ht="12.75" x14ac:dyDescent="0.2">
      <c r="A578" s="11"/>
      <c r="B578" s="18"/>
      <c r="C578" s="18"/>
      <c r="D578" s="21"/>
      <c r="E578" s="6"/>
      <c r="F578" s="11"/>
      <c r="G578" s="11"/>
      <c r="H578" s="13"/>
      <c r="I578" s="6"/>
      <c r="J578" s="6"/>
      <c r="K578" s="17">
        <f t="shared" si="31"/>
        <v>0</v>
      </c>
      <c r="L578" s="17"/>
      <c r="M578" s="17"/>
    </row>
    <row r="579" spans="1:13" s="2" customFormat="1" ht="12.75" x14ac:dyDescent="0.2">
      <c r="A579" s="11"/>
      <c r="B579" s="18"/>
      <c r="C579" s="18"/>
      <c r="D579" s="21"/>
      <c r="E579" s="6"/>
      <c r="F579" s="11"/>
      <c r="G579" s="11"/>
      <c r="H579" s="13"/>
      <c r="I579" s="6"/>
      <c r="J579" s="6"/>
      <c r="K579" s="17">
        <f t="shared" si="31"/>
        <v>0</v>
      </c>
      <c r="L579" s="17"/>
      <c r="M579" s="17"/>
    </row>
    <row r="580" spans="1:13" s="2" customFormat="1" ht="12.75" x14ac:dyDescent="0.2">
      <c r="A580" s="11"/>
      <c r="B580" s="18"/>
      <c r="C580" s="18"/>
      <c r="D580" s="21"/>
      <c r="E580" s="6"/>
      <c r="F580" s="11"/>
      <c r="G580" s="11"/>
      <c r="H580" s="13"/>
      <c r="I580" s="6"/>
      <c r="J580" s="6"/>
      <c r="K580" s="17">
        <f t="shared" si="31"/>
        <v>0</v>
      </c>
      <c r="L580" s="17"/>
      <c r="M580" s="17"/>
    </row>
    <row r="581" spans="1:13" s="2" customFormat="1" ht="12.75" x14ac:dyDescent="0.2">
      <c r="A581" s="11"/>
      <c r="B581" s="18"/>
      <c r="C581" s="18"/>
      <c r="D581" s="21"/>
      <c r="E581" s="6"/>
      <c r="F581" s="11"/>
      <c r="G581" s="11"/>
      <c r="H581" s="13"/>
      <c r="I581" s="6"/>
      <c r="J581" s="6"/>
      <c r="K581" s="17">
        <f t="shared" si="31"/>
        <v>0</v>
      </c>
      <c r="L581" s="17"/>
      <c r="M581" s="17"/>
    </row>
    <row r="582" spans="1:13" s="2" customFormat="1" ht="12.75" x14ac:dyDescent="0.2">
      <c r="A582" s="11"/>
      <c r="B582" s="18"/>
      <c r="C582" s="18"/>
      <c r="D582" s="21"/>
      <c r="E582" s="6"/>
      <c r="F582" s="11"/>
      <c r="G582" s="11"/>
      <c r="H582" s="13"/>
      <c r="I582" s="6"/>
      <c r="J582" s="6"/>
      <c r="K582" s="17">
        <f t="shared" si="31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31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6"/>
      <c r="F584" s="11"/>
      <c r="G584" s="11"/>
      <c r="H584" s="13"/>
      <c r="I584" s="6"/>
      <c r="J584" s="6"/>
      <c r="K584" s="17">
        <f t="shared" si="31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6"/>
      <c r="F585" s="11"/>
      <c r="G585" s="11"/>
      <c r="H585" s="13"/>
      <c r="I585" s="6"/>
      <c r="J585" s="6"/>
      <c r="K585" s="17">
        <f t="shared" si="31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31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31"/>
        <v>0</v>
      </c>
      <c r="L587" s="17"/>
      <c r="M587" s="17"/>
    </row>
    <row r="588" spans="1:13" s="2" customFormat="1" ht="12.75" x14ac:dyDescent="0.2">
      <c r="A588" s="11"/>
      <c r="B588" s="18"/>
      <c r="C588" s="18"/>
      <c r="D588" s="21"/>
      <c r="E588" s="6"/>
      <c r="F588" s="11"/>
      <c r="G588" s="11"/>
      <c r="H588" s="13"/>
      <c r="I588" s="6"/>
      <c r="J588" s="6"/>
      <c r="K588" s="17">
        <f t="shared" si="31"/>
        <v>0</v>
      </c>
      <c r="L588" s="17"/>
      <c r="M588" s="17"/>
    </row>
    <row r="589" spans="1:13" s="2" customFormat="1" ht="12.75" x14ac:dyDescent="0.2">
      <c r="A589" s="11"/>
      <c r="B589" s="18"/>
      <c r="C589" s="18"/>
      <c r="D589" s="21"/>
      <c r="E589" s="6"/>
      <c r="F589" s="11"/>
      <c r="G589" s="11"/>
      <c r="H589" s="13"/>
      <c r="I589" s="6"/>
      <c r="J589" s="6"/>
      <c r="K589" s="17">
        <f t="shared" si="31"/>
        <v>0</v>
      </c>
      <c r="L589" s="17"/>
      <c r="M589" s="17"/>
    </row>
    <row r="590" spans="1:13" s="2" customFormat="1" ht="12.75" x14ac:dyDescent="0.2">
      <c r="A590" s="11"/>
      <c r="B590" s="18"/>
      <c r="C590" s="18"/>
      <c r="D590" s="21"/>
      <c r="E590" s="6"/>
      <c r="F590" s="11"/>
      <c r="G590" s="11"/>
      <c r="H590" s="13"/>
      <c r="I590" s="6"/>
      <c r="J590" s="6"/>
      <c r="K590" s="17">
        <f t="shared" si="31"/>
        <v>0</v>
      </c>
      <c r="L590" s="17"/>
      <c r="M590" s="17"/>
    </row>
    <row r="591" spans="1:13" s="2" customFormat="1" ht="12.75" x14ac:dyDescent="0.2">
      <c r="A591" s="11"/>
      <c r="B591" s="18"/>
      <c r="C591" s="18"/>
      <c r="D591" s="21"/>
      <c r="E591" s="6"/>
      <c r="F591" s="11"/>
      <c r="G591" s="11"/>
      <c r="H591" s="13"/>
      <c r="I591" s="6"/>
      <c r="J591" s="6"/>
      <c r="K591" s="17">
        <f t="shared" si="31"/>
        <v>0</v>
      </c>
      <c r="L591" s="17"/>
      <c r="M591" s="17"/>
    </row>
    <row r="592" spans="1:13" s="2" customFormat="1" ht="12.75" x14ac:dyDescent="0.2">
      <c r="A592" s="11"/>
      <c r="B592" s="18"/>
      <c r="C592" s="18"/>
      <c r="D592" s="21"/>
      <c r="E592" s="6"/>
      <c r="F592" s="11"/>
      <c r="G592" s="11"/>
      <c r="H592" s="13"/>
      <c r="I592" s="6"/>
      <c r="J592" s="6"/>
      <c r="K592" s="17">
        <f t="shared" si="31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31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6"/>
      <c r="F594" s="11"/>
      <c r="G594" s="11"/>
      <c r="H594" s="13"/>
      <c r="I594" s="6"/>
      <c r="J594" s="6"/>
      <c r="K594" s="17">
        <f t="shared" si="31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6"/>
      <c r="F595" s="11"/>
      <c r="G595" s="11"/>
      <c r="H595" s="13"/>
      <c r="I595" s="6"/>
      <c r="J595" s="6"/>
      <c r="K595" s="17">
        <f t="shared" si="31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31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31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31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31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31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31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31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31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31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31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31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31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si="31"/>
        <v>0</v>
      </c>
      <c r="L608" s="17"/>
      <c r="M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31"/>
        <v>0</v>
      </c>
      <c r="L609" s="17"/>
      <c r="M609" s="17"/>
    </row>
    <row r="610" spans="1:14" s="1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31"/>
        <v>0</v>
      </c>
      <c r="L610" s="17"/>
      <c r="M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31"/>
        <v>0</v>
      </c>
      <c r="L611" s="17"/>
      <c r="M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31"/>
        <v>0</v>
      </c>
      <c r="L612" s="17"/>
      <c r="M612" s="17"/>
    </row>
    <row r="613" spans="1:14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31"/>
        <v>0</v>
      </c>
      <c r="L613" s="17"/>
      <c r="M613" s="17"/>
    </row>
    <row r="614" spans="1:14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31"/>
        <v>0</v>
      </c>
      <c r="L614" s="17"/>
      <c r="M614" s="17"/>
    </row>
    <row r="615" spans="1:14" s="2" customFormat="1" ht="12.75" x14ac:dyDescent="0.2">
      <c r="A615" s="11"/>
      <c r="B615" s="23"/>
      <c r="C615" s="18"/>
      <c r="D615" s="19"/>
      <c r="E615" s="3"/>
      <c r="F615" s="11"/>
      <c r="G615" s="11"/>
      <c r="H615" s="13"/>
      <c r="I615" s="6"/>
      <c r="J615" s="6"/>
      <c r="K615" s="17">
        <f t="shared" si="31"/>
        <v>0</v>
      </c>
      <c r="L615" s="17"/>
      <c r="M615" s="17"/>
    </row>
    <row r="616" spans="1:14" s="2" customFormat="1" ht="12.75" x14ac:dyDescent="0.2">
      <c r="A616" s="11"/>
      <c r="B616" s="23"/>
      <c r="C616" s="18"/>
      <c r="D616" s="19"/>
      <c r="E616" s="3"/>
      <c r="F616" s="11"/>
      <c r="G616" s="11"/>
      <c r="H616" s="13"/>
      <c r="I616" s="6"/>
      <c r="J616" s="6"/>
      <c r="K616" s="17">
        <f t="shared" si="31"/>
        <v>0</v>
      </c>
      <c r="L616" s="17"/>
      <c r="M616" s="17"/>
      <c r="N616" s="24"/>
    </row>
    <row r="617" spans="1:14" s="2" customFormat="1" ht="12.75" x14ac:dyDescent="0.2">
      <c r="A617" s="11"/>
      <c r="B617" s="18"/>
      <c r="C617" s="18"/>
      <c r="D617" s="19"/>
      <c r="E617" s="6"/>
      <c r="F617" s="11"/>
      <c r="G617" s="11"/>
      <c r="H617" s="13"/>
      <c r="I617" s="6"/>
      <c r="J617" s="6"/>
      <c r="K617" s="17">
        <f t="shared" si="31"/>
        <v>0</v>
      </c>
      <c r="L617" s="17"/>
      <c r="M617" s="17"/>
    </row>
    <row r="618" spans="1:14" s="2" customFormat="1" ht="12.75" x14ac:dyDescent="0.2">
      <c r="A618" s="11"/>
      <c r="B618" s="18"/>
      <c r="C618" s="18"/>
      <c r="D618" s="19"/>
      <c r="E618" s="6"/>
      <c r="F618" s="11"/>
      <c r="G618" s="11"/>
      <c r="H618" s="13"/>
      <c r="I618" s="6"/>
      <c r="J618" s="6"/>
      <c r="K618" s="17">
        <f t="shared" si="31"/>
        <v>0</v>
      </c>
      <c r="L618" s="17"/>
      <c r="M618" s="17"/>
    </row>
    <row r="619" spans="1:14" s="2" customFormat="1" ht="12.75" x14ac:dyDescent="0.2">
      <c r="A619" s="11"/>
      <c r="B619" s="18"/>
      <c r="C619" s="18"/>
      <c r="D619" s="19"/>
      <c r="E619" s="6"/>
      <c r="F619" s="11"/>
      <c r="G619" s="11"/>
      <c r="H619" s="13"/>
      <c r="I619" s="6"/>
      <c r="J619" s="6"/>
      <c r="K619" s="17">
        <f t="shared" si="31"/>
        <v>0</v>
      </c>
      <c r="L619" s="17"/>
      <c r="M619" s="17"/>
    </row>
    <row r="620" spans="1:14" s="2" customFormat="1" ht="12.75" x14ac:dyDescent="0.2">
      <c r="A620" s="11"/>
      <c r="B620" s="18"/>
      <c r="C620" s="18"/>
      <c r="D620" s="19"/>
      <c r="E620" s="6"/>
      <c r="F620" s="11"/>
      <c r="G620" s="11"/>
      <c r="H620" s="13"/>
      <c r="I620" s="6"/>
      <c r="J620" s="6"/>
      <c r="K620" s="17">
        <f t="shared" si="31"/>
        <v>0</v>
      </c>
      <c r="L620" s="17"/>
      <c r="M620" s="17"/>
    </row>
    <row r="621" spans="1:14" s="2" customFormat="1" ht="12.75" x14ac:dyDescent="0.2">
      <c r="A621" s="11"/>
      <c r="B621" s="18"/>
      <c r="C621" s="18"/>
      <c r="D621" s="19"/>
      <c r="E621" s="6"/>
      <c r="F621" s="11"/>
      <c r="G621" s="11"/>
      <c r="H621" s="13"/>
      <c r="I621" s="6"/>
      <c r="J621" s="6"/>
      <c r="K621" s="17">
        <f t="shared" si="31"/>
        <v>0</v>
      </c>
      <c r="L621" s="17"/>
      <c r="M621" s="17"/>
    </row>
    <row r="622" spans="1:14" s="2" customFormat="1" ht="12.75" x14ac:dyDescent="0.2">
      <c r="A622" s="11"/>
      <c r="B622" s="18"/>
      <c r="C622" s="18"/>
      <c r="D622" s="19"/>
      <c r="E622" s="6"/>
      <c r="F622" s="11"/>
      <c r="G622" s="11"/>
      <c r="H622" s="13"/>
      <c r="I622" s="6"/>
      <c r="J622" s="6"/>
      <c r="K622" s="17">
        <f t="shared" si="31"/>
        <v>0</v>
      </c>
      <c r="L622" s="17"/>
      <c r="M622" s="17"/>
    </row>
    <row r="623" spans="1:14" s="2" customFormat="1" ht="12.75" x14ac:dyDescent="0.2">
      <c r="A623" s="11"/>
      <c r="B623" s="18"/>
      <c r="C623" s="18"/>
      <c r="D623" s="19"/>
      <c r="E623" s="6"/>
      <c r="F623" s="11"/>
      <c r="G623" s="11"/>
      <c r="H623" s="13"/>
      <c r="I623" s="6"/>
      <c r="J623" s="6"/>
      <c r="K623" s="17">
        <f t="shared" si="31"/>
        <v>0</v>
      </c>
      <c r="L623" s="17"/>
      <c r="M623" s="17"/>
    </row>
    <row r="624" spans="1:14" s="2" customFormat="1" ht="12.75" x14ac:dyDescent="0.2">
      <c r="A624" s="11"/>
      <c r="B624" s="18"/>
      <c r="C624" s="18"/>
      <c r="D624" s="19"/>
      <c r="E624" s="4"/>
      <c r="F624" s="11"/>
      <c r="G624" s="11"/>
      <c r="H624" s="13"/>
      <c r="I624" s="6"/>
      <c r="J624" s="6"/>
      <c r="K624" s="17">
        <f t="shared" si="31"/>
        <v>0</v>
      </c>
      <c r="L624" s="17"/>
      <c r="M624" s="17"/>
    </row>
    <row r="625" spans="1:13" s="2" customFormat="1" ht="12.75" x14ac:dyDescent="0.2">
      <c r="A625" s="11"/>
      <c r="B625" s="18"/>
      <c r="C625" s="18"/>
      <c r="D625" s="19"/>
      <c r="E625" s="6"/>
      <c r="F625" s="11"/>
      <c r="G625" s="11"/>
      <c r="H625" s="13"/>
      <c r="I625" s="6"/>
      <c r="J625" s="6"/>
      <c r="K625" s="17">
        <f t="shared" si="31"/>
        <v>0</v>
      </c>
      <c r="L625" s="17"/>
      <c r="M625" s="17"/>
    </row>
    <row r="626" spans="1:13" s="2" customFormat="1" ht="12.75" x14ac:dyDescent="0.2">
      <c r="A626" s="11"/>
      <c r="B626" s="18"/>
      <c r="C626" s="18"/>
      <c r="D626" s="19"/>
      <c r="E626" s="6"/>
      <c r="F626" s="11"/>
      <c r="G626" s="11"/>
      <c r="H626" s="13"/>
      <c r="I626" s="6"/>
      <c r="J626" s="6"/>
      <c r="K626" s="17">
        <f t="shared" si="31"/>
        <v>0</v>
      </c>
      <c r="L626" s="17"/>
      <c r="M626" s="17"/>
    </row>
    <row r="627" spans="1:13" s="2" customFormat="1" ht="12.75" x14ac:dyDescent="0.2">
      <c r="A627" s="11"/>
      <c r="B627" s="18"/>
      <c r="C627" s="18"/>
      <c r="D627" s="19"/>
      <c r="E627" s="6"/>
      <c r="F627" s="11"/>
      <c r="G627" s="11"/>
      <c r="H627" s="13"/>
      <c r="I627" s="6"/>
      <c r="J627" s="6"/>
      <c r="K627" s="17">
        <f t="shared" si="31"/>
        <v>0</v>
      </c>
      <c r="L627" s="17"/>
      <c r="M627" s="17"/>
    </row>
    <row r="628" spans="1:13" s="2" customFormat="1" ht="12.75" x14ac:dyDescent="0.2">
      <c r="A628" s="11"/>
      <c r="B628" s="18"/>
      <c r="C628" s="18"/>
      <c r="D628" s="19"/>
      <c r="E628" s="6"/>
      <c r="F628" s="11"/>
      <c r="G628" s="11"/>
      <c r="H628" s="13"/>
      <c r="I628" s="6"/>
      <c r="J628" s="6"/>
      <c r="K628" s="17">
        <f t="shared" si="31"/>
        <v>0</v>
      </c>
      <c r="L628" s="17"/>
      <c r="M628" s="17"/>
    </row>
    <row r="629" spans="1:13" s="2" customFormat="1" ht="12.75" x14ac:dyDescent="0.2">
      <c r="A629" s="11"/>
      <c r="B629" s="18"/>
      <c r="C629" s="18"/>
      <c r="D629" s="19"/>
      <c r="E629" s="6"/>
      <c r="F629" s="11"/>
      <c r="G629" s="11"/>
      <c r="H629" s="13"/>
      <c r="I629" s="6"/>
      <c r="J629" s="6"/>
      <c r="K629" s="17">
        <f t="shared" si="31"/>
        <v>0</v>
      </c>
      <c r="L629" s="17"/>
      <c r="M629" s="17"/>
    </row>
    <row r="630" spans="1:13" s="2" customFormat="1" ht="12.75" x14ac:dyDescent="0.2">
      <c r="A630" s="11"/>
      <c r="B630" s="18"/>
      <c r="C630" s="18"/>
      <c r="D630" s="19"/>
      <c r="E630" s="6"/>
      <c r="F630" s="11"/>
      <c r="G630" s="11"/>
      <c r="H630" s="13"/>
      <c r="I630" s="6"/>
      <c r="J630" s="6"/>
      <c r="K630" s="17">
        <f t="shared" si="31"/>
        <v>0</v>
      </c>
      <c r="L630" s="17"/>
      <c r="M630" s="17"/>
    </row>
    <row r="631" spans="1:13" s="2" customFormat="1" ht="12.75" x14ac:dyDescent="0.2">
      <c r="A631" s="11"/>
      <c r="B631" s="18"/>
      <c r="C631" s="18"/>
      <c r="D631" s="19"/>
      <c r="E631" s="6"/>
      <c r="F631" s="11"/>
      <c r="G631" s="11"/>
      <c r="H631" s="13"/>
      <c r="I631" s="6"/>
      <c r="J631" s="6"/>
      <c r="K631" s="17">
        <f t="shared" si="31"/>
        <v>0</v>
      </c>
      <c r="L631" s="17"/>
      <c r="M631" s="17"/>
    </row>
    <row r="632" spans="1:13" s="2" customFormat="1" ht="12.75" x14ac:dyDescent="0.2">
      <c r="A632" s="11"/>
      <c r="B632" s="18"/>
      <c r="C632" s="18"/>
      <c r="D632" s="19"/>
      <c r="E632" s="6"/>
      <c r="F632" s="11"/>
      <c r="G632" s="11"/>
      <c r="H632" s="13"/>
      <c r="I632" s="6"/>
      <c r="J632" s="6"/>
      <c r="K632" s="17">
        <f t="shared" si="31"/>
        <v>0</v>
      </c>
      <c r="L632" s="17"/>
      <c r="M632" s="17"/>
    </row>
    <row r="633" spans="1:13" s="2" customFormat="1" ht="12.75" x14ac:dyDescent="0.2">
      <c r="A633" s="11"/>
      <c r="B633" s="18"/>
      <c r="C633" s="18"/>
      <c r="D633" s="19"/>
      <c r="E633" s="6"/>
      <c r="F633" s="11"/>
      <c r="G633" s="11"/>
      <c r="H633" s="13"/>
      <c r="I633" s="6"/>
      <c r="J633" s="6"/>
      <c r="K633" s="17">
        <f t="shared" si="31"/>
        <v>0</v>
      </c>
      <c r="L633" s="17"/>
      <c r="M633" s="17"/>
    </row>
    <row r="634" spans="1:13" s="2" customFormat="1" ht="12.75" x14ac:dyDescent="0.2">
      <c r="A634" s="11"/>
      <c r="B634" s="18"/>
      <c r="C634" s="18"/>
      <c r="D634" s="19"/>
      <c r="E634" s="6"/>
      <c r="F634" s="11"/>
      <c r="G634" s="11"/>
      <c r="H634" s="13"/>
      <c r="I634" s="6"/>
      <c r="J634" s="6"/>
      <c r="K634" s="17">
        <f t="shared" ref="K634:K655" si="32">F634*(H634-(H634*I634)-((H634-(H634*I634))*J634))</f>
        <v>0</v>
      </c>
      <c r="L634" s="17"/>
      <c r="M634" s="17"/>
    </row>
    <row r="635" spans="1:13" s="2" customFormat="1" ht="12.75" x14ac:dyDescent="0.2">
      <c r="A635" s="11"/>
      <c r="B635" s="18"/>
      <c r="C635" s="18"/>
      <c r="D635" s="19"/>
      <c r="E635" s="6"/>
      <c r="F635" s="11"/>
      <c r="G635" s="11"/>
      <c r="H635" s="13"/>
      <c r="I635" s="6"/>
      <c r="J635" s="6"/>
      <c r="K635" s="17">
        <f t="shared" si="32"/>
        <v>0</v>
      </c>
      <c r="L635" s="17"/>
      <c r="M635" s="17"/>
    </row>
    <row r="636" spans="1:13" s="2" customFormat="1" ht="12.75" x14ac:dyDescent="0.2">
      <c r="A636" s="11"/>
      <c r="B636" s="18"/>
      <c r="C636" s="18"/>
      <c r="D636" s="19"/>
      <c r="E636" s="6"/>
      <c r="F636" s="11"/>
      <c r="G636" s="11"/>
      <c r="H636" s="13"/>
      <c r="I636" s="6"/>
      <c r="J636" s="6"/>
      <c r="K636" s="17">
        <f t="shared" si="32"/>
        <v>0</v>
      </c>
      <c r="L636" s="17"/>
      <c r="M636" s="17"/>
    </row>
    <row r="637" spans="1:13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32"/>
        <v>0</v>
      </c>
      <c r="L637" s="17"/>
      <c r="M637" s="17"/>
    </row>
    <row r="638" spans="1:13" s="2" customFormat="1" ht="12.75" x14ac:dyDescent="0.2">
      <c r="A638" s="11"/>
      <c r="B638" s="18"/>
      <c r="C638" s="18"/>
      <c r="D638" s="19"/>
      <c r="E638" s="3"/>
      <c r="F638" s="11"/>
      <c r="G638" s="11"/>
      <c r="H638" s="13"/>
      <c r="I638" s="6"/>
      <c r="J638" s="6"/>
      <c r="K638" s="17">
        <f t="shared" si="32"/>
        <v>0</v>
      </c>
      <c r="L638" s="17"/>
      <c r="M638" s="17"/>
    </row>
    <row r="639" spans="1:13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32"/>
        <v>0</v>
      </c>
      <c r="L639" s="17"/>
      <c r="M639" s="17"/>
    </row>
    <row r="640" spans="1:13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32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32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32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32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6"/>
      <c r="F644" s="11"/>
      <c r="G644" s="11"/>
      <c r="H644" s="13"/>
      <c r="I644" s="6"/>
      <c r="J644" s="6"/>
      <c r="K644" s="17">
        <f t="shared" si="32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32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32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32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32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32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32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32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32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32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32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32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ref="K656:K701" si="33">F656*(H656-(H656*I656)-((H656-(H656*I656))*J656))</f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33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6"/>
      <c r="F658" s="11"/>
      <c r="G658" s="11"/>
      <c r="H658" s="13"/>
      <c r="I658" s="6"/>
      <c r="J658" s="6"/>
      <c r="K658" s="17">
        <f t="shared" si="33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33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33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33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33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33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33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33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33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33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33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33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33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33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33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33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33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33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33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33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33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33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33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33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33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33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33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33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33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33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33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33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33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33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33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33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33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33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33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33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33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33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33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33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ref="K702:K757" si="34">F702*(H702-(H702*I702)-((H702-(H702*I702))*J702))</f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34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34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34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34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34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34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34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34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34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34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34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34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34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34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34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34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34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34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34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34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34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34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34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34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34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34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14"/>
      <c r="J729" s="6"/>
      <c r="K729" s="17">
        <f t="shared" si="34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14"/>
      <c r="J730" s="6"/>
      <c r="K730" s="17">
        <f t="shared" si="34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34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34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34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34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34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34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34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34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34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34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34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34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34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34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34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34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34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34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6"/>
      <c r="J749" s="6"/>
      <c r="K749" s="17">
        <f t="shared" si="34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6"/>
      <c r="J750" s="6"/>
      <c r="K750" s="17">
        <f t="shared" si="34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34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34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34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34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34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34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34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ref="K758:K808" si="35">F758*(H758-(H758*I758)-((H758-(H758*I758))*J758))</f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35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35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35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35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35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14"/>
      <c r="J764" s="6"/>
      <c r="K764" s="17">
        <f t="shared" si="35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14"/>
      <c r="J765" s="6"/>
      <c r="K765" s="17">
        <f t="shared" si="35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14"/>
      <c r="J766" s="6"/>
      <c r="K766" s="17">
        <f t="shared" si="35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14"/>
      <c r="J767" s="6"/>
      <c r="K767" s="17">
        <f t="shared" si="35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14"/>
      <c r="J768" s="6"/>
      <c r="K768" s="17">
        <f t="shared" si="35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14"/>
      <c r="J769" s="6"/>
      <c r="K769" s="17">
        <f t="shared" si="35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14"/>
      <c r="J770" s="6"/>
      <c r="K770" s="17">
        <f t="shared" si="35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14"/>
      <c r="J771" s="6"/>
      <c r="K771" s="17">
        <f t="shared" si="35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14"/>
      <c r="J772" s="6"/>
      <c r="K772" s="17">
        <f t="shared" si="35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14"/>
      <c r="J773" s="6"/>
      <c r="K773" s="17">
        <f t="shared" si="35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14"/>
      <c r="J774" s="6"/>
      <c r="K774" s="17">
        <f t="shared" si="35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14"/>
      <c r="J775" s="6"/>
      <c r="K775" s="17">
        <f t="shared" si="35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14"/>
      <c r="J776" s="6"/>
      <c r="K776" s="17">
        <f t="shared" si="35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14"/>
      <c r="J777" s="6"/>
      <c r="K777" s="17">
        <f t="shared" si="35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14"/>
      <c r="J778" s="6"/>
      <c r="K778" s="17">
        <f t="shared" si="35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14"/>
      <c r="J779" s="6"/>
      <c r="K779" s="17">
        <f t="shared" si="35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14"/>
      <c r="J780" s="6"/>
      <c r="K780" s="17">
        <f t="shared" si="35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14"/>
      <c r="J781" s="6"/>
      <c r="K781" s="17">
        <f t="shared" si="35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14"/>
      <c r="J782" s="6"/>
      <c r="K782" s="17">
        <f t="shared" si="35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14"/>
      <c r="J783" s="6"/>
      <c r="K783" s="17">
        <f t="shared" si="35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5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5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5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5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5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5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5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5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5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5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5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5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5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35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5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5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5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5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5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5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5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5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5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35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5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ref="K809:K883" si="36">F809*(H809-(H809*I809)-((H809-(H809*I809))*J809))</f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6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6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36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6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6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6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6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6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6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6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6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6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6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6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6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6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6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6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6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36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6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6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6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6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6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6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6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6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6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6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6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6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6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6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6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6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6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6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6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6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6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6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6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6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6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6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6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6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6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6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6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6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6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6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6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6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6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6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6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6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6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6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36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6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6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6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6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6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6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6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6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6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36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6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ref="K884:K935" si="37">F884*(H884-(H884*I884)-((H884-(H884*I884))*J884))</f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7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7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37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7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7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7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7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7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7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7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7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7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7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7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7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7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7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7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7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37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7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7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7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7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7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7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7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7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7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7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7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7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7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7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7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7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7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7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7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37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7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7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7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7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7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7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7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7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7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37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7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ref="K936:K949" si="38">F936*(H936-(H936*I936)-((H936-(H936*I936))*J936))</f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8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38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si="38"/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8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8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38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38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38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38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38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38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38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38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ref="K950:K953" si="39">F950*(H950-(H950*I950)-((H950-(H950*I950))*J950))</f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39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39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39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ref="K954:K962" si="40">F954*(H954-(H954*I954)-((H954-(H954*I954))*J954))</f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40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40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40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40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40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40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40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40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ref="K963:K977" si="41">F963*(H963-(H963*I963)-((H963-(H963*I963))*J963))</f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41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41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41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41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41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41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41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41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41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41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41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41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41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41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ref="K978:K986" si="42">F978*(H978-(H978*I978)-((H978-(H978*I978))*J978))</f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42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42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42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42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42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42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42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42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ref="K987:K1030" si="43">F987*(H987-(H987*I987)-((H987-(H987*I987))*J987))</f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4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4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4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4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4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4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4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4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4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4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4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4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4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4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4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43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43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43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43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43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43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43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43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43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43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43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43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43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43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43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43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43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43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43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43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43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43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43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43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43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43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43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43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ref="K1031:K1033" si="44">F1031*(H1031-(H1031*I1031)-((H1031-(H1031*I1031))*J1031))</f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4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44"/>
        <v>0</v>
      </c>
      <c r="L1033" s="17"/>
      <c r="M1033" s="17"/>
    </row>
    <row r="1034" spans="1:13" x14ac:dyDescent="0.25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ref="K1034:K1086" si="45">F1034*(H1034-(H1034*I1034)-((H1034-(H1034*I1034))*J1034))</f>
        <v>0</v>
      </c>
      <c r="L1034" s="17"/>
      <c r="M1034" s="17"/>
    </row>
    <row r="1035" spans="1:13" x14ac:dyDescent="0.25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45"/>
        <v>0</v>
      </c>
      <c r="L1035" s="17"/>
      <c r="M1035" s="17"/>
    </row>
    <row r="1036" spans="1:13" x14ac:dyDescent="0.25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45"/>
        <v>0</v>
      </c>
      <c r="L1036" s="17"/>
      <c r="M1036" s="17"/>
    </row>
    <row r="1037" spans="1:13" x14ac:dyDescent="0.25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45"/>
        <v>0</v>
      </c>
      <c r="L1037" s="17"/>
      <c r="M1037" s="17"/>
    </row>
    <row r="1038" spans="1:13" x14ac:dyDescent="0.25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5"/>
        <v>0</v>
      </c>
      <c r="L1038" s="17"/>
      <c r="M1038" s="17"/>
    </row>
    <row r="1039" spans="1:13" x14ac:dyDescent="0.25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5"/>
        <v>0</v>
      </c>
      <c r="L1039" s="17"/>
      <c r="M1039" s="17"/>
    </row>
    <row r="1040" spans="1:13" x14ac:dyDescent="0.25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5"/>
        <v>0</v>
      </c>
      <c r="L1040" s="17"/>
      <c r="M1040" s="17"/>
    </row>
    <row r="1041" spans="1:13" x14ac:dyDescent="0.25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5"/>
        <v>0</v>
      </c>
      <c r="L1041" s="17"/>
      <c r="M1041" s="17"/>
    </row>
    <row r="1042" spans="1:13" x14ac:dyDescent="0.25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5"/>
        <v>0</v>
      </c>
      <c r="L1042" s="17"/>
      <c r="M1042" s="17"/>
    </row>
    <row r="1043" spans="1:13" x14ac:dyDescent="0.25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5"/>
        <v>0</v>
      </c>
      <c r="L1043" s="17"/>
      <c r="M1043" s="17"/>
    </row>
    <row r="1044" spans="1:13" x14ac:dyDescent="0.25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5"/>
        <v>0</v>
      </c>
      <c r="L1044" s="17"/>
      <c r="M1044" s="17"/>
    </row>
    <row r="1045" spans="1:13" x14ac:dyDescent="0.25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5"/>
        <v>0</v>
      </c>
      <c r="L1045" s="17"/>
      <c r="M1045" s="17"/>
    </row>
    <row r="1046" spans="1:13" x14ac:dyDescent="0.25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5"/>
        <v>0</v>
      </c>
      <c r="L1046" s="17"/>
      <c r="M1046" s="17"/>
    </row>
    <row r="1047" spans="1:13" x14ac:dyDescent="0.25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5"/>
        <v>0</v>
      </c>
      <c r="L1047" s="17"/>
      <c r="M1047" s="17"/>
    </row>
    <row r="1048" spans="1:13" x14ac:dyDescent="0.25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5"/>
        <v>0</v>
      </c>
      <c r="L1048" s="17"/>
      <c r="M1048" s="17"/>
    </row>
    <row r="1049" spans="1:13" x14ac:dyDescent="0.25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5"/>
        <v>0</v>
      </c>
      <c r="L1049" s="17"/>
      <c r="M1049" s="17"/>
    </row>
    <row r="1050" spans="1:13" x14ac:dyDescent="0.25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5"/>
        <v>0</v>
      </c>
      <c r="L1050" s="17"/>
      <c r="M1050" s="17"/>
    </row>
    <row r="1051" spans="1:13" x14ac:dyDescent="0.25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45"/>
        <v>0</v>
      </c>
      <c r="L1051" s="17"/>
      <c r="M1051" s="17"/>
    </row>
    <row r="1052" spans="1:13" x14ac:dyDescent="0.25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5"/>
        <v>0</v>
      </c>
      <c r="L1052" s="17"/>
      <c r="M1052" s="17"/>
    </row>
    <row r="1053" spans="1:13" x14ac:dyDescent="0.25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5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45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5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5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5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5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5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5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5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5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5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5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5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5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5"/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5"/>
        <v>0</v>
      </c>
      <c r="L1072" s="17"/>
      <c r="M1072" s="17"/>
    </row>
    <row r="1073" spans="1:14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5"/>
        <v>0</v>
      </c>
      <c r="L1073" s="17"/>
      <c r="M1073" s="17"/>
    </row>
    <row r="1074" spans="1:14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5"/>
        <v>0</v>
      </c>
      <c r="L1074" s="20"/>
      <c r="M1074" s="17"/>
    </row>
    <row r="1075" spans="1:14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45"/>
        <v>0</v>
      </c>
      <c r="L1075" s="20"/>
      <c r="M1075" s="17"/>
    </row>
    <row r="1076" spans="1:14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5"/>
        <v>0</v>
      </c>
      <c r="L1076" s="20"/>
      <c r="M1076" s="17"/>
    </row>
    <row r="1077" spans="1:14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5"/>
        <v>0</v>
      </c>
      <c r="M1077" s="47"/>
      <c r="N1077" s="48"/>
    </row>
    <row r="1078" spans="1:14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5"/>
        <v>0</v>
      </c>
      <c r="L1078" s="20"/>
      <c r="M1078" s="17"/>
    </row>
    <row r="1079" spans="1:14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5"/>
        <v>0</v>
      </c>
      <c r="L1079" s="20"/>
      <c r="M1079" s="17"/>
    </row>
    <row r="1080" spans="1:14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5"/>
        <v>0</v>
      </c>
      <c r="L1080" s="17"/>
      <c r="M1080" s="17"/>
    </row>
    <row r="1081" spans="1:14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5"/>
        <v>0</v>
      </c>
      <c r="L1081" s="17"/>
      <c r="M1081" s="17"/>
    </row>
    <row r="1082" spans="1:14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5"/>
        <v>0</v>
      </c>
      <c r="L1082" s="17"/>
      <c r="M1082" s="17"/>
    </row>
    <row r="1083" spans="1:14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5"/>
        <v>0</v>
      </c>
      <c r="L1083" s="17"/>
      <c r="M1083" s="17"/>
    </row>
    <row r="1084" spans="1:14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5"/>
        <v>0</v>
      </c>
      <c r="L1084" s="17"/>
      <c r="M1084" s="17"/>
    </row>
    <row r="1085" spans="1:14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45"/>
        <v>0</v>
      </c>
      <c r="L1085" s="17"/>
      <c r="M1085" s="17"/>
    </row>
    <row r="1086" spans="1:14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5"/>
        <v>0</v>
      </c>
      <c r="L1086" s="17"/>
      <c r="M1086" s="17"/>
    </row>
    <row r="1087" spans="1:14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ref="K1087:K1100" si="46">F1087*(H1087-(H1087*I1087)-((H1087-(H1087*I1087))*J1087))</f>
        <v>0</v>
      </c>
      <c r="L1087" s="17"/>
      <c r="M1087" s="17"/>
    </row>
    <row r="1088" spans="1:14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6"/>
        <v>0</v>
      </c>
      <c r="L1088" s="17"/>
      <c r="M1088" s="17"/>
    </row>
    <row r="1089" spans="1:13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46"/>
        <v>0</v>
      </c>
      <c r="L1089" s="17"/>
      <c r="M1089" s="17"/>
    </row>
    <row r="1090" spans="1:13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46"/>
        <v>0</v>
      </c>
      <c r="L1090" s="17"/>
      <c r="M1090" s="17"/>
    </row>
    <row r="1091" spans="1:13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6"/>
        <v>0</v>
      </c>
      <c r="L1091" s="17"/>
      <c r="M1091" s="17"/>
    </row>
    <row r="1092" spans="1:13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6"/>
        <v>0</v>
      </c>
      <c r="L1092" s="17"/>
      <c r="M1092" s="17"/>
    </row>
    <row r="1093" spans="1:13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6"/>
        <v>0</v>
      </c>
      <c r="L1093" s="17"/>
      <c r="M1093" s="17"/>
    </row>
    <row r="1094" spans="1:13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6"/>
        <v>0</v>
      </c>
      <c r="L1094" s="17"/>
      <c r="M1094" s="17"/>
    </row>
    <row r="1095" spans="1:13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6"/>
        <v>0</v>
      </c>
      <c r="L1095" s="17"/>
      <c r="M1095" s="17"/>
    </row>
    <row r="1096" spans="1:13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6"/>
        <v>0</v>
      </c>
      <c r="L1096" s="17"/>
      <c r="M1096" s="17"/>
    </row>
    <row r="1097" spans="1:13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6"/>
        <v>0</v>
      </c>
      <c r="L1097" s="17"/>
      <c r="M1097" s="17"/>
    </row>
    <row r="1098" spans="1:13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6"/>
        <v>0</v>
      </c>
      <c r="L1098" s="17"/>
      <c r="M1098" s="17"/>
    </row>
    <row r="1099" spans="1:13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46"/>
        <v>0</v>
      </c>
      <c r="L1099" s="17"/>
      <c r="M1099" s="17"/>
    </row>
    <row r="1100" spans="1:13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6"/>
        <v>0</v>
      </c>
      <c r="L1100" s="17"/>
      <c r="M1100" s="17"/>
    </row>
    <row r="1101" spans="1:13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ref="K1101:K1150" si="47">F1101*(H1101-(H1101*I1101)-((H1101-(H1101*I1101))*J1101))</f>
        <v>0</v>
      </c>
      <c r="L1101" s="17"/>
      <c r="M1101" s="17"/>
    </row>
    <row r="1102" spans="1:13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7"/>
        <v>0</v>
      </c>
      <c r="L1102" s="17"/>
      <c r="M1102" s="17"/>
    </row>
    <row r="1103" spans="1:13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7"/>
        <v>0</v>
      </c>
      <c r="L1103" s="17"/>
      <c r="M1103" s="17"/>
    </row>
    <row r="1104" spans="1:13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47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7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7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47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7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7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7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7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7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7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7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7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7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7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7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7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7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47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7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7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7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7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7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7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7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7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7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7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7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7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7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7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7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7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7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47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7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7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7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7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7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7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7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7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7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47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7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ref="K1151:K1162" si="48">F1151*(H1151-(H1151*I1151)-((H1151-(H1151*I1151))*J1151))</f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8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8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48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8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8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8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8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8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8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48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8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ref="K1163:K1176" si="49">F1163*(H1163-(H1163*I1163)-((H1163-(H1163*I1163))*J1163))</f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9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49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49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49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49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49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49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49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49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49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49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49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49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ref="K1177:K1206" si="50">F1177*(H1177-(H1177*I1177)-((H1177-(H1177*I1177))*J1177))</f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50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50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50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50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50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50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50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50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50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50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50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50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50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50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50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50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50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si="50"/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50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50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50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50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50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50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50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50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50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50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50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ref="K1207:K1262" si="51">F1207*(H1207-(H1207*I1207)-((H1207-(H1207*I1207))*J1207))</f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51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51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51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51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51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51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51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51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51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51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51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51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51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51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51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51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51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51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51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51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51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51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51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51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51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51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51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51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51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51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51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51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51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51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51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51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51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51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51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51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51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51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51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51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51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51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51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51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51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51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51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51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51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51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51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ref="K1263:K1271" si="52">F1263*(H1263-(H1263*I1263)-((H1263-(H1263*I1263))*J1263))</f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52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52"/>
        <v>0</v>
      </c>
      <c r="L1265" s="49"/>
      <c r="M1265" s="49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52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52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52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52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52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52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ref="K1272:K1308" si="53">F1272*(H1272-(H1272*I1272)-((H1272-(H1272*I1272))*J1272))</f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53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53"/>
        <v>0</v>
      </c>
      <c r="L1274" s="49"/>
      <c r="M1274" s="49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53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53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53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53"/>
        <v>0</v>
      </c>
      <c r="L1278" s="49"/>
      <c r="M1278" s="49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53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53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53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53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53"/>
        <v>0</v>
      </c>
      <c r="L1283" s="49"/>
      <c r="M1283" s="49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53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53"/>
        <v>0</v>
      </c>
      <c r="L1285" s="17"/>
      <c r="M1285" s="17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53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53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53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53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53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53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53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53"/>
        <v>0</v>
      </c>
      <c r="L1293" s="49"/>
      <c r="M1293" s="49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53"/>
        <v>0</v>
      </c>
      <c r="L1294" s="17"/>
      <c r="M1294" s="17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53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53"/>
        <v>0</v>
      </c>
      <c r="L1296" s="49"/>
      <c r="M1296" s="49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53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53"/>
        <v>0</v>
      </c>
      <c r="L1298" s="17"/>
      <c r="M1298" s="17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53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53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53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53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53"/>
        <v>0</v>
      </c>
      <c r="L1303" s="17"/>
      <c r="M1303" s="17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53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53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53"/>
        <v>0</v>
      </c>
      <c r="L1306" s="49"/>
      <c r="M1306" s="49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53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53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ref="K1309:K1362" si="54">F1309*(H1309-(H1309*I1309)-((H1309-(H1309*I1309))*J1309))</f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54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54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54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54"/>
        <v>0</v>
      </c>
      <c r="L1313" s="17"/>
      <c r="M1313" s="17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54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54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54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54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54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54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54"/>
        <v>0</v>
      </c>
      <c r="L1320" s="49"/>
      <c r="M1320" s="49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54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54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54"/>
        <v>0</v>
      </c>
      <c r="L1323" s="49"/>
      <c r="M1323" s="49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54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54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54"/>
        <v>0</v>
      </c>
      <c r="L1326" s="17"/>
      <c r="M1326" s="17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54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54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54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54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54"/>
        <v>0</v>
      </c>
      <c r="L1331" s="49"/>
      <c r="M1331" s="49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54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54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54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54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54"/>
        <v>0</v>
      </c>
      <c r="L1336" s="17"/>
      <c r="M1336" s="17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54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54"/>
        <v>0</v>
      </c>
      <c r="L1338" s="49"/>
      <c r="M1338" s="49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>F1339*(H1339-(H1339*I1339)-((H1339-(H1339*I1339))*J1339))</f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>F1340*(H1340-(H1340*I1340)-((H1340-(H1340*I1340))*J1340))</f>
        <v>0</v>
      </c>
      <c r="L1340" s="17"/>
      <c r="M1340" s="17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>F1341*(H1341-(H1341*I1341)-((H1341-(H1341*I1341))*J1341))</f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>F1342*(H1342-(H1342*I1342)-((H1342-(H1342*I1342))*J1342))</f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>F1343*(H1343-(H1343*I1343)-((H1343-(H1343*I1343))*J1343))</f>
        <v>0</v>
      </c>
      <c r="L1343" s="17"/>
      <c r="M1343" s="17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54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54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54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54"/>
        <v>0</v>
      </c>
      <c r="L1347" s="49"/>
      <c r="M1347" s="49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54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54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54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54"/>
        <v>0</v>
      </c>
      <c r="L1351" s="17"/>
      <c r="M1351" s="17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54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54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54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54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54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54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54"/>
        <v>0</v>
      </c>
      <c r="L1358" s="17"/>
      <c r="M1358" s="17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 t="shared" si="54"/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 t="shared" si="54"/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 t="shared" si="54"/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 t="shared" si="54"/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 t="shared" ref="K1363:K1415" si="55"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55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55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55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5"/>
        <v>0</v>
      </c>
      <c r="L1367" s="17"/>
      <c r="M1367" s="17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5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5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5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5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5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5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5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5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5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5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5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5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5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5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5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55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5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5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5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5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5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5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5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5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5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5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5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5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5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5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5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5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5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5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5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5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55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5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5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5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5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5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5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5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5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5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55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5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ref="K1416:K1486" si="56">F1416*(H1416-(H1416*I1416)-((H1416-(H1416*I1416))*J1416))</f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6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6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56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6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6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6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6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6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6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6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6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6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6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6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6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6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6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6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6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56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6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6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6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6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6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6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6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6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6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6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6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6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6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6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6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6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6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6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6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6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6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6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6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6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6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6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6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6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6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6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6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6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6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6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6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6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6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6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56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6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6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6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6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6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6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6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6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6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56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6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ref="K1487:K1550" si="57">F1487*(H1487-(H1487*I1487)-((H1487-(H1487*I1487))*J1487))</f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7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7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57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7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7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7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7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7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7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7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7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7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7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7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7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7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7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7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7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57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7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7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7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7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7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7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7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7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7"/>
        <v>0</v>
      </c>
      <c r="L1516" s="17"/>
      <c r="M1516" s="17"/>
    </row>
    <row r="1517" spans="1:13" ht="15.75" x14ac:dyDescent="0.25">
      <c r="A1517" s="46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7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7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7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7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7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7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7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7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7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7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7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7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7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7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7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7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7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7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7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7"/>
        <v>0</v>
      </c>
      <c r="L1536" s="17"/>
      <c r="M1536" s="17"/>
    </row>
    <row r="1537" spans="1:13" x14ac:dyDescent="0.25">
      <c r="A1537" s="11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7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7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57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7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7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7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7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7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7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7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7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7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57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7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ref="K1551:K1614" si="58">F1551*(H1551-(H1551*I1551)-((H1551-(H1551*I1551))*J1551))</f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8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8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58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8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8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8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8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8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8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8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8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8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8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8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8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8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8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8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8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58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8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8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8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8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8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8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8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8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8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8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8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8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8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8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8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8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8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8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8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8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8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8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8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8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8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8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8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8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8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8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8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58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8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8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8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8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8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8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8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8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8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58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8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ref="K1615:K1678" si="59">F1615*(H1615-(H1615*I1615)-((H1615-(H1615*I1615))*J1615))</f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9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9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59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9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9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9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9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9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9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9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9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9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9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9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9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9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9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9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9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59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9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9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9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9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9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9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9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9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9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9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9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9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9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9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9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9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9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9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9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9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9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9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9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9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9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9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9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9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9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9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9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59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59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59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59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59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59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59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59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59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59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59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59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ref="K1679:K1709" si="60">F1679*(H1679-(H1679*I1679)-((H1679-(H1679*I1679))*J1679))</f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60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60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60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60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60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60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60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60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60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60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60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60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60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60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60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60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60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60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60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60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60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60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60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60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60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60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60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60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60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60"/>
        <v>0</v>
      </c>
      <c r="L1709" s="17"/>
      <c r="M1709" s="17"/>
    </row>
    <row r="1710" spans="1:13" x14ac:dyDescent="0.25">
      <c r="A1710" s="11"/>
      <c r="B1710" s="18" t="s">
        <v>14</v>
      </c>
      <c r="C1710" s="18" t="s">
        <v>14</v>
      </c>
      <c r="D1710" s="19" t="s">
        <v>14</v>
      </c>
      <c r="E1710" s="6"/>
      <c r="F1710" s="11"/>
      <c r="G1710" s="11"/>
      <c r="H1710" s="13"/>
      <c r="I1710" s="14"/>
      <c r="J1710" s="6"/>
      <c r="K1710" s="17">
        <f t="shared" ref="K1710:K1732" si="61">F1710*(H1710-(H1710*I1710)-((H1710-(H1710*I1710))*J1710))</f>
        <v>0</v>
      </c>
      <c r="L1710" s="17"/>
      <c r="M1710" s="17"/>
    </row>
    <row r="1711" spans="1:13" x14ac:dyDescent="0.25">
      <c r="A1711" s="11"/>
      <c r="B1711" s="18" t="s">
        <v>14</v>
      </c>
      <c r="C1711" s="18" t="s">
        <v>14</v>
      </c>
      <c r="D1711" s="19" t="s">
        <v>14</v>
      </c>
      <c r="E1711" s="6"/>
      <c r="F1711" s="11"/>
      <c r="G1711" s="11"/>
      <c r="H1711" s="13"/>
      <c r="I1711" s="14"/>
      <c r="J1711" s="6"/>
      <c r="K1711" s="17">
        <f t="shared" si="61"/>
        <v>0</v>
      </c>
      <c r="L1711" s="17"/>
      <c r="M1711" s="17"/>
    </row>
    <row r="1712" spans="1:13" x14ac:dyDescent="0.25">
      <c r="A1712" s="11"/>
      <c r="B1712" s="18" t="s">
        <v>14</v>
      </c>
      <c r="C1712" s="18" t="s">
        <v>14</v>
      </c>
      <c r="D1712" s="19" t="s">
        <v>14</v>
      </c>
      <c r="E1712" s="6"/>
      <c r="F1712" s="11"/>
      <c r="G1712" s="11"/>
      <c r="H1712" s="13"/>
      <c r="I1712" s="14"/>
      <c r="J1712" s="6"/>
      <c r="K1712" s="17">
        <f t="shared" si="61"/>
        <v>0</v>
      </c>
      <c r="L1712" s="17"/>
      <c r="M1712" s="17"/>
    </row>
    <row r="1713" spans="1:13" x14ac:dyDescent="0.25">
      <c r="A1713" s="11"/>
      <c r="B1713" s="18" t="s">
        <v>14</v>
      </c>
      <c r="C1713" s="18" t="s">
        <v>14</v>
      </c>
      <c r="D1713" s="19" t="s">
        <v>14</v>
      </c>
      <c r="E1713" s="6"/>
      <c r="F1713" s="11"/>
      <c r="G1713" s="11"/>
      <c r="H1713" s="13"/>
      <c r="I1713" s="14"/>
      <c r="J1713" s="6"/>
      <c r="K1713" s="17">
        <f t="shared" si="61"/>
        <v>0</v>
      </c>
      <c r="L1713" s="17"/>
      <c r="M1713" s="17"/>
    </row>
    <row r="1714" spans="1:13" x14ac:dyDescent="0.25">
      <c r="A1714" s="11"/>
      <c r="B1714" s="18" t="s">
        <v>14</v>
      </c>
      <c r="C1714" s="18" t="s">
        <v>14</v>
      </c>
      <c r="D1714" s="19" t="s">
        <v>14</v>
      </c>
      <c r="E1714" s="6"/>
      <c r="F1714" s="11"/>
      <c r="G1714" s="11"/>
      <c r="H1714" s="13"/>
      <c r="I1714" s="14"/>
      <c r="J1714" s="6"/>
      <c r="K1714" s="17">
        <f t="shared" si="61"/>
        <v>0</v>
      </c>
      <c r="L1714" s="17"/>
      <c r="M1714" s="17"/>
    </row>
    <row r="1715" spans="1:13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3"/>
      <c r="I1715" s="14"/>
      <c r="J1715" s="6"/>
      <c r="K1715" s="17">
        <f t="shared" si="61"/>
        <v>0</v>
      </c>
      <c r="L1715" s="17"/>
      <c r="M1715" s="17"/>
    </row>
    <row r="1716" spans="1:13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3"/>
      <c r="I1716" s="14"/>
      <c r="J1716" s="6"/>
      <c r="K1716" s="17">
        <f t="shared" si="61"/>
        <v>0</v>
      </c>
      <c r="L1716" s="17"/>
      <c r="M1716" s="17"/>
    </row>
    <row r="1717" spans="1:13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3"/>
      <c r="I1717" s="14"/>
      <c r="J1717" s="6"/>
      <c r="K1717" s="17">
        <f t="shared" si="61"/>
        <v>0</v>
      </c>
      <c r="L1717" s="17"/>
      <c r="M1717" s="17"/>
    </row>
    <row r="1718" spans="1:13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3"/>
      <c r="I1718" s="14"/>
      <c r="J1718" s="6"/>
      <c r="K1718" s="17">
        <f t="shared" si="61"/>
        <v>0</v>
      </c>
      <c r="L1718" s="17"/>
      <c r="M1718" s="17"/>
    </row>
    <row r="1719" spans="1:13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3"/>
      <c r="I1719" s="14"/>
      <c r="J1719" s="6"/>
      <c r="K1719" s="17">
        <f t="shared" si="61"/>
        <v>0</v>
      </c>
      <c r="L1719" s="17"/>
      <c r="M1719" s="17"/>
    </row>
    <row r="1720" spans="1:13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3"/>
      <c r="I1720" s="14"/>
      <c r="J1720" s="6"/>
      <c r="K1720" s="17">
        <f t="shared" si="61"/>
        <v>0</v>
      </c>
      <c r="L1720" s="17"/>
      <c r="M1720" s="17"/>
    </row>
    <row r="1721" spans="1:13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3"/>
      <c r="I1721" s="14"/>
      <c r="J1721" s="6"/>
      <c r="K1721" s="17">
        <f t="shared" si="61"/>
        <v>0</v>
      </c>
      <c r="L1721" s="17"/>
      <c r="M1721" s="17"/>
    </row>
    <row r="1722" spans="1:13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3"/>
      <c r="I1722" s="14"/>
      <c r="J1722" s="6"/>
      <c r="K1722" s="17">
        <f t="shared" si="61"/>
        <v>0</v>
      </c>
      <c r="L1722" s="17"/>
      <c r="M1722" s="17"/>
    </row>
    <row r="1723" spans="1:13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3"/>
      <c r="I1723" s="14"/>
      <c r="J1723" s="6"/>
      <c r="K1723" s="17">
        <f t="shared" si="61"/>
        <v>0</v>
      </c>
      <c r="L1723" s="17"/>
      <c r="M1723" s="17"/>
    </row>
    <row r="1724" spans="1:13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3"/>
      <c r="I1724" s="14"/>
      <c r="J1724" s="6"/>
      <c r="K1724" s="17">
        <f t="shared" si="61"/>
        <v>0</v>
      </c>
      <c r="L1724" s="17"/>
      <c r="M1724" s="17"/>
    </row>
    <row r="1725" spans="1:13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3"/>
      <c r="I1725" s="14"/>
      <c r="J1725" s="6"/>
      <c r="K1725" s="17">
        <f t="shared" si="61"/>
        <v>0</v>
      </c>
      <c r="L1725" s="17"/>
      <c r="M1725" s="17"/>
    </row>
    <row r="1726" spans="1:13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3"/>
      <c r="I1726" s="14"/>
      <c r="J1726" s="6"/>
      <c r="K1726" s="17">
        <f t="shared" si="61"/>
        <v>0</v>
      </c>
      <c r="L1726" s="17"/>
      <c r="M1726" s="17"/>
    </row>
    <row r="1727" spans="1:13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3"/>
      <c r="I1727" s="14"/>
      <c r="J1727" s="6"/>
      <c r="K1727" s="17">
        <f t="shared" si="61"/>
        <v>0</v>
      </c>
      <c r="L1727" s="17"/>
      <c r="M1727" s="17"/>
    </row>
    <row r="1728" spans="1:13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3"/>
      <c r="I1728" s="14"/>
      <c r="J1728" s="6"/>
      <c r="K1728" s="17">
        <f t="shared" si="61"/>
        <v>0</v>
      </c>
      <c r="L1728" s="17"/>
      <c r="M1728" s="17"/>
    </row>
    <row r="1729" spans="1:13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3"/>
      <c r="I1729" s="14"/>
      <c r="J1729" s="6"/>
      <c r="K1729" s="17">
        <f t="shared" si="61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61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61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61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ref="K1733:K1796" si="62">F1733*(H1733-(H1733*I1733)-((H1733-(H1733*I1733))*J1733))</f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62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62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62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62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62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62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62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62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62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62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62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62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62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62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62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62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62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62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62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62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62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62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62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62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62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62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62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62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62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62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62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62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62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62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62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62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62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62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62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62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62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62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62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62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62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62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62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62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62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62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62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62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62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62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62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62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62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62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62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62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62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62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62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ref="K1797:K1806" si="63">F1797*(H1797-(H1797*I1797)-((H1797-(H1797*I1797))*J1797))</f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63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63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63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63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63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63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63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63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63"/>
        <v>0</v>
      </c>
      <c r="L1806" s="17"/>
      <c r="M1806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5"/>
  <sheetViews>
    <sheetView zoomScale="90" zoomScaleNormal="90" workbookViewId="0">
      <pane ySplit="3" topLeftCell="A118" activePane="bottomLeft" state="frozen"/>
      <selection pane="bottomLeft" activeCell="A144" sqref="A14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28515625" style="44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30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17</v>
      </c>
      <c r="C2" s="28"/>
      <c r="D2" s="29"/>
      <c r="E2" s="2"/>
      <c r="F2" s="30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39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113</v>
      </c>
      <c r="E5" s="5" t="s">
        <v>114</v>
      </c>
      <c r="F5" s="50">
        <v>4</v>
      </c>
      <c r="G5" s="11">
        <v>144</v>
      </c>
      <c r="H5" s="11" t="s">
        <v>115</v>
      </c>
      <c r="I5" s="13">
        <v>41500</v>
      </c>
      <c r="J5" s="14">
        <v>0.125</v>
      </c>
      <c r="K5" s="14">
        <v>0.05</v>
      </c>
      <c r="L5" s="17">
        <f t="shared" ref="L5:L64" si="0">G5*(I5-(I5*J5)-((I5-(I5*J5))*K5))</f>
        <v>4967550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116</v>
      </c>
      <c r="F6" s="11">
        <v>3</v>
      </c>
      <c r="G6" s="11">
        <v>72</v>
      </c>
      <c r="H6" s="11" t="s">
        <v>115</v>
      </c>
      <c r="I6" s="13">
        <v>58900</v>
      </c>
      <c r="J6" s="14">
        <v>0.125</v>
      </c>
      <c r="K6" s="14">
        <v>0.05</v>
      </c>
      <c r="L6" s="17">
        <f t="shared" si="0"/>
        <v>3525165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117</v>
      </c>
      <c r="F7" s="50">
        <v>4</v>
      </c>
      <c r="G7" s="11">
        <v>96</v>
      </c>
      <c r="H7" s="11" t="s">
        <v>115</v>
      </c>
      <c r="I7" s="13">
        <v>66900</v>
      </c>
      <c r="J7" s="14">
        <v>0.125</v>
      </c>
      <c r="K7" s="14">
        <v>0.05</v>
      </c>
      <c r="L7" s="17">
        <f t="shared" si="0"/>
        <v>5338620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118</v>
      </c>
      <c r="F8" s="50">
        <v>4</v>
      </c>
      <c r="G8" s="11">
        <v>96</v>
      </c>
      <c r="H8" s="11" t="s">
        <v>115</v>
      </c>
      <c r="I8" s="13">
        <v>96000</v>
      </c>
      <c r="J8" s="14">
        <v>0.125</v>
      </c>
      <c r="K8" s="14">
        <v>0.05</v>
      </c>
      <c r="L8" s="17">
        <f t="shared" si="0"/>
        <v>7660800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119</v>
      </c>
      <c r="F9" s="50" t="s">
        <v>14</v>
      </c>
      <c r="G9" s="11">
        <v>30</v>
      </c>
      <c r="H9" s="11" t="s">
        <v>120</v>
      </c>
      <c r="I9" s="13">
        <v>12600</v>
      </c>
      <c r="J9" s="14">
        <v>0.1</v>
      </c>
      <c r="K9" s="14">
        <v>0.05</v>
      </c>
      <c r="L9" s="17">
        <f t="shared" si="0"/>
        <v>323190</v>
      </c>
      <c r="M9" s="17">
        <v>323190</v>
      </c>
      <c r="N9" s="17">
        <f>SUM(L5:L9)-M9</f>
        <v>21492135</v>
      </c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182</v>
      </c>
      <c r="F10" s="50" t="s">
        <v>14</v>
      </c>
      <c r="G10" s="11" t="s">
        <v>14</v>
      </c>
      <c r="H10" s="11" t="s">
        <v>14</v>
      </c>
      <c r="I10" s="13" t="s">
        <v>14</v>
      </c>
      <c r="J10" s="14" t="s">
        <v>14</v>
      </c>
      <c r="K10" s="14" t="s">
        <v>14</v>
      </c>
      <c r="L10" s="17"/>
      <c r="M10" s="17" t="s">
        <v>14</v>
      </c>
      <c r="N10" s="17"/>
    </row>
    <row r="11" spans="1:14" s="2" customFormat="1" ht="12.75" x14ac:dyDescent="0.2">
      <c r="A11" s="11">
        <v>2</v>
      </c>
      <c r="B11" s="12">
        <v>44933</v>
      </c>
      <c r="C11" s="12">
        <v>44564</v>
      </c>
      <c r="D11" s="12" t="s">
        <v>121</v>
      </c>
      <c r="E11" s="5" t="s">
        <v>122</v>
      </c>
      <c r="F11" s="50">
        <v>5</v>
      </c>
      <c r="G11" s="11">
        <v>250</v>
      </c>
      <c r="H11" s="11" t="s">
        <v>123</v>
      </c>
      <c r="I11" s="13">
        <v>28300</v>
      </c>
      <c r="J11" s="14">
        <v>0.125</v>
      </c>
      <c r="K11" s="14">
        <v>0.05</v>
      </c>
      <c r="L11" s="17">
        <f t="shared" si="0"/>
        <v>5881093.75</v>
      </c>
      <c r="M11" s="17" t="s">
        <v>14</v>
      </c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124</v>
      </c>
      <c r="F12" s="50">
        <v>5</v>
      </c>
      <c r="G12" s="11">
        <v>250</v>
      </c>
      <c r="H12" s="11" t="s">
        <v>123</v>
      </c>
      <c r="I12" s="13">
        <v>28300</v>
      </c>
      <c r="J12" s="14">
        <v>0.125</v>
      </c>
      <c r="K12" s="14">
        <v>0.05</v>
      </c>
      <c r="L12" s="17">
        <f t="shared" si="0"/>
        <v>5881093.75</v>
      </c>
      <c r="M12" s="17" t="s">
        <v>14</v>
      </c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125</v>
      </c>
      <c r="F13" s="50">
        <v>5</v>
      </c>
      <c r="G13" s="11">
        <v>250</v>
      </c>
      <c r="H13" s="11" t="s">
        <v>123</v>
      </c>
      <c r="I13" s="13">
        <v>34100</v>
      </c>
      <c r="J13" s="14">
        <v>0.125</v>
      </c>
      <c r="K13" s="14">
        <v>0.05</v>
      </c>
      <c r="L13" s="17">
        <f t="shared" si="0"/>
        <v>7086406.25</v>
      </c>
      <c r="M13" s="17" t="s">
        <v>14</v>
      </c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126</v>
      </c>
      <c r="F14" s="50">
        <v>3</v>
      </c>
      <c r="G14" s="11">
        <v>150</v>
      </c>
      <c r="H14" s="11" t="s">
        <v>123</v>
      </c>
      <c r="I14" s="13">
        <v>34100</v>
      </c>
      <c r="J14" s="14">
        <v>0.125</v>
      </c>
      <c r="K14" s="14">
        <v>0.05</v>
      </c>
      <c r="L14" s="17">
        <f t="shared" si="0"/>
        <v>4251843.75</v>
      </c>
      <c r="M14" s="17">
        <v>0</v>
      </c>
      <c r="N14" s="17">
        <f>SUM(L11:L14)</f>
        <v>23100437.5</v>
      </c>
    </row>
    <row r="15" spans="1:14" s="2" customFormat="1" ht="12.75" x14ac:dyDescent="0.2">
      <c r="A15" s="11">
        <v>3</v>
      </c>
      <c r="B15" s="12">
        <v>44933</v>
      </c>
      <c r="C15" s="12">
        <v>44930</v>
      </c>
      <c r="D15" s="12" t="s">
        <v>127</v>
      </c>
      <c r="E15" s="5" t="s">
        <v>122</v>
      </c>
      <c r="F15" s="50">
        <v>3</v>
      </c>
      <c r="G15" s="11">
        <v>150</v>
      </c>
      <c r="H15" s="11" t="s">
        <v>123</v>
      </c>
      <c r="I15" s="13">
        <v>28300</v>
      </c>
      <c r="J15" s="14">
        <v>0.125</v>
      </c>
      <c r="K15" s="14">
        <v>0.05</v>
      </c>
      <c r="L15" s="17">
        <f t="shared" si="0"/>
        <v>3528656.25</v>
      </c>
      <c r="M15" s="17" t="s">
        <v>14</v>
      </c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125</v>
      </c>
      <c r="F16" s="11">
        <v>2</v>
      </c>
      <c r="G16" s="11">
        <v>100</v>
      </c>
      <c r="H16" s="11" t="s">
        <v>123</v>
      </c>
      <c r="I16" s="13">
        <v>34100</v>
      </c>
      <c r="J16" s="14">
        <v>0.125</v>
      </c>
      <c r="K16" s="14">
        <v>0.05</v>
      </c>
      <c r="L16" s="17">
        <f t="shared" si="0"/>
        <v>2834562.5</v>
      </c>
      <c r="M16" s="17">
        <v>0</v>
      </c>
      <c r="N16" s="17">
        <f>SUM(L15:L16)</f>
        <v>6363218.75</v>
      </c>
    </row>
    <row r="17" spans="1:14" s="2" customFormat="1" ht="12.75" x14ac:dyDescent="0.2">
      <c r="A17" s="11">
        <v>4</v>
      </c>
      <c r="B17" s="12">
        <v>44933</v>
      </c>
      <c r="C17" s="12">
        <v>44931</v>
      </c>
      <c r="D17" s="12" t="s">
        <v>128</v>
      </c>
      <c r="E17" s="6" t="s">
        <v>129</v>
      </c>
      <c r="F17" s="11">
        <v>1</v>
      </c>
      <c r="G17" s="11">
        <v>144</v>
      </c>
      <c r="H17" s="11" t="s">
        <v>115</v>
      </c>
      <c r="I17" s="13">
        <v>18600</v>
      </c>
      <c r="J17" s="14">
        <v>0.125</v>
      </c>
      <c r="K17" s="14">
        <v>0.05</v>
      </c>
      <c r="L17" s="17">
        <f t="shared" si="0"/>
        <v>2226420</v>
      </c>
      <c r="M17" s="17" t="s">
        <v>14</v>
      </c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5" t="s">
        <v>130</v>
      </c>
      <c r="F18" s="50">
        <v>1</v>
      </c>
      <c r="G18" s="11">
        <v>360</v>
      </c>
      <c r="H18" s="11" t="s">
        <v>131</v>
      </c>
      <c r="I18" s="13">
        <v>11000</v>
      </c>
      <c r="J18" s="14">
        <v>0.125</v>
      </c>
      <c r="K18" s="14">
        <v>0.05</v>
      </c>
      <c r="L18" s="17">
        <f t="shared" si="0"/>
        <v>3291750</v>
      </c>
      <c r="M18" s="17" t="s">
        <v>14</v>
      </c>
      <c r="N18" s="17"/>
    </row>
    <row r="19" spans="1:14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6" t="s">
        <v>132</v>
      </c>
      <c r="F19" s="11">
        <v>1</v>
      </c>
      <c r="G19" s="11">
        <v>500</v>
      </c>
      <c r="H19" s="11" t="s">
        <v>133</v>
      </c>
      <c r="I19" s="13">
        <v>3050</v>
      </c>
      <c r="J19" s="14">
        <v>0.125</v>
      </c>
      <c r="K19" s="14">
        <v>0.05</v>
      </c>
      <c r="L19" s="17">
        <f t="shared" si="0"/>
        <v>1267656.25</v>
      </c>
      <c r="M19" s="17" t="s">
        <v>14</v>
      </c>
      <c r="N19" s="17"/>
    </row>
    <row r="20" spans="1:14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5" t="s">
        <v>134</v>
      </c>
      <c r="F20" s="50">
        <v>2</v>
      </c>
      <c r="G20" s="11">
        <v>48</v>
      </c>
      <c r="H20" s="11" t="s">
        <v>131</v>
      </c>
      <c r="I20" s="13">
        <v>19000</v>
      </c>
      <c r="J20" s="14">
        <v>0.125</v>
      </c>
      <c r="K20" s="14">
        <v>0.05</v>
      </c>
      <c r="L20" s="17">
        <f t="shared" si="0"/>
        <v>758100</v>
      </c>
      <c r="M20" s="17" t="s">
        <v>14</v>
      </c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5" t="s">
        <v>14</v>
      </c>
      <c r="E21" s="5" t="s">
        <v>135</v>
      </c>
      <c r="F21" s="50">
        <v>1</v>
      </c>
      <c r="G21" s="11">
        <v>144</v>
      </c>
      <c r="H21" s="11" t="s">
        <v>131</v>
      </c>
      <c r="I21" s="13">
        <v>4350</v>
      </c>
      <c r="J21" s="14">
        <v>0.125</v>
      </c>
      <c r="K21" s="14">
        <v>0.05</v>
      </c>
      <c r="L21" s="17">
        <f t="shared" si="0"/>
        <v>520695</v>
      </c>
      <c r="M21" s="17" t="s">
        <v>14</v>
      </c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136</v>
      </c>
      <c r="F22" s="50">
        <v>1</v>
      </c>
      <c r="G22" s="11">
        <v>144</v>
      </c>
      <c r="H22" s="11" t="s">
        <v>131</v>
      </c>
      <c r="I22" s="13">
        <v>6500</v>
      </c>
      <c r="J22" s="14">
        <v>0.125</v>
      </c>
      <c r="K22" s="14">
        <v>0.05</v>
      </c>
      <c r="L22" s="17">
        <f t="shared" si="0"/>
        <v>778050</v>
      </c>
      <c r="M22" s="17" t="s">
        <v>14</v>
      </c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137</v>
      </c>
      <c r="F23" s="50">
        <v>1</v>
      </c>
      <c r="G23" s="11">
        <v>144</v>
      </c>
      <c r="H23" s="11" t="s">
        <v>131</v>
      </c>
      <c r="I23" s="13">
        <v>9750</v>
      </c>
      <c r="J23" s="14">
        <v>0.125</v>
      </c>
      <c r="K23" s="14">
        <v>0.05</v>
      </c>
      <c r="L23" s="17">
        <f t="shared" si="0"/>
        <v>1167075</v>
      </c>
      <c r="M23" s="17" t="s">
        <v>14</v>
      </c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5" t="s">
        <v>138</v>
      </c>
      <c r="F24" s="50">
        <v>2</v>
      </c>
      <c r="G24" s="11">
        <v>40</v>
      </c>
      <c r="H24" s="11" t="s">
        <v>139</v>
      </c>
      <c r="I24" s="13">
        <v>67800</v>
      </c>
      <c r="J24" s="14">
        <v>0.125</v>
      </c>
      <c r="K24" s="14">
        <v>0.05</v>
      </c>
      <c r="L24" s="17">
        <f t="shared" si="0"/>
        <v>2254350</v>
      </c>
      <c r="M24" s="17" t="s">
        <v>14</v>
      </c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6" t="s">
        <v>140</v>
      </c>
      <c r="F25" s="11" t="s">
        <v>14</v>
      </c>
      <c r="G25" s="11">
        <v>48</v>
      </c>
      <c r="H25" s="11" t="s">
        <v>131</v>
      </c>
      <c r="I25" s="13">
        <v>2350</v>
      </c>
      <c r="J25" s="14">
        <v>0.1</v>
      </c>
      <c r="K25" s="14">
        <v>0.05</v>
      </c>
      <c r="L25" s="17">
        <f t="shared" si="0"/>
        <v>96444</v>
      </c>
      <c r="M25" s="17">
        <v>96444</v>
      </c>
      <c r="N25" s="17">
        <f>SUM(L17:L25)-M25</f>
        <v>12264096.25</v>
      </c>
    </row>
    <row r="26" spans="1:14" s="2" customFormat="1" ht="12.75" x14ac:dyDescent="0.2">
      <c r="A26" s="11">
        <v>5</v>
      </c>
      <c r="B26" s="12">
        <v>44937</v>
      </c>
      <c r="C26" s="12">
        <v>44932</v>
      </c>
      <c r="D26" s="15" t="s">
        <v>141</v>
      </c>
      <c r="E26" s="5" t="s">
        <v>122</v>
      </c>
      <c r="F26" s="50">
        <v>2</v>
      </c>
      <c r="G26" s="11">
        <v>100</v>
      </c>
      <c r="H26" s="11" t="s">
        <v>123</v>
      </c>
      <c r="I26" s="13">
        <v>28300</v>
      </c>
      <c r="J26" s="14">
        <v>0.125</v>
      </c>
      <c r="K26" s="14">
        <v>0.05</v>
      </c>
      <c r="L26" s="17">
        <f t="shared" si="0"/>
        <v>2352437.5</v>
      </c>
      <c r="M26" s="17" t="s">
        <v>14</v>
      </c>
      <c r="N26" s="17"/>
    </row>
    <row r="27" spans="1:14" s="2" customFormat="1" ht="12.75" x14ac:dyDescent="0.2">
      <c r="A27" s="11"/>
      <c r="B27" s="12" t="s">
        <v>14</v>
      </c>
      <c r="C27" s="12" t="s">
        <v>14</v>
      </c>
      <c r="D27" s="12" t="s">
        <v>14</v>
      </c>
      <c r="E27" s="5" t="s">
        <v>124</v>
      </c>
      <c r="F27" s="50">
        <v>1</v>
      </c>
      <c r="G27" s="11">
        <v>50</v>
      </c>
      <c r="H27" s="11" t="s">
        <v>123</v>
      </c>
      <c r="I27" s="13">
        <v>28300</v>
      </c>
      <c r="J27" s="14">
        <v>0.125</v>
      </c>
      <c r="K27" s="14">
        <v>0.05</v>
      </c>
      <c r="L27" s="17">
        <f t="shared" si="0"/>
        <v>1176218.75</v>
      </c>
      <c r="M27" s="17" t="s">
        <v>14</v>
      </c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5" t="s">
        <v>126</v>
      </c>
      <c r="F28" s="50">
        <v>1</v>
      </c>
      <c r="G28" s="11">
        <v>50</v>
      </c>
      <c r="H28" s="11" t="s">
        <v>123</v>
      </c>
      <c r="I28" s="13">
        <v>34100</v>
      </c>
      <c r="J28" s="14">
        <v>0.125</v>
      </c>
      <c r="K28" s="14">
        <v>0.05</v>
      </c>
      <c r="L28" s="17">
        <f t="shared" si="0"/>
        <v>1417281.25</v>
      </c>
      <c r="M28" s="17" t="s">
        <v>14</v>
      </c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2" t="s">
        <v>14</v>
      </c>
      <c r="E29" s="8" t="s">
        <v>142</v>
      </c>
      <c r="F29" s="51">
        <v>1</v>
      </c>
      <c r="G29" s="11">
        <v>144</v>
      </c>
      <c r="H29" s="11" t="s">
        <v>115</v>
      </c>
      <c r="I29" s="13">
        <v>23900</v>
      </c>
      <c r="J29" s="14">
        <v>0.125</v>
      </c>
      <c r="K29" s="14">
        <v>0.05</v>
      </c>
      <c r="L29" s="17">
        <f t="shared" si="0"/>
        <v>2860830</v>
      </c>
      <c r="M29" s="17" t="s">
        <v>14</v>
      </c>
      <c r="N29" s="17"/>
    </row>
    <row r="30" spans="1:14" s="2" customFormat="1" ht="12.75" x14ac:dyDescent="0.2">
      <c r="A30" s="11"/>
      <c r="B30" s="12" t="s">
        <v>14</v>
      </c>
      <c r="C30" s="12" t="s">
        <v>14</v>
      </c>
      <c r="D30" s="15" t="s">
        <v>14</v>
      </c>
      <c r="E30" s="5" t="s">
        <v>135</v>
      </c>
      <c r="F30" s="50">
        <v>2</v>
      </c>
      <c r="G30" s="11">
        <v>288</v>
      </c>
      <c r="H30" s="11" t="s">
        <v>131</v>
      </c>
      <c r="I30" s="13">
        <v>4350</v>
      </c>
      <c r="J30" s="14">
        <v>0.125</v>
      </c>
      <c r="K30" s="14">
        <v>0.05</v>
      </c>
      <c r="L30" s="17">
        <f t="shared" si="0"/>
        <v>1041390</v>
      </c>
      <c r="M30" s="17" t="s">
        <v>14</v>
      </c>
      <c r="N30" s="17"/>
    </row>
    <row r="31" spans="1:14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132</v>
      </c>
      <c r="F31" s="50">
        <v>2</v>
      </c>
      <c r="G31" s="11">
        <v>1000</v>
      </c>
      <c r="H31" s="11" t="s">
        <v>133</v>
      </c>
      <c r="I31" s="13">
        <v>3050</v>
      </c>
      <c r="J31" s="14">
        <v>0.125</v>
      </c>
      <c r="K31" s="14">
        <v>0.05</v>
      </c>
      <c r="L31" s="17">
        <f t="shared" si="0"/>
        <v>2535312.5</v>
      </c>
      <c r="M31" s="17" t="s">
        <v>14</v>
      </c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5" t="s">
        <v>143</v>
      </c>
      <c r="F32" s="50">
        <v>1</v>
      </c>
      <c r="G32" s="11">
        <v>500</v>
      </c>
      <c r="H32" s="11" t="s">
        <v>133</v>
      </c>
      <c r="I32" s="13">
        <v>4200</v>
      </c>
      <c r="J32" s="14">
        <v>0.125</v>
      </c>
      <c r="K32" s="14">
        <v>0.05</v>
      </c>
      <c r="L32" s="17">
        <f t="shared" si="0"/>
        <v>1745625</v>
      </c>
      <c r="M32" s="17" t="s">
        <v>14</v>
      </c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6" t="s">
        <v>144</v>
      </c>
      <c r="F33" s="11">
        <v>2</v>
      </c>
      <c r="G33" s="11">
        <v>2000</v>
      </c>
      <c r="H33" s="11" t="s">
        <v>133</v>
      </c>
      <c r="I33" s="13">
        <v>2050</v>
      </c>
      <c r="J33" s="14">
        <v>0.125</v>
      </c>
      <c r="K33" s="14">
        <v>0.05</v>
      </c>
      <c r="L33" s="17">
        <f t="shared" si="0"/>
        <v>3408125</v>
      </c>
      <c r="M33" s="17" t="s">
        <v>14</v>
      </c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5" t="s">
        <v>145</v>
      </c>
      <c r="F34" s="50">
        <v>1</v>
      </c>
      <c r="G34" s="11">
        <v>60</v>
      </c>
      <c r="H34" s="11" t="s">
        <v>131</v>
      </c>
      <c r="I34" s="13">
        <v>20800</v>
      </c>
      <c r="J34" s="14">
        <v>0.125</v>
      </c>
      <c r="K34" s="14">
        <v>0.05</v>
      </c>
      <c r="L34" s="17">
        <f t="shared" si="0"/>
        <v>1037400</v>
      </c>
      <c r="M34" s="17" t="s">
        <v>14</v>
      </c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6" t="s">
        <v>146</v>
      </c>
      <c r="F35" s="11">
        <v>1</v>
      </c>
      <c r="G35" s="11">
        <v>500</v>
      </c>
      <c r="H35" s="11" t="s">
        <v>123</v>
      </c>
      <c r="I35" s="13">
        <v>1625</v>
      </c>
      <c r="J35" s="14">
        <v>0.125</v>
      </c>
      <c r="K35" s="14">
        <v>0.05</v>
      </c>
      <c r="L35" s="17">
        <f t="shared" si="0"/>
        <v>675390.625</v>
      </c>
      <c r="M35" s="17" t="s">
        <v>14</v>
      </c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5" t="s">
        <v>147</v>
      </c>
      <c r="F36" s="50">
        <v>2</v>
      </c>
      <c r="G36" s="11">
        <v>1152</v>
      </c>
      <c r="H36" s="11" t="s">
        <v>131</v>
      </c>
      <c r="I36" s="13">
        <v>1550</v>
      </c>
      <c r="J36" s="14">
        <v>0.125</v>
      </c>
      <c r="K36" s="14">
        <v>0.05</v>
      </c>
      <c r="L36" s="17">
        <f t="shared" si="0"/>
        <v>1484280</v>
      </c>
      <c r="M36" s="17">
        <v>0</v>
      </c>
      <c r="N36" s="17">
        <f>SUM(L26:L36)</f>
        <v>19734290.625</v>
      </c>
    </row>
    <row r="37" spans="1:14" s="2" customFormat="1" ht="12.75" x14ac:dyDescent="0.2">
      <c r="A37" s="11">
        <v>6</v>
      </c>
      <c r="B37" s="12">
        <v>44937</v>
      </c>
      <c r="C37" s="12">
        <v>44932</v>
      </c>
      <c r="D37" s="12" t="s">
        <v>148</v>
      </c>
      <c r="E37" s="5" t="s">
        <v>125</v>
      </c>
      <c r="F37" s="50">
        <v>1</v>
      </c>
      <c r="G37" s="11">
        <v>50</v>
      </c>
      <c r="H37" s="11" t="s">
        <v>123</v>
      </c>
      <c r="I37" s="13">
        <v>34100</v>
      </c>
      <c r="J37" s="14">
        <v>0.125</v>
      </c>
      <c r="K37" s="14">
        <v>0.05</v>
      </c>
      <c r="L37" s="17">
        <f t="shared" si="0"/>
        <v>1417281.25</v>
      </c>
      <c r="M37" s="17" t="s">
        <v>14</v>
      </c>
      <c r="N37" s="17"/>
    </row>
    <row r="38" spans="1:14" s="2" customFormat="1" ht="12.75" x14ac:dyDescent="0.2">
      <c r="A38" s="11"/>
      <c r="B38" s="12" t="s">
        <v>14</v>
      </c>
      <c r="C38" s="12" t="s">
        <v>14</v>
      </c>
      <c r="D38" s="12" t="s">
        <v>14</v>
      </c>
      <c r="E38" s="5" t="s">
        <v>149</v>
      </c>
      <c r="F38" s="50">
        <v>1</v>
      </c>
      <c r="G38" s="11">
        <v>360</v>
      </c>
      <c r="H38" s="11" t="s">
        <v>131</v>
      </c>
      <c r="I38" s="13">
        <v>10000</v>
      </c>
      <c r="J38" s="14">
        <v>0.125</v>
      </c>
      <c r="K38" s="14">
        <v>0.05</v>
      </c>
      <c r="L38" s="17">
        <f t="shared" si="0"/>
        <v>2992500</v>
      </c>
      <c r="M38" s="17" t="s">
        <v>14</v>
      </c>
      <c r="N38" s="17"/>
    </row>
    <row r="39" spans="1:14" s="2" customFormat="1" ht="12.75" x14ac:dyDescent="0.2">
      <c r="A39" s="11"/>
      <c r="B39" s="12" t="s">
        <v>14</v>
      </c>
      <c r="C39" s="12" t="s">
        <v>14</v>
      </c>
      <c r="D39" s="15" t="s">
        <v>14</v>
      </c>
      <c r="E39" s="5" t="s">
        <v>150</v>
      </c>
      <c r="F39" s="50">
        <v>1</v>
      </c>
      <c r="G39" s="11">
        <v>360</v>
      </c>
      <c r="H39" s="11" t="s">
        <v>131</v>
      </c>
      <c r="I39" s="13">
        <v>5800</v>
      </c>
      <c r="J39" s="14">
        <v>0.125</v>
      </c>
      <c r="K39" s="14">
        <v>0.05</v>
      </c>
      <c r="L39" s="17">
        <f t="shared" si="0"/>
        <v>1735650</v>
      </c>
      <c r="M39" s="17" t="s">
        <v>14</v>
      </c>
      <c r="N39" s="17"/>
    </row>
    <row r="40" spans="1:14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151</v>
      </c>
      <c r="F40" s="50">
        <v>1</v>
      </c>
      <c r="G40" s="11">
        <v>192</v>
      </c>
      <c r="H40" s="11" t="s">
        <v>152</v>
      </c>
      <c r="I40" s="13">
        <v>3600</v>
      </c>
      <c r="J40" s="14">
        <v>0.125</v>
      </c>
      <c r="K40" s="14">
        <v>0.05</v>
      </c>
      <c r="L40" s="17">
        <f t="shared" si="0"/>
        <v>574560</v>
      </c>
      <c r="M40" s="17" t="s">
        <v>14</v>
      </c>
      <c r="N40" s="17"/>
    </row>
    <row r="41" spans="1:14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5" t="s">
        <v>138</v>
      </c>
      <c r="F41" s="50">
        <v>1</v>
      </c>
      <c r="G41" s="11">
        <v>20</v>
      </c>
      <c r="H41" s="11" t="s">
        <v>139</v>
      </c>
      <c r="I41" s="13">
        <v>67800</v>
      </c>
      <c r="J41" s="14">
        <v>0.125</v>
      </c>
      <c r="K41" s="14">
        <v>0.05</v>
      </c>
      <c r="L41" s="17">
        <f t="shared" si="0"/>
        <v>1127175</v>
      </c>
      <c r="M41" s="17" t="s">
        <v>14</v>
      </c>
      <c r="N41" s="17"/>
    </row>
    <row r="42" spans="1:14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6" t="s">
        <v>140</v>
      </c>
      <c r="F42" s="11" t="s">
        <v>14</v>
      </c>
      <c r="G42" s="11">
        <v>24</v>
      </c>
      <c r="H42" s="11" t="s">
        <v>131</v>
      </c>
      <c r="I42" s="13">
        <v>2350</v>
      </c>
      <c r="J42" s="14">
        <v>0.1</v>
      </c>
      <c r="K42" s="14">
        <v>0.05</v>
      </c>
      <c r="L42" s="17">
        <f t="shared" si="0"/>
        <v>48222</v>
      </c>
      <c r="M42" s="17" t="s">
        <v>14</v>
      </c>
      <c r="N42" s="17"/>
    </row>
    <row r="43" spans="1:14" s="2" customFormat="1" ht="12.75" x14ac:dyDescent="0.2">
      <c r="A43" s="11"/>
      <c r="B43" s="12"/>
      <c r="C43" s="12"/>
      <c r="D43" s="12"/>
      <c r="E43" s="6" t="s">
        <v>183</v>
      </c>
      <c r="F43" s="11"/>
      <c r="G43" s="11"/>
      <c r="H43" s="11"/>
      <c r="I43" s="13"/>
      <c r="J43" s="14"/>
      <c r="K43" s="14"/>
      <c r="L43" s="17"/>
      <c r="M43" s="17"/>
      <c r="N43" s="17"/>
    </row>
    <row r="44" spans="1:14" s="2" customFormat="1" ht="12.75" x14ac:dyDescent="0.2">
      <c r="A44" s="11"/>
      <c r="B44" s="12" t="s">
        <v>14</v>
      </c>
      <c r="C44" s="12" t="s">
        <v>14</v>
      </c>
      <c r="D44" s="12" t="s">
        <v>14</v>
      </c>
      <c r="E44" s="5" t="s">
        <v>153</v>
      </c>
      <c r="F44" s="50">
        <v>1</v>
      </c>
      <c r="G44" s="11">
        <v>72</v>
      </c>
      <c r="H44" s="11" t="s">
        <v>115</v>
      </c>
      <c r="I44" s="13">
        <v>23000</v>
      </c>
      <c r="J44" s="14">
        <v>0.125</v>
      </c>
      <c r="K44" s="14">
        <v>0.05</v>
      </c>
      <c r="L44" s="17">
        <f t="shared" si="0"/>
        <v>1376550</v>
      </c>
      <c r="M44" s="17" t="s">
        <v>14</v>
      </c>
      <c r="N44" s="17"/>
    </row>
    <row r="45" spans="1:14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119</v>
      </c>
      <c r="F45" s="50" t="s">
        <v>14</v>
      </c>
      <c r="G45" s="11">
        <v>2</v>
      </c>
      <c r="H45" s="11" t="s">
        <v>120</v>
      </c>
      <c r="I45" s="13">
        <v>12600</v>
      </c>
      <c r="J45" s="14">
        <v>0.1</v>
      </c>
      <c r="K45" s="14">
        <v>0.05</v>
      </c>
      <c r="L45" s="17">
        <f t="shared" si="0"/>
        <v>21546</v>
      </c>
      <c r="M45" s="17">
        <v>69768</v>
      </c>
      <c r="N45" s="17">
        <f>SUM(L37:L45)-M45</f>
        <v>9223716.25</v>
      </c>
    </row>
    <row r="46" spans="1:14" s="2" customFormat="1" ht="12.75" x14ac:dyDescent="0.2">
      <c r="A46" s="11"/>
      <c r="B46" s="12" t="s">
        <v>14</v>
      </c>
      <c r="C46" s="12" t="s">
        <v>14</v>
      </c>
      <c r="D46" s="12" t="s">
        <v>14</v>
      </c>
      <c r="E46" s="8" t="s">
        <v>182</v>
      </c>
      <c r="F46" s="51" t="s">
        <v>14</v>
      </c>
      <c r="G46" s="11" t="s">
        <v>14</v>
      </c>
      <c r="H46" s="11" t="s">
        <v>14</v>
      </c>
      <c r="I46" s="13" t="s">
        <v>14</v>
      </c>
      <c r="J46" s="14" t="s">
        <v>14</v>
      </c>
      <c r="K46" s="14" t="s">
        <v>14</v>
      </c>
      <c r="L46" s="17"/>
      <c r="M46" s="17" t="s">
        <v>14</v>
      </c>
      <c r="N46" s="17"/>
    </row>
    <row r="47" spans="1:14" s="2" customFormat="1" ht="12.75" x14ac:dyDescent="0.2">
      <c r="A47" s="11">
        <v>7</v>
      </c>
      <c r="B47" s="12">
        <v>44937</v>
      </c>
      <c r="C47" s="12">
        <v>44932</v>
      </c>
      <c r="D47" s="12" t="s">
        <v>154</v>
      </c>
      <c r="E47" s="8" t="s">
        <v>125</v>
      </c>
      <c r="F47" s="51">
        <v>2</v>
      </c>
      <c r="G47" s="11">
        <v>100</v>
      </c>
      <c r="H47" s="11" t="s">
        <v>123</v>
      </c>
      <c r="I47" s="13">
        <v>34100</v>
      </c>
      <c r="J47" s="14">
        <v>0.125</v>
      </c>
      <c r="K47" s="14">
        <v>0.05</v>
      </c>
      <c r="L47" s="17">
        <f t="shared" si="0"/>
        <v>2834562.5</v>
      </c>
      <c r="M47" s="17" t="s">
        <v>14</v>
      </c>
      <c r="N47" s="17"/>
    </row>
    <row r="48" spans="1:14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122</v>
      </c>
      <c r="F48" s="50">
        <v>1</v>
      </c>
      <c r="G48" s="11">
        <v>50</v>
      </c>
      <c r="H48" s="11" t="s">
        <v>123</v>
      </c>
      <c r="I48" s="13">
        <v>28300</v>
      </c>
      <c r="J48" s="14">
        <v>0.125</v>
      </c>
      <c r="K48" s="14">
        <v>0.05</v>
      </c>
      <c r="L48" s="17">
        <f t="shared" si="0"/>
        <v>1176218.75</v>
      </c>
      <c r="M48" s="17" t="s">
        <v>14</v>
      </c>
      <c r="N48" s="17"/>
    </row>
    <row r="49" spans="1:14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155</v>
      </c>
      <c r="F49" s="50">
        <v>1</v>
      </c>
      <c r="G49" s="11">
        <v>72</v>
      </c>
      <c r="H49" s="11" t="s">
        <v>120</v>
      </c>
      <c r="I49" s="13">
        <v>37200</v>
      </c>
      <c r="J49" s="14">
        <v>0.125</v>
      </c>
      <c r="K49" s="14">
        <v>0.05</v>
      </c>
      <c r="L49" s="17">
        <f t="shared" si="0"/>
        <v>2226420</v>
      </c>
      <c r="M49" s="17" t="s">
        <v>14</v>
      </c>
      <c r="N49" s="17"/>
    </row>
    <row r="50" spans="1:14" s="2" customFormat="1" ht="12.75" x14ac:dyDescent="0.2">
      <c r="A50" s="11"/>
      <c r="B50" s="12" t="s">
        <v>14</v>
      </c>
      <c r="C50" s="12" t="s">
        <v>14</v>
      </c>
      <c r="D50" s="15" t="s">
        <v>14</v>
      </c>
      <c r="E50" s="5" t="s">
        <v>135</v>
      </c>
      <c r="F50" s="50">
        <v>2</v>
      </c>
      <c r="G50" s="11">
        <v>288</v>
      </c>
      <c r="H50" s="11" t="s">
        <v>131</v>
      </c>
      <c r="I50" s="13">
        <v>4350</v>
      </c>
      <c r="J50" s="14">
        <v>0.125</v>
      </c>
      <c r="K50" s="14">
        <v>0.05</v>
      </c>
      <c r="L50" s="17">
        <f t="shared" si="0"/>
        <v>1041390</v>
      </c>
      <c r="M50" s="17" t="s">
        <v>14</v>
      </c>
      <c r="N50" s="17"/>
    </row>
    <row r="51" spans="1:14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156</v>
      </c>
      <c r="F51" s="50">
        <v>2</v>
      </c>
      <c r="G51" s="11">
        <v>60</v>
      </c>
      <c r="H51" s="11" t="s">
        <v>139</v>
      </c>
      <c r="I51" s="13">
        <v>104400</v>
      </c>
      <c r="J51" s="14">
        <v>0.125</v>
      </c>
      <c r="K51" s="14">
        <v>0.05</v>
      </c>
      <c r="L51" s="17">
        <f t="shared" si="0"/>
        <v>5206950</v>
      </c>
      <c r="M51" s="17" t="s">
        <v>14</v>
      </c>
      <c r="N51" s="17"/>
    </row>
    <row r="52" spans="1:14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142</v>
      </c>
      <c r="F52" s="50">
        <v>1</v>
      </c>
      <c r="G52" s="11">
        <v>144</v>
      </c>
      <c r="H52" s="11" t="s">
        <v>115</v>
      </c>
      <c r="I52" s="13">
        <v>23900</v>
      </c>
      <c r="J52" s="14">
        <v>0.125</v>
      </c>
      <c r="K52" s="14">
        <v>0.05</v>
      </c>
      <c r="L52" s="17">
        <f t="shared" si="0"/>
        <v>2860830</v>
      </c>
      <c r="M52" s="17" t="s">
        <v>14</v>
      </c>
      <c r="N52" s="17"/>
    </row>
    <row r="53" spans="1:14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129</v>
      </c>
      <c r="F53" s="50">
        <v>1</v>
      </c>
      <c r="G53" s="11">
        <v>144</v>
      </c>
      <c r="H53" s="11" t="s">
        <v>115</v>
      </c>
      <c r="I53" s="13">
        <v>18600</v>
      </c>
      <c r="J53" s="14">
        <v>0.125</v>
      </c>
      <c r="K53" s="14">
        <v>0.05</v>
      </c>
      <c r="L53" s="17">
        <f t="shared" si="0"/>
        <v>2226420</v>
      </c>
      <c r="M53" s="17" t="s">
        <v>14</v>
      </c>
      <c r="N53" s="17"/>
    </row>
    <row r="54" spans="1:14" s="2" customFormat="1" ht="12.75" x14ac:dyDescent="0.2">
      <c r="A54" s="11"/>
      <c r="B54" s="12" t="s">
        <v>14</v>
      </c>
      <c r="C54" s="12" t="s">
        <v>14</v>
      </c>
      <c r="D54" s="12" t="s">
        <v>14</v>
      </c>
      <c r="E54" s="6" t="s">
        <v>157</v>
      </c>
      <c r="F54" s="11">
        <v>1</v>
      </c>
      <c r="G54" s="11">
        <v>144</v>
      </c>
      <c r="H54" s="11" t="s">
        <v>115</v>
      </c>
      <c r="I54" s="13">
        <v>11900</v>
      </c>
      <c r="J54" s="14">
        <v>0.125</v>
      </c>
      <c r="K54" s="14">
        <v>0.05</v>
      </c>
      <c r="L54" s="17">
        <f t="shared" si="0"/>
        <v>1424430</v>
      </c>
      <c r="M54" s="17" t="s">
        <v>14</v>
      </c>
      <c r="N54" s="17"/>
    </row>
    <row r="55" spans="1:14" s="2" customFormat="1" ht="12.75" x14ac:dyDescent="0.2">
      <c r="A55" s="11"/>
      <c r="B55" s="12" t="s">
        <v>14</v>
      </c>
      <c r="C55" s="12" t="s">
        <v>14</v>
      </c>
      <c r="D55" s="12" t="s">
        <v>14</v>
      </c>
      <c r="E55" s="5" t="s">
        <v>158</v>
      </c>
      <c r="F55" s="50">
        <v>1</v>
      </c>
      <c r="G55" s="11">
        <v>144</v>
      </c>
      <c r="H55" s="11" t="s">
        <v>115</v>
      </c>
      <c r="I55" s="13">
        <v>9000</v>
      </c>
      <c r="J55" s="14">
        <v>0.125</v>
      </c>
      <c r="K55" s="14">
        <v>0.05</v>
      </c>
      <c r="L55" s="17">
        <f t="shared" si="0"/>
        <v>1077300</v>
      </c>
      <c r="M55" s="17" t="s">
        <v>14</v>
      </c>
      <c r="N55" s="17"/>
    </row>
    <row r="56" spans="1:14" s="2" customFormat="1" ht="12.75" x14ac:dyDescent="0.2">
      <c r="A56" s="11"/>
      <c r="B56" s="12" t="s">
        <v>14</v>
      </c>
      <c r="C56" s="12" t="s">
        <v>14</v>
      </c>
      <c r="D56" s="12" t="s">
        <v>14</v>
      </c>
      <c r="E56" s="5" t="s">
        <v>119</v>
      </c>
      <c r="F56" s="50" t="s">
        <v>14</v>
      </c>
      <c r="G56" s="11">
        <v>4</v>
      </c>
      <c r="H56" s="11" t="s">
        <v>120</v>
      </c>
      <c r="I56" s="13">
        <v>12600</v>
      </c>
      <c r="J56" s="14">
        <v>0.1</v>
      </c>
      <c r="K56" s="14">
        <v>0.05</v>
      </c>
      <c r="L56" s="17">
        <f t="shared" si="0"/>
        <v>43092</v>
      </c>
      <c r="M56" s="17">
        <v>43092</v>
      </c>
      <c r="N56" s="17">
        <f>SUM(L47:L56)-M56</f>
        <v>20074521.25</v>
      </c>
    </row>
    <row r="57" spans="1:14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5" t="s">
        <v>182</v>
      </c>
      <c r="F57" s="50" t="s">
        <v>14</v>
      </c>
      <c r="G57" s="11" t="s">
        <v>14</v>
      </c>
      <c r="H57" s="11" t="s">
        <v>14</v>
      </c>
      <c r="I57" s="13" t="s">
        <v>14</v>
      </c>
      <c r="J57" s="14" t="s">
        <v>14</v>
      </c>
      <c r="K57" s="14" t="s">
        <v>14</v>
      </c>
      <c r="L57" s="17"/>
      <c r="M57" s="17" t="s">
        <v>14</v>
      </c>
      <c r="N57" s="17"/>
    </row>
    <row r="58" spans="1:14" s="2" customFormat="1" ht="12.75" x14ac:dyDescent="0.2">
      <c r="A58" s="11">
        <v>8</v>
      </c>
      <c r="B58" s="12">
        <v>44937</v>
      </c>
      <c r="C58" s="12">
        <v>44933</v>
      </c>
      <c r="D58" s="12" t="s">
        <v>159</v>
      </c>
      <c r="E58" s="6" t="s">
        <v>122</v>
      </c>
      <c r="F58" s="11">
        <v>5</v>
      </c>
      <c r="G58" s="42">
        <v>250</v>
      </c>
      <c r="H58" s="11" t="s">
        <v>123</v>
      </c>
      <c r="I58" s="13">
        <v>28300</v>
      </c>
      <c r="J58" s="14">
        <v>0.125</v>
      </c>
      <c r="K58" s="14">
        <v>0.05</v>
      </c>
      <c r="L58" s="17">
        <f t="shared" si="0"/>
        <v>5881093.75</v>
      </c>
      <c r="M58" s="17" t="s">
        <v>14</v>
      </c>
      <c r="N58" s="17"/>
    </row>
    <row r="59" spans="1:14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124</v>
      </c>
      <c r="F59" s="50">
        <v>2</v>
      </c>
      <c r="G59" s="43">
        <v>100</v>
      </c>
      <c r="H59" s="11" t="s">
        <v>123</v>
      </c>
      <c r="I59" s="13">
        <v>28300</v>
      </c>
      <c r="J59" s="14">
        <v>0.125</v>
      </c>
      <c r="K59" s="14">
        <v>0.05</v>
      </c>
      <c r="L59" s="17">
        <f t="shared" si="0"/>
        <v>2352437.5</v>
      </c>
      <c r="M59" s="17" t="s">
        <v>14</v>
      </c>
      <c r="N59" s="17"/>
    </row>
    <row r="60" spans="1:14" s="2" customFormat="1" ht="12.75" x14ac:dyDescent="0.2">
      <c r="A60" s="11"/>
      <c r="B60" s="12" t="s">
        <v>14</v>
      </c>
      <c r="C60" s="12" t="s">
        <v>14</v>
      </c>
      <c r="D60" s="15" t="s">
        <v>14</v>
      </c>
      <c r="E60" s="6" t="s">
        <v>125</v>
      </c>
      <c r="F60" s="11">
        <v>5</v>
      </c>
      <c r="G60" s="11">
        <v>250</v>
      </c>
      <c r="H60" s="11" t="s">
        <v>123</v>
      </c>
      <c r="I60" s="13">
        <v>34100</v>
      </c>
      <c r="J60" s="14">
        <v>0.125</v>
      </c>
      <c r="K60" s="14">
        <v>0.05</v>
      </c>
      <c r="L60" s="17">
        <f t="shared" si="0"/>
        <v>7086406.25</v>
      </c>
      <c r="M60" s="17" t="s">
        <v>14</v>
      </c>
      <c r="N60" s="17"/>
    </row>
    <row r="61" spans="1:14" s="2" customFormat="1" ht="12.75" x14ac:dyDescent="0.2">
      <c r="A61" s="11"/>
      <c r="B61" s="12" t="s">
        <v>14</v>
      </c>
      <c r="C61" s="12" t="s">
        <v>14</v>
      </c>
      <c r="D61" s="15" t="s">
        <v>14</v>
      </c>
      <c r="E61" s="8" t="s">
        <v>126</v>
      </c>
      <c r="F61" s="51">
        <v>2</v>
      </c>
      <c r="G61" s="11">
        <v>100</v>
      </c>
      <c r="H61" s="11" t="s">
        <v>123</v>
      </c>
      <c r="I61" s="13">
        <v>34100</v>
      </c>
      <c r="J61" s="14">
        <v>0.125</v>
      </c>
      <c r="K61" s="14">
        <v>0.05</v>
      </c>
      <c r="L61" s="17">
        <f t="shared" si="0"/>
        <v>2834562.5</v>
      </c>
      <c r="M61" s="17" t="s">
        <v>14</v>
      </c>
      <c r="N61" s="17"/>
    </row>
    <row r="62" spans="1:14" s="2" customFormat="1" ht="12.75" x14ac:dyDescent="0.2">
      <c r="A62" s="11"/>
      <c r="B62" s="12" t="s">
        <v>14</v>
      </c>
      <c r="C62" s="12" t="s">
        <v>14</v>
      </c>
      <c r="D62" s="12" t="s">
        <v>14</v>
      </c>
      <c r="E62" s="8" t="s">
        <v>160</v>
      </c>
      <c r="F62" s="51">
        <v>2</v>
      </c>
      <c r="G62" s="11">
        <v>24</v>
      </c>
      <c r="H62" s="11" t="s">
        <v>131</v>
      </c>
      <c r="I62" s="13">
        <v>97000</v>
      </c>
      <c r="J62" s="14">
        <v>0.125</v>
      </c>
      <c r="K62" s="14">
        <v>0.05</v>
      </c>
      <c r="L62" s="17">
        <f t="shared" si="0"/>
        <v>1935150</v>
      </c>
      <c r="M62" s="17" t="s">
        <v>14</v>
      </c>
      <c r="N62" s="17"/>
    </row>
    <row r="63" spans="1:14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161</v>
      </c>
      <c r="F63" s="11">
        <v>2</v>
      </c>
      <c r="G63" s="11">
        <v>12</v>
      </c>
      <c r="H63" s="11" t="s">
        <v>131</v>
      </c>
      <c r="I63" s="13">
        <v>187000</v>
      </c>
      <c r="J63" s="14">
        <v>0.125</v>
      </c>
      <c r="K63" s="14">
        <v>0.05</v>
      </c>
      <c r="L63" s="17">
        <f t="shared" si="0"/>
        <v>1865325</v>
      </c>
      <c r="M63" s="17" t="s">
        <v>14</v>
      </c>
      <c r="N63" s="17"/>
    </row>
    <row r="64" spans="1:14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162</v>
      </c>
      <c r="F64" s="50">
        <v>7</v>
      </c>
      <c r="G64" s="11">
        <v>140</v>
      </c>
      <c r="H64" s="11" t="s">
        <v>120</v>
      </c>
      <c r="I64" s="13">
        <v>85200</v>
      </c>
      <c r="J64" s="14">
        <v>0.125</v>
      </c>
      <c r="K64" s="14">
        <v>0.05</v>
      </c>
      <c r="L64" s="17">
        <f t="shared" si="0"/>
        <v>9915150</v>
      </c>
      <c r="M64" s="17">
        <v>0</v>
      </c>
      <c r="N64" s="17">
        <f>SUM(L58:L64)</f>
        <v>31870125</v>
      </c>
    </row>
    <row r="65" spans="1:14" s="2" customFormat="1" ht="12.75" x14ac:dyDescent="0.2">
      <c r="A65" s="11">
        <v>9</v>
      </c>
      <c r="B65" s="12">
        <v>44938</v>
      </c>
      <c r="C65" s="12">
        <v>44933</v>
      </c>
      <c r="D65" s="12" t="s">
        <v>163</v>
      </c>
      <c r="E65" s="8" t="s">
        <v>156</v>
      </c>
      <c r="F65" s="51">
        <v>10</v>
      </c>
      <c r="G65" s="11">
        <v>300</v>
      </c>
      <c r="H65" s="11" t="s">
        <v>139</v>
      </c>
      <c r="I65" s="13">
        <v>104400</v>
      </c>
      <c r="J65" s="14">
        <v>0.125</v>
      </c>
      <c r="K65" s="14">
        <v>0.05</v>
      </c>
      <c r="L65" s="17">
        <f t="shared" ref="L65:L123" si="1">G65*(I65-(I65*J65)-((I65-(I65*J65))*K65))</f>
        <v>26034750</v>
      </c>
      <c r="M65" s="17" t="s">
        <v>14</v>
      </c>
      <c r="N65" s="17"/>
    </row>
    <row r="66" spans="1:14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8" t="s">
        <v>164</v>
      </c>
      <c r="F66" s="51">
        <v>1</v>
      </c>
      <c r="G66" s="11">
        <v>500</v>
      </c>
      <c r="H66" s="11" t="s">
        <v>123</v>
      </c>
      <c r="I66" s="13">
        <v>1850</v>
      </c>
      <c r="J66" s="14">
        <v>0.125</v>
      </c>
      <c r="K66" s="14">
        <v>0.05</v>
      </c>
      <c r="L66" s="17">
        <f t="shared" si="1"/>
        <v>768906.25</v>
      </c>
      <c r="M66" s="17" t="s">
        <v>14</v>
      </c>
      <c r="N66" s="17"/>
    </row>
    <row r="67" spans="1:14" s="2" customFormat="1" ht="12.75" x14ac:dyDescent="0.2">
      <c r="A67" s="11"/>
      <c r="B67" s="12" t="s">
        <v>14</v>
      </c>
      <c r="C67" s="12" t="s">
        <v>14</v>
      </c>
      <c r="D67" s="15" t="s">
        <v>14</v>
      </c>
      <c r="E67" s="5" t="s">
        <v>165</v>
      </c>
      <c r="F67" s="50">
        <v>1</v>
      </c>
      <c r="G67" s="11">
        <v>72</v>
      </c>
      <c r="H67" s="11" t="s">
        <v>131</v>
      </c>
      <c r="I67" s="13">
        <v>34500</v>
      </c>
      <c r="J67" s="14">
        <v>0.125</v>
      </c>
      <c r="K67" s="14">
        <v>0.05</v>
      </c>
      <c r="L67" s="17">
        <f t="shared" si="1"/>
        <v>2064825</v>
      </c>
      <c r="M67" s="17" t="s">
        <v>14</v>
      </c>
      <c r="N67" s="17"/>
    </row>
    <row r="68" spans="1:14" s="2" customFormat="1" ht="12.75" x14ac:dyDescent="0.2">
      <c r="A68" s="11"/>
      <c r="B68" s="12" t="s">
        <v>14</v>
      </c>
      <c r="C68" s="12" t="s">
        <v>14</v>
      </c>
      <c r="D68" s="12" t="s">
        <v>14</v>
      </c>
      <c r="E68" s="6" t="s">
        <v>166</v>
      </c>
      <c r="F68" s="11">
        <v>2</v>
      </c>
      <c r="G68" s="11">
        <v>24</v>
      </c>
      <c r="H68" s="11" t="s">
        <v>139</v>
      </c>
      <c r="I68" s="13">
        <v>176400</v>
      </c>
      <c r="J68" s="14">
        <v>0.125</v>
      </c>
      <c r="K68" s="14">
        <v>0.05</v>
      </c>
      <c r="L68" s="17">
        <f t="shared" si="1"/>
        <v>3519180</v>
      </c>
      <c r="M68" s="17" t="s">
        <v>14</v>
      </c>
      <c r="N68" s="17"/>
    </row>
    <row r="69" spans="1:14" s="2" customFormat="1" ht="12.75" x14ac:dyDescent="0.2">
      <c r="A69" s="11"/>
      <c r="B69" s="12" t="s">
        <v>14</v>
      </c>
      <c r="C69" s="12" t="s">
        <v>14</v>
      </c>
      <c r="D69" s="12" t="s">
        <v>14</v>
      </c>
      <c r="E69" s="5" t="s">
        <v>167</v>
      </c>
      <c r="F69" s="50">
        <v>3</v>
      </c>
      <c r="G69" s="11">
        <v>432</v>
      </c>
      <c r="H69" s="11" t="s">
        <v>120</v>
      </c>
      <c r="I69" s="13">
        <v>19800</v>
      </c>
      <c r="J69" s="14">
        <v>0.125</v>
      </c>
      <c r="K69" s="14">
        <v>0.05</v>
      </c>
      <c r="L69" s="17">
        <f t="shared" si="1"/>
        <v>7110180</v>
      </c>
      <c r="M69" s="17" t="s">
        <v>14</v>
      </c>
      <c r="N69" s="17"/>
    </row>
    <row r="70" spans="1:14" s="2" customFormat="1" ht="12.75" x14ac:dyDescent="0.2">
      <c r="A70" s="11"/>
      <c r="B70" s="12" t="s">
        <v>14</v>
      </c>
      <c r="C70" s="12" t="s">
        <v>14</v>
      </c>
      <c r="D70" s="15" t="s">
        <v>14</v>
      </c>
      <c r="E70" s="5" t="s">
        <v>155</v>
      </c>
      <c r="F70" s="50">
        <v>3</v>
      </c>
      <c r="G70" s="11">
        <v>216</v>
      </c>
      <c r="H70" s="11" t="s">
        <v>120</v>
      </c>
      <c r="I70" s="13">
        <v>37200</v>
      </c>
      <c r="J70" s="14">
        <v>0.125</v>
      </c>
      <c r="K70" s="14">
        <v>0.05</v>
      </c>
      <c r="L70" s="17">
        <f t="shared" si="1"/>
        <v>6679260</v>
      </c>
      <c r="M70" s="17" t="s">
        <v>14</v>
      </c>
      <c r="N70" s="17"/>
    </row>
    <row r="71" spans="1:14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168</v>
      </c>
      <c r="F71" s="11">
        <v>1</v>
      </c>
      <c r="G71" s="11">
        <v>20</v>
      </c>
      <c r="H71" s="11" t="s">
        <v>131</v>
      </c>
      <c r="I71" s="13">
        <v>40500</v>
      </c>
      <c r="J71" s="14">
        <v>0.125</v>
      </c>
      <c r="K71" s="14">
        <v>0.05</v>
      </c>
      <c r="L71" s="17">
        <f t="shared" si="1"/>
        <v>673312.5</v>
      </c>
      <c r="M71" s="17" t="s">
        <v>14</v>
      </c>
      <c r="N71" s="17"/>
    </row>
    <row r="72" spans="1:14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5" t="s">
        <v>144</v>
      </c>
      <c r="F72" s="50">
        <v>3</v>
      </c>
      <c r="G72" s="11">
        <v>3000</v>
      </c>
      <c r="H72" s="11" t="s">
        <v>133</v>
      </c>
      <c r="I72" s="13">
        <v>2050</v>
      </c>
      <c r="J72" s="14">
        <v>0.125</v>
      </c>
      <c r="K72" s="14">
        <v>0.05</v>
      </c>
      <c r="L72" s="17">
        <f t="shared" si="1"/>
        <v>5112187.5</v>
      </c>
      <c r="M72" s="17" t="s">
        <v>14</v>
      </c>
      <c r="N72" s="17"/>
    </row>
    <row r="73" spans="1:14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169</v>
      </c>
      <c r="F73" s="11">
        <v>1</v>
      </c>
      <c r="G73" s="11">
        <v>48</v>
      </c>
      <c r="H73" s="11" t="s">
        <v>123</v>
      </c>
      <c r="I73" s="13">
        <v>31200</v>
      </c>
      <c r="J73" s="14">
        <v>0.125</v>
      </c>
      <c r="K73" s="14">
        <v>0.05</v>
      </c>
      <c r="L73" s="17">
        <f t="shared" si="1"/>
        <v>1244880</v>
      </c>
      <c r="M73" s="17" t="s">
        <v>14</v>
      </c>
      <c r="N73" s="17"/>
    </row>
    <row r="74" spans="1:14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8" t="s">
        <v>170</v>
      </c>
      <c r="F74" s="51">
        <v>1</v>
      </c>
      <c r="G74" s="11">
        <v>240</v>
      </c>
      <c r="H74" s="11" t="s">
        <v>131</v>
      </c>
      <c r="I74" s="13">
        <v>8600</v>
      </c>
      <c r="J74" s="14">
        <v>0.125</v>
      </c>
      <c r="K74" s="14">
        <v>0.05</v>
      </c>
      <c r="L74" s="17">
        <f t="shared" si="1"/>
        <v>1715700</v>
      </c>
      <c r="M74" s="17" t="s">
        <v>14</v>
      </c>
      <c r="N74" s="17"/>
    </row>
    <row r="75" spans="1:14" s="2" customFormat="1" ht="12.75" x14ac:dyDescent="0.2">
      <c r="A75" s="11"/>
      <c r="B75" s="12" t="s">
        <v>14</v>
      </c>
      <c r="C75" s="12" t="s">
        <v>14</v>
      </c>
      <c r="D75" s="15" t="s">
        <v>14</v>
      </c>
      <c r="E75" s="6" t="s">
        <v>171</v>
      </c>
      <c r="F75" s="11">
        <v>1</v>
      </c>
      <c r="G75" s="11">
        <v>720</v>
      </c>
      <c r="H75" s="11" t="s">
        <v>131</v>
      </c>
      <c r="I75" s="13">
        <v>4600</v>
      </c>
      <c r="J75" s="14">
        <v>0.125</v>
      </c>
      <c r="K75" s="14">
        <v>0.05</v>
      </c>
      <c r="L75" s="17">
        <f t="shared" si="1"/>
        <v>2753100</v>
      </c>
      <c r="M75" s="17">
        <v>0</v>
      </c>
      <c r="N75" s="17">
        <f>SUM(L65:L75)</f>
        <v>57676281.25</v>
      </c>
    </row>
    <row r="76" spans="1:14" s="2" customFormat="1" ht="12.75" x14ac:dyDescent="0.2">
      <c r="A76" s="11">
        <v>10</v>
      </c>
      <c r="B76" s="12">
        <v>44938</v>
      </c>
      <c r="C76" s="12">
        <v>44933</v>
      </c>
      <c r="D76" s="12" t="s">
        <v>172</v>
      </c>
      <c r="E76" s="6" t="s">
        <v>173</v>
      </c>
      <c r="F76" s="11">
        <v>1</v>
      </c>
      <c r="G76" s="11">
        <v>288</v>
      </c>
      <c r="H76" s="11" t="s">
        <v>131</v>
      </c>
      <c r="I76" s="13">
        <v>4800</v>
      </c>
      <c r="J76" s="14">
        <v>0.125</v>
      </c>
      <c r="K76" s="14">
        <v>0.05</v>
      </c>
      <c r="L76" s="17">
        <f t="shared" si="1"/>
        <v>1149120</v>
      </c>
      <c r="M76" s="17" t="s">
        <v>14</v>
      </c>
      <c r="N76" s="17"/>
    </row>
    <row r="77" spans="1:14" s="2" customFormat="1" ht="12.75" x14ac:dyDescent="0.2">
      <c r="A77" s="11"/>
      <c r="B77" s="12" t="s">
        <v>14</v>
      </c>
      <c r="C77" s="12" t="s">
        <v>14</v>
      </c>
      <c r="D77" s="12" t="s">
        <v>14</v>
      </c>
      <c r="E77" s="6" t="s">
        <v>174</v>
      </c>
      <c r="F77" s="11">
        <v>1</v>
      </c>
      <c r="G77" s="11">
        <v>288</v>
      </c>
      <c r="H77" s="11" t="s">
        <v>131</v>
      </c>
      <c r="I77" s="13">
        <v>4800</v>
      </c>
      <c r="J77" s="14">
        <v>0.125</v>
      </c>
      <c r="K77" s="14">
        <v>0.05</v>
      </c>
      <c r="L77" s="17">
        <f t="shared" si="1"/>
        <v>1149120</v>
      </c>
      <c r="M77" s="17" t="s">
        <v>14</v>
      </c>
      <c r="N77" s="17"/>
    </row>
    <row r="78" spans="1:14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175</v>
      </c>
      <c r="F78" s="11" t="s">
        <v>14</v>
      </c>
      <c r="G78" s="11">
        <v>72</v>
      </c>
      <c r="H78" s="11" t="s">
        <v>131</v>
      </c>
      <c r="I78" s="13">
        <v>4800</v>
      </c>
      <c r="J78" s="14">
        <v>0.125</v>
      </c>
      <c r="K78" s="14">
        <v>0.05</v>
      </c>
      <c r="L78" s="17">
        <f t="shared" si="1"/>
        <v>287280</v>
      </c>
      <c r="M78" s="17" t="s">
        <v>14</v>
      </c>
      <c r="N78" s="17"/>
    </row>
    <row r="79" spans="1:14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6" t="s">
        <v>176</v>
      </c>
      <c r="F79" s="11" t="s">
        <v>14</v>
      </c>
      <c r="G79" s="11">
        <v>72</v>
      </c>
      <c r="H79" s="11" t="s">
        <v>131</v>
      </c>
      <c r="I79" s="13">
        <v>4800</v>
      </c>
      <c r="J79" s="14">
        <v>0.125</v>
      </c>
      <c r="K79" s="14">
        <v>0.05</v>
      </c>
      <c r="L79" s="17">
        <f t="shared" si="1"/>
        <v>287280</v>
      </c>
      <c r="M79" s="17" t="s">
        <v>14</v>
      </c>
      <c r="N79" s="17"/>
    </row>
    <row r="80" spans="1:14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177</v>
      </c>
      <c r="F80" s="50" t="s">
        <v>14</v>
      </c>
      <c r="G80" s="11">
        <v>72</v>
      </c>
      <c r="H80" s="11" t="s">
        <v>131</v>
      </c>
      <c r="I80" s="13">
        <v>4800</v>
      </c>
      <c r="J80" s="14">
        <v>0.125</v>
      </c>
      <c r="K80" s="14">
        <v>0.05</v>
      </c>
      <c r="L80" s="17">
        <f t="shared" si="1"/>
        <v>287280</v>
      </c>
      <c r="M80" s="17" t="s">
        <v>14</v>
      </c>
      <c r="N80" s="17"/>
    </row>
    <row r="81" spans="1:14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5" t="s">
        <v>178</v>
      </c>
      <c r="F81" s="50" t="s">
        <v>14</v>
      </c>
      <c r="G81" s="11">
        <v>72</v>
      </c>
      <c r="H81" s="11" t="s">
        <v>131</v>
      </c>
      <c r="I81" s="13">
        <v>4800</v>
      </c>
      <c r="J81" s="14">
        <v>0.125</v>
      </c>
      <c r="K81" s="14">
        <v>0.05</v>
      </c>
      <c r="L81" s="17">
        <f t="shared" si="1"/>
        <v>287280</v>
      </c>
      <c r="M81" s="17" t="s">
        <v>14</v>
      </c>
      <c r="N81" s="17"/>
    </row>
    <row r="82" spans="1:14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5" t="s">
        <v>179</v>
      </c>
      <c r="F82" s="50">
        <v>5</v>
      </c>
      <c r="G82" s="11">
        <v>120</v>
      </c>
      <c r="H82" s="11" t="s">
        <v>123</v>
      </c>
      <c r="I82" s="13">
        <v>70800</v>
      </c>
      <c r="J82" s="14">
        <v>0.125</v>
      </c>
      <c r="K82" s="14">
        <v>0.05</v>
      </c>
      <c r="L82" s="17">
        <f t="shared" si="1"/>
        <v>7062300</v>
      </c>
      <c r="M82" s="17" t="s">
        <v>14</v>
      </c>
      <c r="N82" s="17"/>
    </row>
    <row r="83" spans="1:14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5" t="s">
        <v>180</v>
      </c>
      <c r="F83" s="50">
        <v>5</v>
      </c>
      <c r="G83" s="11">
        <v>120</v>
      </c>
      <c r="H83" s="11" t="s">
        <v>123</v>
      </c>
      <c r="I83" s="13">
        <v>70800</v>
      </c>
      <c r="J83" s="14">
        <v>0.125</v>
      </c>
      <c r="K83" s="14">
        <v>0.05</v>
      </c>
      <c r="L83" s="17">
        <f t="shared" si="1"/>
        <v>7062300</v>
      </c>
      <c r="M83" s="17" t="s">
        <v>14</v>
      </c>
      <c r="N83" s="17"/>
    </row>
    <row r="84" spans="1:14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6" t="s">
        <v>181</v>
      </c>
      <c r="F84" s="11">
        <v>2</v>
      </c>
      <c r="G84" s="11">
        <v>72</v>
      </c>
      <c r="H84" s="11" t="s">
        <v>120</v>
      </c>
      <c r="I84" s="13">
        <v>34200</v>
      </c>
      <c r="J84" s="14">
        <v>0.125</v>
      </c>
      <c r="K84" s="14">
        <v>0.05</v>
      </c>
      <c r="L84" s="17">
        <f t="shared" si="1"/>
        <v>2046870</v>
      </c>
      <c r="M84" s="17">
        <v>0</v>
      </c>
      <c r="N84" s="17">
        <f>SUM(L76:L84)</f>
        <v>19618830</v>
      </c>
    </row>
    <row r="85" spans="1:14" s="2" customFormat="1" ht="12.75" x14ac:dyDescent="0.2">
      <c r="A85" s="11">
        <v>11</v>
      </c>
      <c r="B85" s="12">
        <v>44940</v>
      </c>
      <c r="C85" s="12">
        <v>44937</v>
      </c>
      <c r="D85" s="12" t="s">
        <v>208</v>
      </c>
      <c r="E85" s="8" t="s">
        <v>209</v>
      </c>
      <c r="F85" s="51">
        <v>10</v>
      </c>
      <c r="G85" s="11">
        <v>7200</v>
      </c>
      <c r="H85" s="11" t="s">
        <v>131</v>
      </c>
      <c r="I85" s="10">
        <v>4800</v>
      </c>
      <c r="J85" s="14">
        <v>0.125</v>
      </c>
      <c r="K85" s="14">
        <v>0.05</v>
      </c>
      <c r="L85" s="17">
        <f t="shared" si="1"/>
        <v>28728000</v>
      </c>
      <c r="M85" s="17">
        <v>0</v>
      </c>
      <c r="N85" s="17">
        <f>SUM(L85)</f>
        <v>28728000</v>
      </c>
    </row>
    <row r="86" spans="1:14" s="2" customFormat="1" ht="12.75" x14ac:dyDescent="0.2">
      <c r="A86" s="11">
        <v>12</v>
      </c>
      <c r="B86" s="12">
        <v>44942</v>
      </c>
      <c r="C86" s="12">
        <v>44938</v>
      </c>
      <c r="D86" s="12" t="s">
        <v>223</v>
      </c>
      <c r="E86" s="8" t="s">
        <v>142</v>
      </c>
      <c r="F86" s="51">
        <v>1</v>
      </c>
      <c r="G86" s="11">
        <v>144</v>
      </c>
      <c r="H86" s="11" t="s">
        <v>115</v>
      </c>
      <c r="I86" s="13">
        <v>23900</v>
      </c>
      <c r="J86" s="14">
        <v>0.125</v>
      </c>
      <c r="K86" s="14">
        <v>0.05</v>
      </c>
      <c r="L86" s="17">
        <f t="shared" si="1"/>
        <v>2860830</v>
      </c>
      <c r="M86" s="17"/>
      <c r="N86" s="17"/>
    </row>
    <row r="87" spans="1:14" s="2" customFormat="1" ht="12.75" x14ac:dyDescent="0.2">
      <c r="A87" s="11"/>
      <c r="B87" s="12" t="s">
        <v>14</v>
      </c>
      <c r="C87" s="12" t="s">
        <v>14</v>
      </c>
      <c r="D87" s="15" t="s">
        <v>14</v>
      </c>
      <c r="E87" s="6" t="s">
        <v>224</v>
      </c>
      <c r="F87" s="11">
        <v>1</v>
      </c>
      <c r="G87" s="11">
        <v>24</v>
      </c>
      <c r="H87" s="11" t="s">
        <v>120</v>
      </c>
      <c r="I87" s="13">
        <v>162000</v>
      </c>
      <c r="J87" s="14">
        <v>0.125</v>
      </c>
      <c r="K87" s="14">
        <v>0.05</v>
      </c>
      <c r="L87" s="17">
        <f t="shared" si="1"/>
        <v>3231900</v>
      </c>
      <c r="M87" s="17"/>
      <c r="N87" s="17"/>
    </row>
    <row r="88" spans="1:14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6" t="s">
        <v>225</v>
      </c>
      <c r="F88" s="11" t="s">
        <v>14</v>
      </c>
      <c r="G88" s="11">
        <v>24</v>
      </c>
      <c r="H88" s="11" t="s">
        <v>120</v>
      </c>
      <c r="I88" s="13">
        <v>0</v>
      </c>
      <c r="J88" s="14"/>
      <c r="K88" s="14"/>
      <c r="L88" s="17"/>
      <c r="M88" s="17">
        <v>0</v>
      </c>
      <c r="N88" s="17">
        <f>SUM(L86:L88)</f>
        <v>6092730</v>
      </c>
    </row>
    <row r="89" spans="1:14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5" t="s">
        <v>229</v>
      </c>
      <c r="F89" s="50" t="s">
        <v>14</v>
      </c>
      <c r="G89" s="11" t="s">
        <v>14</v>
      </c>
      <c r="H89" s="11" t="s">
        <v>14</v>
      </c>
      <c r="I89" s="10" t="s">
        <v>14</v>
      </c>
      <c r="J89" s="14"/>
      <c r="K89" s="14"/>
      <c r="L89" s="17"/>
      <c r="M89" s="17"/>
      <c r="N89" s="17"/>
    </row>
    <row r="90" spans="1:14" s="2" customFormat="1" ht="12.75" x14ac:dyDescent="0.2">
      <c r="A90" s="11">
        <v>13</v>
      </c>
      <c r="B90" s="12">
        <v>44942</v>
      </c>
      <c r="C90" s="12">
        <v>44938</v>
      </c>
      <c r="D90" s="12" t="s">
        <v>226</v>
      </c>
      <c r="E90" s="5" t="s">
        <v>227</v>
      </c>
      <c r="F90" s="50">
        <v>1</v>
      </c>
      <c r="G90" s="11">
        <v>216</v>
      </c>
      <c r="H90" s="11" t="s">
        <v>131</v>
      </c>
      <c r="I90" s="10">
        <v>5800</v>
      </c>
      <c r="J90" s="14">
        <v>0.125</v>
      </c>
      <c r="K90" s="14">
        <v>0.05</v>
      </c>
      <c r="L90" s="17">
        <f t="shared" si="1"/>
        <v>1041390</v>
      </c>
      <c r="M90" s="17"/>
      <c r="N90" s="17"/>
    </row>
    <row r="91" spans="1:14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5" t="s">
        <v>228</v>
      </c>
      <c r="F91" s="50">
        <v>1</v>
      </c>
      <c r="G91" s="11">
        <v>50</v>
      </c>
      <c r="H91" s="11" t="s">
        <v>123</v>
      </c>
      <c r="I91" s="10">
        <v>32000</v>
      </c>
      <c r="J91" s="14">
        <v>0.125</v>
      </c>
      <c r="K91" s="14">
        <v>0.05</v>
      </c>
      <c r="L91" s="17">
        <f t="shared" si="1"/>
        <v>1330000</v>
      </c>
      <c r="M91" s="17">
        <v>0</v>
      </c>
      <c r="N91" s="17">
        <f>SUM(L89:L91)</f>
        <v>2371390</v>
      </c>
    </row>
    <row r="92" spans="1:14" s="2" customFormat="1" ht="12.75" x14ac:dyDescent="0.2">
      <c r="A92" s="11">
        <v>14</v>
      </c>
      <c r="B92" s="12">
        <v>44944</v>
      </c>
      <c r="C92" s="12">
        <v>44939</v>
      </c>
      <c r="D92" s="15" t="s">
        <v>230</v>
      </c>
      <c r="E92" s="6" t="s">
        <v>135</v>
      </c>
      <c r="F92" s="11">
        <v>2</v>
      </c>
      <c r="G92" s="11">
        <v>288</v>
      </c>
      <c r="H92" s="11" t="s">
        <v>131</v>
      </c>
      <c r="I92" s="13">
        <v>4350</v>
      </c>
      <c r="J92" s="14">
        <v>0.125</v>
      </c>
      <c r="K92" s="14">
        <v>0.05</v>
      </c>
      <c r="L92" s="17">
        <f t="shared" si="1"/>
        <v>1041390</v>
      </c>
      <c r="M92" s="17"/>
      <c r="N92" s="17"/>
    </row>
    <row r="93" spans="1:14" s="2" customFormat="1" ht="12.75" x14ac:dyDescent="0.2">
      <c r="A93" s="11"/>
      <c r="B93" s="12" t="s">
        <v>14</v>
      </c>
      <c r="C93" s="12" t="s">
        <v>14</v>
      </c>
      <c r="D93" s="12" t="s">
        <v>14</v>
      </c>
      <c r="E93" s="5" t="s">
        <v>136</v>
      </c>
      <c r="F93" s="50">
        <v>2</v>
      </c>
      <c r="G93" s="11">
        <v>288</v>
      </c>
      <c r="H93" s="11" t="s">
        <v>131</v>
      </c>
      <c r="I93" s="13">
        <v>6500</v>
      </c>
      <c r="J93" s="14">
        <v>0.125</v>
      </c>
      <c r="K93" s="14">
        <v>0.05</v>
      </c>
      <c r="L93" s="17">
        <f t="shared" si="1"/>
        <v>1556100</v>
      </c>
      <c r="M93" s="17"/>
      <c r="N93" s="17"/>
    </row>
    <row r="94" spans="1:14" s="2" customFormat="1" ht="12.75" x14ac:dyDescent="0.2">
      <c r="A94" s="11"/>
      <c r="B94" s="12" t="s">
        <v>14</v>
      </c>
      <c r="C94" s="12" t="s">
        <v>14</v>
      </c>
      <c r="D94" s="12" t="s">
        <v>14</v>
      </c>
      <c r="E94" s="6" t="s">
        <v>137</v>
      </c>
      <c r="F94" s="11">
        <v>2</v>
      </c>
      <c r="G94" s="11">
        <v>288</v>
      </c>
      <c r="H94" s="11" t="s">
        <v>131</v>
      </c>
      <c r="I94" s="13">
        <v>9750</v>
      </c>
      <c r="J94" s="14">
        <v>0.125</v>
      </c>
      <c r="K94" s="14">
        <v>0.05</v>
      </c>
      <c r="L94" s="17">
        <f t="shared" si="1"/>
        <v>2334150</v>
      </c>
      <c r="M94" s="17"/>
      <c r="N94" s="17"/>
    </row>
    <row r="95" spans="1:14" s="2" customFormat="1" ht="12.75" x14ac:dyDescent="0.2">
      <c r="A95" s="11"/>
      <c r="B95" s="12" t="s">
        <v>14</v>
      </c>
      <c r="C95" s="12" t="s">
        <v>14</v>
      </c>
      <c r="D95" s="12" t="s">
        <v>14</v>
      </c>
      <c r="E95" s="5" t="s">
        <v>231</v>
      </c>
      <c r="F95" s="50">
        <v>2</v>
      </c>
      <c r="G95" s="11">
        <v>432</v>
      </c>
      <c r="H95" s="11" t="s">
        <v>115</v>
      </c>
      <c r="I95" s="13">
        <v>8400</v>
      </c>
      <c r="J95" s="14">
        <v>0.125</v>
      </c>
      <c r="K95" s="14">
        <v>0.05</v>
      </c>
      <c r="L95" s="17">
        <f t="shared" si="1"/>
        <v>3016440</v>
      </c>
      <c r="M95" s="17"/>
      <c r="N95" s="17"/>
    </row>
    <row r="96" spans="1:14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6" t="s">
        <v>232</v>
      </c>
      <c r="F96" s="11">
        <v>1</v>
      </c>
      <c r="G96" s="11">
        <v>288</v>
      </c>
      <c r="H96" s="11" t="s">
        <v>115</v>
      </c>
      <c r="I96" s="13">
        <v>5400</v>
      </c>
      <c r="J96" s="14">
        <v>0.125</v>
      </c>
      <c r="K96" s="14">
        <v>0.05</v>
      </c>
      <c r="L96" s="17">
        <f t="shared" si="1"/>
        <v>1292760</v>
      </c>
      <c r="M96" s="17"/>
      <c r="N96" s="17"/>
    </row>
    <row r="97" spans="1:14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233</v>
      </c>
      <c r="F97" s="50">
        <v>2</v>
      </c>
      <c r="G97" s="11">
        <v>144</v>
      </c>
      <c r="H97" s="11" t="s">
        <v>115</v>
      </c>
      <c r="I97" s="13">
        <v>21200</v>
      </c>
      <c r="J97" s="14">
        <v>0.125</v>
      </c>
      <c r="K97" s="14">
        <v>0.05</v>
      </c>
      <c r="L97" s="17">
        <f t="shared" si="1"/>
        <v>2537640</v>
      </c>
      <c r="M97" s="17"/>
      <c r="N97" s="17"/>
    </row>
    <row r="98" spans="1:14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234</v>
      </c>
      <c r="F98" s="50">
        <v>2</v>
      </c>
      <c r="G98" s="11">
        <v>288</v>
      </c>
      <c r="H98" s="11" t="s">
        <v>115</v>
      </c>
      <c r="I98" s="13">
        <v>10600</v>
      </c>
      <c r="J98" s="14">
        <v>0.125</v>
      </c>
      <c r="K98" s="14">
        <v>0.05</v>
      </c>
      <c r="L98" s="17">
        <f t="shared" si="1"/>
        <v>2537640</v>
      </c>
      <c r="M98" s="17"/>
      <c r="N98" s="17"/>
    </row>
    <row r="99" spans="1:14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6" t="s">
        <v>228</v>
      </c>
      <c r="F99" s="11">
        <v>2</v>
      </c>
      <c r="G99" s="11">
        <v>100</v>
      </c>
      <c r="H99" s="11" t="s">
        <v>123</v>
      </c>
      <c r="I99" s="13">
        <v>32000</v>
      </c>
      <c r="J99" s="14">
        <v>0.125</v>
      </c>
      <c r="K99" s="14">
        <v>0.05</v>
      </c>
      <c r="L99" s="17">
        <f t="shared" si="1"/>
        <v>2660000</v>
      </c>
      <c r="M99" s="17"/>
      <c r="N99" s="17"/>
    </row>
    <row r="100" spans="1:14" s="2" customFormat="1" ht="12.75" x14ac:dyDescent="0.2">
      <c r="A100" s="11"/>
      <c r="B100" s="12" t="s">
        <v>14</v>
      </c>
      <c r="C100" s="12" t="s">
        <v>14</v>
      </c>
      <c r="D100" s="12" t="s">
        <v>14</v>
      </c>
      <c r="E100" s="5" t="s">
        <v>122</v>
      </c>
      <c r="F100" s="50">
        <v>3</v>
      </c>
      <c r="G100" s="11">
        <v>150</v>
      </c>
      <c r="H100" s="11" t="s">
        <v>123</v>
      </c>
      <c r="I100" s="13">
        <v>28300</v>
      </c>
      <c r="J100" s="14">
        <v>0.125</v>
      </c>
      <c r="K100" s="14">
        <v>0.05</v>
      </c>
      <c r="L100" s="17">
        <f t="shared" si="1"/>
        <v>3528656.25</v>
      </c>
      <c r="M100" s="17"/>
      <c r="N100" s="17"/>
    </row>
    <row r="101" spans="1:14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124</v>
      </c>
      <c r="F101" s="50">
        <v>2</v>
      </c>
      <c r="G101" s="11">
        <v>100</v>
      </c>
      <c r="H101" s="11" t="s">
        <v>123</v>
      </c>
      <c r="I101" s="13">
        <v>28300</v>
      </c>
      <c r="J101" s="14">
        <v>0.125</v>
      </c>
      <c r="K101" s="14">
        <v>0.05</v>
      </c>
      <c r="L101" s="17">
        <f t="shared" si="1"/>
        <v>2352437.5</v>
      </c>
      <c r="M101" s="17"/>
      <c r="N101" s="17"/>
    </row>
    <row r="102" spans="1:14" s="2" customFormat="1" ht="12.75" x14ac:dyDescent="0.2">
      <c r="A102" s="11"/>
      <c r="B102" s="12" t="s">
        <v>14</v>
      </c>
      <c r="C102" s="12" t="s">
        <v>14</v>
      </c>
      <c r="D102" s="12" t="s">
        <v>14</v>
      </c>
      <c r="E102" s="6" t="s">
        <v>125</v>
      </c>
      <c r="F102" s="11">
        <v>2</v>
      </c>
      <c r="G102" s="11">
        <v>100</v>
      </c>
      <c r="H102" s="11" t="s">
        <v>123</v>
      </c>
      <c r="I102" s="13">
        <v>34100</v>
      </c>
      <c r="J102" s="14">
        <v>0.125</v>
      </c>
      <c r="K102" s="14">
        <v>0.05</v>
      </c>
      <c r="L102" s="17">
        <f t="shared" si="1"/>
        <v>2834562.5</v>
      </c>
      <c r="M102" s="17">
        <v>0</v>
      </c>
      <c r="N102" s="17">
        <f>SUM(L92:L102)</f>
        <v>25691776.25</v>
      </c>
    </row>
    <row r="103" spans="1:14" s="2" customFormat="1" ht="12.75" x14ac:dyDescent="0.2">
      <c r="A103" s="11">
        <v>15</v>
      </c>
      <c r="B103" s="12">
        <v>44944</v>
      </c>
      <c r="C103" s="12">
        <v>44939</v>
      </c>
      <c r="D103" s="12" t="s">
        <v>235</v>
      </c>
      <c r="E103" s="5" t="s">
        <v>236</v>
      </c>
      <c r="F103" s="50">
        <v>1</v>
      </c>
      <c r="G103" s="11">
        <v>48</v>
      </c>
      <c r="H103" s="11" t="s">
        <v>237</v>
      </c>
      <c r="I103" s="13">
        <v>23000</v>
      </c>
      <c r="J103" s="14">
        <v>0.125</v>
      </c>
      <c r="K103" s="14">
        <v>0.05</v>
      </c>
      <c r="L103" s="17">
        <f t="shared" si="1"/>
        <v>917700</v>
      </c>
      <c r="M103" s="17"/>
      <c r="N103" s="17"/>
    </row>
    <row r="104" spans="1:14" s="2" customFormat="1" ht="12.75" x14ac:dyDescent="0.2">
      <c r="A104" s="11"/>
      <c r="B104" s="12" t="s">
        <v>14</v>
      </c>
      <c r="C104" s="12" t="s">
        <v>14</v>
      </c>
      <c r="D104" s="15" t="s">
        <v>14</v>
      </c>
      <c r="E104" s="5" t="s">
        <v>238</v>
      </c>
      <c r="F104" s="50">
        <v>1</v>
      </c>
      <c r="G104" s="11">
        <v>288</v>
      </c>
      <c r="H104" s="11" t="s">
        <v>131</v>
      </c>
      <c r="I104" s="13">
        <v>4000</v>
      </c>
      <c r="J104" s="14">
        <v>0.125</v>
      </c>
      <c r="K104" s="14">
        <v>0.05</v>
      </c>
      <c r="L104" s="17">
        <f t="shared" si="1"/>
        <v>957600</v>
      </c>
      <c r="M104" s="17"/>
      <c r="N104" s="17"/>
    </row>
    <row r="105" spans="1:14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155</v>
      </c>
      <c r="F105" s="50">
        <v>1</v>
      </c>
      <c r="G105" s="11">
        <v>72</v>
      </c>
      <c r="H105" s="11" t="s">
        <v>120</v>
      </c>
      <c r="I105" s="13">
        <v>37200</v>
      </c>
      <c r="J105" s="14">
        <v>0.125</v>
      </c>
      <c r="K105" s="14">
        <v>0.05</v>
      </c>
      <c r="L105" s="17">
        <f t="shared" si="1"/>
        <v>2226420</v>
      </c>
      <c r="M105" s="17"/>
      <c r="N105" s="17"/>
    </row>
    <row r="106" spans="1:14" s="2" customFormat="1" ht="12.75" x14ac:dyDescent="0.2">
      <c r="A106" s="11"/>
      <c r="B106" s="12" t="s">
        <v>14</v>
      </c>
      <c r="C106" s="12" t="s">
        <v>14</v>
      </c>
      <c r="D106" s="15" t="s">
        <v>14</v>
      </c>
      <c r="E106" s="5" t="s">
        <v>239</v>
      </c>
      <c r="F106" s="50">
        <v>1</v>
      </c>
      <c r="G106" s="11">
        <v>144</v>
      </c>
      <c r="H106" s="11" t="s">
        <v>131</v>
      </c>
      <c r="I106" s="13">
        <v>7200</v>
      </c>
      <c r="J106" s="14">
        <v>0.125</v>
      </c>
      <c r="K106" s="14">
        <v>0.05</v>
      </c>
      <c r="L106" s="17">
        <f t="shared" si="1"/>
        <v>861840</v>
      </c>
      <c r="M106" s="17"/>
      <c r="N106" s="17"/>
    </row>
    <row r="107" spans="1:14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240</v>
      </c>
      <c r="F107" s="50">
        <v>1</v>
      </c>
      <c r="G107" s="11">
        <v>60</v>
      </c>
      <c r="H107" s="11" t="s">
        <v>123</v>
      </c>
      <c r="I107" s="13">
        <v>31500</v>
      </c>
      <c r="J107" s="14">
        <v>0.125</v>
      </c>
      <c r="K107" s="14">
        <v>0.05</v>
      </c>
      <c r="L107" s="17">
        <f t="shared" si="1"/>
        <v>1571062.5</v>
      </c>
      <c r="M107" s="17"/>
      <c r="N107" s="17"/>
    </row>
    <row r="108" spans="1:14" s="2" customFormat="1" ht="12.75" x14ac:dyDescent="0.2">
      <c r="A108" s="11"/>
      <c r="B108" s="12" t="s">
        <v>14</v>
      </c>
      <c r="C108" s="12" t="s">
        <v>14</v>
      </c>
      <c r="D108" s="15" t="s">
        <v>14</v>
      </c>
      <c r="E108" s="5" t="s">
        <v>146</v>
      </c>
      <c r="F108" s="50">
        <v>2</v>
      </c>
      <c r="G108" s="11">
        <v>1000</v>
      </c>
      <c r="H108" s="11" t="s">
        <v>123</v>
      </c>
      <c r="I108" s="13">
        <v>1625</v>
      </c>
      <c r="J108" s="14">
        <v>0.125</v>
      </c>
      <c r="K108" s="14">
        <v>0.05</v>
      </c>
      <c r="L108" s="17">
        <f t="shared" si="1"/>
        <v>1350781.25</v>
      </c>
      <c r="M108" s="17"/>
      <c r="N108" s="17"/>
    </row>
    <row r="109" spans="1:14" s="2" customFormat="1" ht="12.75" x14ac:dyDescent="0.2">
      <c r="A109" s="11"/>
      <c r="B109" s="12" t="s">
        <v>14</v>
      </c>
      <c r="C109" s="12" t="s">
        <v>14</v>
      </c>
      <c r="D109" s="15" t="s">
        <v>14</v>
      </c>
      <c r="E109" s="6" t="s">
        <v>241</v>
      </c>
      <c r="F109" s="11">
        <v>1</v>
      </c>
      <c r="G109" s="11">
        <v>480</v>
      </c>
      <c r="H109" s="11" t="s">
        <v>131</v>
      </c>
      <c r="I109" s="13">
        <v>8500</v>
      </c>
      <c r="J109" s="14">
        <v>0.125</v>
      </c>
      <c r="K109" s="14">
        <v>0.05</v>
      </c>
      <c r="L109" s="17">
        <f t="shared" si="1"/>
        <v>3391500</v>
      </c>
      <c r="M109" s="17"/>
      <c r="N109" s="17"/>
    </row>
    <row r="110" spans="1:14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242</v>
      </c>
      <c r="F110" s="50">
        <v>1</v>
      </c>
      <c r="G110" s="11">
        <v>20</v>
      </c>
      <c r="H110" s="11" t="s">
        <v>120</v>
      </c>
      <c r="I110" s="13">
        <v>108900</v>
      </c>
      <c r="J110" s="14">
        <v>0.125</v>
      </c>
      <c r="K110" s="14">
        <v>0.05</v>
      </c>
      <c r="L110" s="17">
        <f t="shared" si="1"/>
        <v>1810462.5</v>
      </c>
      <c r="M110" s="17"/>
      <c r="N110" s="17"/>
    </row>
    <row r="111" spans="1:14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243</v>
      </c>
      <c r="F111" s="50">
        <v>1</v>
      </c>
      <c r="G111" s="11">
        <v>24</v>
      </c>
      <c r="H111" s="11" t="s">
        <v>131</v>
      </c>
      <c r="I111" s="13">
        <v>16500</v>
      </c>
      <c r="J111" s="14">
        <v>0.125</v>
      </c>
      <c r="K111" s="14">
        <v>0.05</v>
      </c>
      <c r="L111" s="17">
        <f t="shared" si="1"/>
        <v>329175</v>
      </c>
      <c r="M111" s="17"/>
      <c r="N111" s="17"/>
    </row>
    <row r="112" spans="1:14" s="2" customFormat="1" ht="12.75" x14ac:dyDescent="0.2">
      <c r="A112" s="11"/>
      <c r="B112" s="12" t="s">
        <v>14</v>
      </c>
      <c r="C112" s="12" t="s">
        <v>14</v>
      </c>
      <c r="D112" s="12" t="s">
        <v>14</v>
      </c>
      <c r="E112" s="5" t="s">
        <v>244</v>
      </c>
      <c r="F112" s="50">
        <v>1</v>
      </c>
      <c r="G112" s="11">
        <v>768</v>
      </c>
      <c r="H112" s="11" t="s">
        <v>131</v>
      </c>
      <c r="I112" s="13">
        <v>2100</v>
      </c>
      <c r="J112" s="14">
        <v>0.125</v>
      </c>
      <c r="K112" s="14">
        <v>0.05</v>
      </c>
      <c r="L112" s="17">
        <f t="shared" si="1"/>
        <v>1340640</v>
      </c>
      <c r="M112" s="17">
        <v>0</v>
      </c>
      <c r="N112" s="17">
        <f>SUM(L103:L112)</f>
        <v>14757181.25</v>
      </c>
    </row>
    <row r="113" spans="1:14" s="2" customFormat="1" ht="12.75" x14ac:dyDescent="0.2">
      <c r="A113" s="11">
        <v>16</v>
      </c>
      <c r="B113" s="12">
        <v>44944</v>
      </c>
      <c r="C113" s="12">
        <v>44939</v>
      </c>
      <c r="D113" s="12" t="s">
        <v>245</v>
      </c>
      <c r="E113" s="5" t="s">
        <v>165</v>
      </c>
      <c r="F113" s="50">
        <v>1</v>
      </c>
      <c r="G113" s="11">
        <v>72</v>
      </c>
      <c r="H113" s="11" t="s">
        <v>131</v>
      </c>
      <c r="I113" s="13">
        <v>34500</v>
      </c>
      <c r="J113" s="14">
        <v>0.125</v>
      </c>
      <c r="K113" s="14">
        <v>0.05</v>
      </c>
      <c r="L113" s="17">
        <f t="shared" si="1"/>
        <v>2064825</v>
      </c>
      <c r="M113" s="17"/>
      <c r="N113" s="17"/>
    </row>
    <row r="114" spans="1:14" s="2" customFormat="1" ht="12.75" x14ac:dyDescent="0.2">
      <c r="A114" s="11"/>
      <c r="B114" s="12" t="s">
        <v>14</v>
      </c>
      <c r="C114" s="12" t="s">
        <v>14</v>
      </c>
      <c r="D114" s="12" t="s">
        <v>14</v>
      </c>
      <c r="E114" s="6" t="s">
        <v>246</v>
      </c>
      <c r="F114" s="11">
        <v>1</v>
      </c>
      <c r="G114" s="11">
        <v>288</v>
      </c>
      <c r="H114" s="11" t="s">
        <v>131</v>
      </c>
      <c r="I114" s="13">
        <v>2600</v>
      </c>
      <c r="J114" s="14">
        <v>0.125</v>
      </c>
      <c r="K114" s="14">
        <v>0.05</v>
      </c>
      <c r="L114" s="17">
        <f t="shared" si="1"/>
        <v>622440</v>
      </c>
      <c r="M114" s="17"/>
      <c r="N114" s="17"/>
    </row>
    <row r="115" spans="1:14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8" t="s">
        <v>247</v>
      </c>
      <c r="F115" s="51">
        <v>1</v>
      </c>
      <c r="G115" s="11">
        <v>72</v>
      </c>
      <c r="H115" s="11" t="s">
        <v>115</v>
      </c>
      <c r="I115" s="13">
        <v>47800</v>
      </c>
      <c r="J115" s="14">
        <v>0.125</v>
      </c>
      <c r="K115" s="14">
        <v>0.05</v>
      </c>
      <c r="L115" s="17">
        <f t="shared" si="1"/>
        <v>2860830</v>
      </c>
      <c r="M115" s="17"/>
      <c r="N115" s="17"/>
    </row>
    <row r="116" spans="1:14" s="2" customFormat="1" ht="12.75" x14ac:dyDescent="0.2">
      <c r="A116" s="11"/>
      <c r="B116" s="12" t="s">
        <v>14</v>
      </c>
      <c r="C116" s="12" t="s">
        <v>14</v>
      </c>
      <c r="D116" s="12" t="s">
        <v>14</v>
      </c>
      <c r="E116" s="5" t="s">
        <v>224</v>
      </c>
      <c r="F116" s="50">
        <v>1</v>
      </c>
      <c r="G116" s="11">
        <v>24</v>
      </c>
      <c r="H116" s="11" t="s">
        <v>120</v>
      </c>
      <c r="I116" s="13">
        <v>162000</v>
      </c>
      <c r="J116" s="14">
        <v>0.125</v>
      </c>
      <c r="K116" s="14">
        <v>0.05</v>
      </c>
      <c r="L116" s="17">
        <f t="shared" si="1"/>
        <v>3231900</v>
      </c>
      <c r="M116" s="17"/>
      <c r="N116" s="17"/>
    </row>
    <row r="117" spans="1:14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225</v>
      </c>
      <c r="F117" s="50" t="s">
        <v>14</v>
      </c>
      <c r="G117" s="11">
        <v>24</v>
      </c>
      <c r="H117" s="11" t="s">
        <v>120</v>
      </c>
      <c r="I117" s="13">
        <v>0</v>
      </c>
      <c r="J117" s="14"/>
      <c r="K117" s="14" t="s">
        <v>14</v>
      </c>
      <c r="L117" s="17">
        <v>0</v>
      </c>
      <c r="M117" s="17">
        <v>0</v>
      </c>
      <c r="N117" s="17">
        <f>SUM(L113:L117)</f>
        <v>8779995</v>
      </c>
    </row>
    <row r="118" spans="1:14" s="2" customFormat="1" ht="12.75" x14ac:dyDescent="0.2">
      <c r="A118" s="11"/>
      <c r="B118" s="12" t="s">
        <v>14</v>
      </c>
      <c r="C118" s="12" t="s">
        <v>14</v>
      </c>
      <c r="D118" s="15" t="s">
        <v>14</v>
      </c>
      <c r="E118" s="5" t="s">
        <v>260</v>
      </c>
      <c r="F118" s="50" t="s">
        <v>14</v>
      </c>
      <c r="G118" s="11" t="s">
        <v>14</v>
      </c>
      <c r="H118" s="11" t="s">
        <v>14</v>
      </c>
      <c r="I118" s="13" t="s">
        <v>14</v>
      </c>
      <c r="J118" s="14" t="s">
        <v>14</v>
      </c>
      <c r="K118" s="14" t="s">
        <v>14</v>
      </c>
      <c r="L118" s="17"/>
      <c r="M118" s="17"/>
      <c r="N118" s="17"/>
    </row>
    <row r="119" spans="1:14" s="2" customFormat="1" ht="12.75" x14ac:dyDescent="0.2">
      <c r="A119" s="11">
        <v>17</v>
      </c>
      <c r="B119" s="12">
        <v>44944</v>
      </c>
      <c r="C119" s="12">
        <v>44940</v>
      </c>
      <c r="D119" s="12" t="s">
        <v>248</v>
      </c>
      <c r="E119" s="6" t="s">
        <v>135</v>
      </c>
      <c r="F119" s="11">
        <v>2</v>
      </c>
      <c r="G119" s="11">
        <v>288</v>
      </c>
      <c r="H119" s="11" t="s">
        <v>131</v>
      </c>
      <c r="I119" s="13">
        <v>4350</v>
      </c>
      <c r="J119" s="14">
        <v>0.125</v>
      </c>
      <c r="K119" s="14">
        <v>0.05</v>
      </c>
      <c r="L119" s="17">
        <f t="shared" si="1"/>
        <v>1041390</v>
      </c>
      <c r="M119" s="17"/>
      <c r="N119" s="17"/>
    </row>
    <row r="120" spans="1:14" s="2" customFormat="1" ht="12.75" x14ac:dyDescent="0.2">
      <c r="A120" s="11"/>
      <c r="B120" s="12" t="s">
        <v>14</v>
      </c>
      <c r="C120" s="12" t="s">
        <v>14</v>
      </c>
      <c r="D120" s="12" t="s">
        <v>14</v>
      </c>
      <c r="E120" s="5" t="s">
        <v>136</v>
      </c>
      <c r="F120" s="50">
        <v>2</v>
      </c>
      <c r="G120" s="11">
        <v>288</v>
      </c>
      <c r="H120" s="11" t="s">
        <v>131</v>
      </c>
      <c r="I120" s="13">
        <v>6500</v>
      </c>
      <c r="J120" s="14">
        <v>0.125</v>
      </c>
      <c r="K120" s="14">
        <v>0.05</v>
      </c>
      <c r="L120" s="17">
        <f t="shared" si="1"/>
        <v>1556100</v>
      </c>
      <c r="M120" s="17"/>
      <c r="N120" s="17"/>
    </row>
    <row r="121" spans="1:14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6" t="s">
        <v>137</v>
      </c>
      <c r="F121" s="11">
        <v>2</v>
      </c>
      <c r="G121" s="11">
        <v>288</v>
      </c>
      <c r="H121" s="11" t="s">
        <v>131</v>
      </c>
      <c r="I121" s="13">
        <v>9750</v>
      </c>
      <c r="J121" s="14">
        <v>0.125</v>
      </c>
      <c r="K121" s="14">
        <v>0.05</v>
      </c>
      <c r="L121" s="17">
        <f t="shared" si="1"/>
        <v>2334150</v>
      </c>
      <c r="M121" s="17"/>
      <c r="N121" s="17"/>
    </row>
    <row r="122" spans="1:14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6" t="s">
        <v>122</v>
      </c>
      <c r="F122" s="11">
        <v>2</v>
      </c>
      <c r="G122" s="11">
        <v>100</v>
      </c>
      <c r="H122" s="11" t="s">
        <v>123</v>
      </c>
      <c r="I122" s="13">
        <v>28300</v>
      </c>
      <c r="J122" s="14">
        <v>0.125</v>
      </c>
      <c r="K122" s="14">
        <v>0.05</v>
      </c>
      <c r="L122" s="17">
        <f t="shared" si="1"/>
        <v>2352437.5</v>
      </c>
      <c r="M122" s="17"/>
      <c r="N122" s="17"/>
    </row>
    <row r="123" spans="1:14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5" t="s">
        <v>125</v>
      </c>
      <c r="F123" s="50">
        <v>2</v>
      </c>
      <c r="G123" s="11">
        <v>100</v>
      </c>
      <c r="H123" s="11" t="s">
        <v>123</v>
      </c>
      <c r="I123" s="13">
        <v>34100</v>
      </c>
      <c r="J123" s="14">
        <v>0.125</v>
      </c>
      <c r="K123" s="14">
        <v>0.05</v>
      </c>
      <c r="L123" s="17">
        <f t="shared" si="1"/>
        <v>2834562.5</v>
      </c>
      <c r="M123" s="17"/>
      <c r="N123" s="17"/>
    </row>
    <row r="124" spans="1:14" s="2" customFormat="1" ht="12.75" x14ac:dyDescent="0.2">
      <c r="A124" s="11"/>
      <c r="B124" s="12" t="s">
        <v>14</v>
      </c>
      <c r="C124" s="12" t="s">
        <v>14</v>
      </c>
      <c r="D124" s="15" t="s">
        <v>14</v>
      </c>
      <c r="E124" s="6" t="s">
        <v>234</v>
      </c>
      <c r="F124" s="11">
        <v>2</v>
      </c>
      <c r="G124" s="11">
        <v>288</v>
      </c>
      <c r="H124" s="11" t="s">
        <v>115</v>
      </c>
      <c r="I124" s="13">
        <v>10600</v>
      </c>
      <c r="J124" s="14">
        <v>0.125</v>
      </c>
      <c r="K124" s="14">
        <v>0.05</v>
      </c>
      <c r="L124" s="17">
        <f t="shared" ref="L124:L157" si="2">G124*(I124-(I124*J124)-((I124-(I124*J124))*K124))</f>
        <v>2537640</v>
      </c>
      <c r="M124" s="17"/>
      <c r="N124" s="17"/>
    </row>
    <row r="125" spans="1:14" s="2" customFormat="1" ht="12.75" x14ac:dyDescent="0.2">
      <c r="A125" s="11"/>
      <c r="B125" s="12" t="s">
        <v>14</v>
      </c>
      <c r="C125" s="12" t="s">
        <v>14</v>
      </c>
      <c r="D125" s="12" t="s">
        <v>14</v>
      </c>
      <c r="E125" s="5" t="s">
        <v>249</v>
      </c>
      <c r="F125" s="50">
        <v>2</v>
      </c>
      <c r="G125" s="11">
        <v>288</v>
      </c>
      <c r="H125" s="11" t="s">
        <v>120</v>
      </c>
      <c r="I125" s="13">
        <v>14100</v>
      </c>
      <c r="J125" s="14">
        <v>0.125</v>
      </c>
      <c r="K125" s="14">
        <v>0.05</v>
      </c>
      <c r="L125" s="17">
        <f t="shared" si="2"/>
        <v>3375540</v>
      </c>
      <c r="M125" s="17"/>
      <c r="N125" s="17"/>
    </row>
    <row r="126" spans="1:14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250</v>
      </c>
      <c r="F126" s="11">
        <v>2</v>
      </c>
      <c r="G126" s="11">
        <v>1728</v>
      </c>
      <c r="H126" s="11" t="s">
        <v>131</v>
      </c>
      <c r="I126" s="13">
        <v>2100</v>
      </c>
      <c r="J126" s="14">
        <v>0.125</v>
      </c>
      <c r="K126" s="14">
        <v>0.05</v>
      </c>
      <c r="L126" s="17">
        <f t="shared" si="2"/>
        <v>3016440</v>
      </c>
      <c r="M126" s="17">
        <v>0</v>
      </c>
      <c r="N126" s="17">
        <f>SUM(L119:L126)</f>
        <v>19048260</v>
      </c>
    </row>
    <row r="127" spans="1:14" s="2" customFormat="1" ht="12.75" x14ac:dyDescent="0.2">
      <c r="A127" s="11">
        <v>18</v>
      </c>
      <c r="B127" s="12">
        <v>44944</v>
      </c>
      <c r="C127" s="12">
        <v>44940</v>
      </c>
      <c r="D127" s="12" t="s">
        <v>251</v>
      </c>
      <c r="E127" s="5" t="s">
        <v>142</v>
      </c>
      <c r="F127" s="50">
        <v>2</v>
      </c>
      <c r="G127" s="11">
        <v>288</v>
      </c>
      <c r="H127" s="11" t="s">
        <v>115</v>
      </c>
      <c r="I127" s="13">
        <v>23900</v>
      </c>
      <c r="J127" s="14">
        <v>0.125</v>
      </c>
      <c r="K127" s="14">
        <v>0.05</v>
      </c>
      <c r="L127" s="17">
        <f t="shared" si="2"/>
        <v>5721660</v>
      </c>
      <c r="M127" s="17"/>
      <c r="N127" s="17"/>
    </row>
    <row r="128" spans="1:14" s="2" customFormat="1" ht="12.75" x14ac:dyDescent="0.2">
      <c r="A128" s="11"/>
      <c r="B128" s="12" t="s">
        <v>14</v>
      </c>
      <c r="C128" s="12" t="s">
        <v>14</v>
      </c>
      <c r="D128" s="12" t="s">
        <v>14</v>
      </c>
      <c r="E128" s="5" t="s">
        <v>129</v>
      </c>
      <c r="F128" s="50">
        <v>2</v>
      </c>
      <c r="G128" s="11">
        <v>288</v>
      </c>
      <c r="H128" s="11" t="s">
        <v>115</v>
      </c>
      <c r="I128" s="13">
        <v>18600</v>
      </c>
      <c r="J128" s="14">
        <v>0.125</v>
      </c>
      <c r="K128" s="14">
        <v>0.05</v>
      </c>
      <c r="L128" s="17">
        <f t="shared" si="2"/>
        <v>4452840</v>
      </c>
      <c r="M128" s="17"/>
      <c r="N128" s="17"/>
    </row>
    <row r="129" spans="1:14" s="2" customFormat="1" ht="12.75" x14ac:dyDescent="0.2">
      <c r="A129" s="11"/>
      <c r="B129" s="12" t="s">
        <v>14</v>
      </c>
      <c r="C129" s="12" t="s">
        <v>14</v>
      </c>
      <c r="D129" s="12" t="s">
        <v>14</v>
      </c>
      <c r="E129" s="5" t="s">
        <v>157</v>
      </c>
      <c r="F129" s="50">
        <v>5</v>
      </c>
      <c r="G129" s="11">
        <v>720</v>
      </c>
      <c r="H129" s="11" t="s">
        <v>115</v>
      </c>
      <c r="I129" s="13">
        <v>11900</v>
      </c>
      <c r="J129" s="14">
        <v>0.125</v>
      </c>
      <c r="K129" s="14">
        <v>0.05</v>
      </c>
      <c r="L129" s="17">
        <f t="shared" si="2"/>
        <v>7122150</v>
      </c>
      <c r="M129" s="17"/>
      <c r="N129" s="17"/>
    </row>
    <row r="130" spans="1:14" s="2" customFormat="1" ht="12.75" x14ac:dyDescent="0.2">
      <c r="A130" s="11"/>
      <c r="B130" s="12" t="s">
        <v>14</v>
      </c>
      <c r="C130" s="12" t="s">
        <v>14</v>
      </c>
      <c r="D130" s="12" t="s">
        <v>14</v>
      </c>
      <c r="E130" s="6" t="s">
        <v>140</v>
      </c>
      <c r="F130" s="11" t="s">
        <v>14</v>
      </c>
      <c r="G130" s="11">
        <v>60</v>
      </c>
      <c r="H130" s="11" t="s">
        <v>131</v>
      </c>
      <c r="I130" s="13">
        <v>2350</v>
      </c>
      <c r="J130" s="14">
        <v>0.1</v>
      </c>
      <c r="K130" s="14">
        <v>0.05</v>
      </c>
      <c r="L130" s="17">
        <f t="shared" si="2"/>
        <v>120555</v>
      </c>
      <c r="M130" s="17">
        <v>120555</v>
      </c>
      <c r="N130" s="17">
        <f>SUM(L127:L130)-M130</f>
        <v>17296650</v>
      </c>
    </row>
    <row r="131" spans="1:14" s="2" customFormat="1" ht="12.75" x14ac:dyDescent="0.2">
      <c r="A131" s="11"/>
      <c r="B131" s="12" t="s">
        <v>14</v>
      </c>
      <c r="C131" s="12" t="s">
        <v>14</v>
      </c>
      <c r="D131" s="12" t="s">
        <v>14</v>
      </c>
      <c r="E131" s="5" t="s">
        <v>261</v>
      </c>
      <c r="F131" s="50" t="s">
        <v>14</v>
      </c>
      <c r="G131" s="11" t="s">
        <v>14</v>
      </c>
      <c r="H131" s="11" t="s">
        <v>14</v>
      </c>
      <c r="I131" s="13" t="s">
        <v>14</v>
      </c>
      <c r="J131" s="14" t="s">
        <v>14</v>
      </c>
      <c r="K131" s="14" t="s">
        <v>14</v>
      </c>
      <c r="L131" s="17"/>
      <c r="M131" s="17"/>
      <c r="N131" s="17"/>
    </row>
    <row r="132" spans="1:14" s="2" customFormat="1" ht="12.75" x14ac:dyDescent="0.2">
      <c r="A132" s="11">
        <v>19</v>
      </c>
      <c r="B132" s="12">
        <v>44946</v>
      </c>
      <c r="C132" s="12">
        <v>44943</v>
      </c>
      <c r="D132" s="12" t="s">
        <v>252</v>
      </c>
      <c r="E132" s="5" t="s">
        <v>234</v>
      </c>
      <c r="F132" s="50">
        <v>1</v>
      </c>
      <c r="G132" s="11">
        <v>144</v>
      </c>
      <c r="H132" s="11" t="s">
        <v>115</v>
      </c>
      <c r="I132" s="13">
        <v>10600</v>
      </c>
      <c r="J132" s="14">
        <v>0.125</v>
      </c>
      <c r="K132" s="14">
        <v>0.05</v>
      </c>
      <c r="L132" s="17">
        <f t="shared" si="2"/>
        <v>1268820</v>
      </c>
      <c r="M132" s="17"/>
      <c r="N132" s="17"/>
    </row>
    <row r="133" spans="1:14" s="2" customFormat="1" ht="12.75" x14ac:dyDescent="0.2">
      <c r="A133" s="11"/>
      <c r="B133" s="12" t="s">
        <v>14</v>
      </c>
      <c r="C133" s="12" t="s">
        <v>14</v>
      </c>
      <c r="D133" s="15" t="s">
        <v>14</v>
      </c>
      <c r="E133" s="5" t="s">
        <v>135</v>
      </c>
      <c r="F133" s="50">
        <v>2</v>
      </c>
      <c r="G133" s="11">
        <v>288</v>
      </c>
      <c r="H133" s="11" t="s">
        <v>131</v>
      </c>
      <c r="I133" s="13">
        <v>4350</v>
      </c>
      <c r="J133" s="14">
        <v>0.125</v>
      </c>
      <c r="K133" s="14">
        <v>0.05</v>
      </c>
      <c r="L133" s="17">
        <f t="shared" si="2"/>
        <v>1041390</v>
      </c>
      <c r="M133" s="17"/>
      <c r="N133" s="17"/>
    </row>
    <row r="134" spans="1:14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6" t="s">
        <v>136</v>
      </c>
      <c r="F134" s="11">
        <v>1</v>
      </c>
      <c r="G134" s="11">
        <v>144</v>
      </c>
      <c r="H134" s="11" t="s">
        <v>131</v>
      </c>
      <c r="I134" s="13">
        <v>6500</v>
      </c>
      <c r="J134" s="14">
        <v>0.125</v>
      </c>
      <c r="K134" s="14">
        <v>0.05</v>
      </c>
      <c r="L134" s="17">
        <f t="shared" si="2"/>
        <v>778050</v>
      </c>
      <c r="M134" s="17"/>
      <c r="N134" s="17"/>
    </row>
    <row r="135" spans="1:14" s="2" customFormat="1" ht="12.75" x14ac:dyDescent="0.2">
      <c r="A135" s="11"/>
      <c r="B135" s="12" t="s">
        <v>14</v>
      </c>
      <c r="C135" s="12" t="s">
        <v>14</v>
      </c>
      <c r="D135" s="12" t="s">
        <v>14</v>
      </c>
      <c r="E135" s="5" t="s">
        <v>137</v>
      </c>
      <c r="F135" s="50">
        <v>1</v>
      </c>
      <c r="G135" s="11">
        <v>144</v>
      </c>
      <c r="H135" s="11" t="s">
        <v>131</v>
      </c>
      <c r="I135" s="13">
        <v>9750</v>
      </c>
      <c r="J135" s="14">
        <v>0.125</v>
      </c>
      <c r="K135" s="14">
        <v>0.05</v>
      </c>
      <c r="L135" s="17">
        <f t="shared" si="2"/>
        <v>1167075</v>
      </c>
      <c r="M135" s="17"/>
      <c r="N135" s="17"/>
    </row>
    <row r="136" spans="1:14" s="2" customFormat="1" ht="12.75" x14ac:dyDescent="0.2">
      <c r="A136" s="11"/>
      <c r="B136" s="12" t="s">
        <v>14</v>
      </c>
      <c r="C136" s="12" t="s">
        <v>14</v>
      </c>
      <c r="D136" s="12" t="s">
        <v>14</v>
      </c>
      <c r="E136" s="7" t="s">
        <v>155</v>
      </c>
      <c r="F136" s="52">
        <v>3</v>
      </c>
      <c r="G136" s="11">
        <v>216</v>
      </c>
      <c r="H136" s="11" t="s">
        <v>120</v>
      </c>
      <c r="I136" s="13">
        <v>37200</v>
      </c>
      <c r="J136" s="14">
        <v>0.125</v>
      </c>
      <c r="K136" s="14">
        <v>0.05</v>
      </c>
      <c r="L136" s="17">
        <f t="shared" si="2"/>
        <v>6679260</v>
      </c>
      <c r="M136" s="17"/>
      <c r="N136" s="17"/>
    </row>
    <row r="137" spans="1:14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253</v>
      </c>
      <c r="F137" s="50">
        <v>3</v>
      </c>
      <c r="G137" s="11">
        <v>864</v>
      </c>
      <c r="H137" s="11" t="s">
        <v>131</v>
      </c>
      <c r="I137" s="13">
        <v>2150</v>
      </c>
      <c r="J137" s="14">
        <v>0.125</v>
      </c>
      <c r="K137" s="14">
        <v>0.05</v>
      </c>
      <c r="L137" s="17">
        <f t="shared" si="2"/>
        <v>1544130</v>
      </c>
      <c r="M137" s="17"/>
      <c r="N137" s="17"/>
    </row>
    <row r="138" spans="1:14" s="2" customFormat="1" ht="12.75" x14ac:dyDescent="0.2">
      <c r="A138" s="11"/>
      <c r="B138" s="12" t="s">
        <v>14</v>
      </c>
      <c r="C138" s="12" t="s">
        <v>14</v>
      </c>
      <c r="D138" s="15" t="s">
        <v>14</v>
      </c>
      <c r="E138" s="5" t="s">
        <v>250</v>
      </c>
      <c r="F138" s="50">
        <v>4</v>
      </c>
      <c r="G138" s="11">
        <v>3456</v>
      </c>
      <c r="H138" s="11" t="s">
        <v>131</v>
      </c>
      <c r="I138" s="13">
        <v>2100</v>
      </c>
      <c r="J138" s="14">
        <v>0.125</v>
      </c>
      <c r="K138" s="14">
        <v>0.05</v>
      </c>
      <c r="L138" s="17">
        <f t="shared" si="2"/>
        <v>6032880</v>
      </c>
      <c r="M138" s="17"/>
      <c r="N138" s="17"/>
    </row>
    <row r="139" spans="1:14" s="2" customFormat="1" ht="12.75" x14ac:dyDescent="0.2">
      <c r="A139" s="11"/>
      <c r="B139" s="12" t="s">
        <v>14</v>
      </c>
      <c r="C139" s="12" t="s">
        <v>14</v>
      </c>
      <c r="D139" s="12" t="s">
        <v>14</v>
      </c>
      <c r="E139" s="5" t="s">
        <v>168</v>
      </c>
      <c r="F139" s="50">
        <v>2</v>
      </c>
      <c r="G139" s="11">
        <v>40</v>
      </c>
      <c r="H139" s="11" t="s">
        <v>131</v>
      </c>
      <c r="I139" s="13">
        <v>40500</v>
      </c>
      <c r="J139" s="14">
        <v>0.125</v>
      </c>
      <c r="K139" s="14">
        <v>0.05</v>
      </c>
      <c r="L139" s="17">
        <f t="shared" si="2"/>
        <v>1346625</v>
      </c>
      <c r="M139" s="17"/>
      <c r="N139" s="17"/>
    </row>
    <row r="140" spans="1:14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146</v>
      </c>
      <c r="F140" s="50">
        <v>2</v>
      </c>
      <c r="G140" s="11">
        <v>1000</v>
      </c>
      <c r="H140" s="11" t="s">
        <v>123</v>
      </c>
      <c r="I140" s="13">
        <v>1625</v>
      </c>
      <c r="J140" s="14">
        <v>0.125</v>
      </c>
      <c r="K140" s="14">
        <v>0.05</v>
      </c>
      <c r="L140" s="17">
        <f t="shared" si="2"/>
        <v>1350781.25</v>
      </c>
      <c r="M140" s="17"/>
      <c r="N140" s="17"/>
    </row>
    <row r="141" spans="1:14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5" t="s">
        <v>122</v>
      </c>
      <c r="F141" s="50">
        <v>2</v>
      </c>
      <c r="G141" s="11">
        <v>100</v>
      </c>
      <c r="H141" s="11" t="s">
        <v>123</v>
      </c>
      <c r="I141" s="13">
        <v>28300</v>
      </c>
      <c r="J141" s="14">
        <v>0.125</v>
      </c>
      <c r="K141" s="14">
        <v>0.05</v>
      </c>
      <c r="L141" s="17">
        <f t="shared" si="2"/>
        <v>2352437.5</v>
      </c>
      <c r="M141" s="17"/>
      <c r="N141" s="17"/>
    </row>
    <row r="142" spans="1:14" s="2" customFormat="1" ht="12.75" x14ac:dyDescent="0.2">
      <c r="A142" s="11"/>
      <c r="B142" s="12" t="s">
        <v>14</v>
      </c>
      <c r="C142" s="12" t="s">
        <v>14</v>
      </c>
      <c r="D142" s="12" t="s">
        <v>14</v>
      </c>
      <c r="E142" s="5" t="s">
        <v>124</v>
      </c>
      <c r="F142" s="50">
        <v>1</v>
      </c>
      <c r="G142" s="11">
        <v>50</v>
      </c>
      <c r="H142" s="11" t="s">
        <v>123</v>
      </c>
      <c r="I142" s="13">
        <v>28300</v>
      </c>
      <c r="J142" s="14">
        <v>0.125</v>
      </c>
      <c r="K142" s="14">
        <v>0.05</v>
      </c>
      <c r="L142" s="17">
        <f t="shared" si="2"/>
        <v>1176218.75</v>
      </c>
      <c r="M142" s="17">
        <v>0</v>
      </c>
      <c r="N142" s="17">
        <f>SUM(L132:L142)</f>
        <v>24737667.5</v>
      </c>
    </row>
    <row r="143" spans="1:14" s="2" customFormat="1" ht="12.75" x14ac:dyDescent="0.2">
      <c r="A143" s="11">
        <v>20</v>
      </c>
      <c r="B143" s="12">
        <v>44946</v>
      </c>
      <c r="C143" s="12">
        <v>44943</v>
      </c>
      <c r="D143" s="12" t="s">
        <v>254</v>
      </c>
      <c r="E143" s="5" t="s">
        <v>255</v>
      </c>
      <c r="F143" s="50">
        <v>1</v>
      </c>
      <c r="G143" s="11">
        <v>36</v>
      </c>
      <c r="H143" s="11" t="s">
        <v>120</v>
      </c>
      <c r="I143" s="13">
        <v>41400</v>
      </c>
      <c r="J143" s="14">
        <v>0.125</v>
      </c>
      <c r="K143" s="14">
        <v>0.05</v>
      </c>
      <c r="L143" s="17">
        <f t="shared" si="2"/>
        <v>1238895</v>
      </c>
      <c r="M143" s="17"/>
      <c r="N143" s="17"/>
    </row>
    <row r="144" spans="1:14" s="2" customFormat="1" ht="12.75" x14ac:dyDescent="0.2">
      <c r="A144" s="11"/>
      <c r="B144" s="12" t="s">
        <v>14</v>
      </c>
      <c r="C144" s="12" t="s">
        <v>14</v>
      </c>
      <c r="D144" s="15" t="s">
        <v>14</v>
      </c>
      <c r="E144" s="6" t="s">
        <v>233</v>
      </c>
      <c r="F144" s="11">
        <v>1</v>
      </c>
      <c r="G144" s="11">
        <v>72</v>
      </c>
      <c r="H144" s="11" t="s">
        <v>115</v>
      </c>
      <c r="I144" s="13">
        <v>21200</v>
      </c>
      <c r="J144" s="14">
        <v>0.125</v>
      </c>
      <c r="K144" s="14">
        <v>0.05</v>
      </c>
      <c r="L144" s="17">
        <f t="shared" si="2"/>
        <v>1268820</v>
      </c>
      <c r="M144" s="17"/>
      <c r="N144" s="17"/>
    </row>
    <row r="145" spans="1:14" s="2" customFormat="1" ht="12.75" x14ac:dyDescent="0.2">
      <c r="A145" s="11"/>
      <c r="B145" s="12" t="s">
        <v>14</v>
      </c>
      <c r="C145" s="12" t="s">
        <v>14</v>
      </c>
      <c r="D145" s="12" t="s">
        <v>14</v>
      </c>
      <c r="E145" s="5" t="s">
        <v>144</v>
      </c>
      <c r="F145" s="50">
        <v>2</v>
      </c>
      <c r="G145" s="11">
        <v>2000</v>
      </c>
      <c r="H145" s="11" t="s">
        <v>133</v>
      </c>
      <c r="I145" s="13">
        <v>2050</v>
      </c>
      <c r="J145" s="14">
        <v>0.125</v>
      </c>
      <c r="K145" s="14">
        <v>0.05</v>
      </c>
      <c r="L145" s="17">
        <f t="shared" si="2"/>
        <v>3408125</v>
      </c>
      <c r="M145" s="17"/>
      <c r="N145" s="17"/>
    </row>
    <row r="146" spans="1:14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5" t="s">
        <v>256</v>
      </c>
      <c r="F146" s="50">
        <v>1</v>
      </c>
      <c r="G146" s="11">
        <v>144</v>
      </c>
      <c r="H146" s="11" t="s">
        <v>120</v>
      </c>
      <c r="I146" s="13">
        <v>40800</v>
      </c>
      <c r="J146" s="14">
        <v>0.125</v>
      </c>
      <c r="K146" s="14">
        <v>0.05</v>
      </c>
      <c r="L146" s="17">
        <f t="shared" si="2"/>
        <v>4883760</v>
      </c>
      <c r="M146" s="17"/>
      <c r="N146" s="17"/>
    </row>
    <row r="147" spans="1:14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257</v>
      </c>
      <c r="F147" s="50">
        <v>1</v>
      </c>
      <c r="G147" s="11">
        <v>60</v>
      </c>
      <c r="H147" s="11" t="s">
        <v>123</v>
      </c>
      <c r="I147" s="13">
        <v>22200</v>
      </c>
      <c r="J147" s="14">
        <v>0.125</v>
      </c>
      <c r="K147" s="14">
        <v>0.05</v>
      </c>
      <c r="L147" s="17">
        <f t="shared" si="2"/>
        <v>1107225</v>
      </c>
      <c r="M147" s="17">
        <v>0</v>
      </c>
      <c r="N147" s="17">
        <f>SUM(L143:L147)</f>
        <v>11906825</v>
      </c>
    </row>
    <row r="148" spans="1:14" s="2" customFormat="1" ht="12.75" x14ac:dyDescent="0.2">
      <c r="A148" s="11">
        <v>21</v>
      </c>
      <c r="B148" s="12">
        <v>44946</v>
      </c>
      <c r="C148" s="12">
        <v>44943</v>
      </c>
      <c r="D148" s="12" t="s">
        <v>258</v>
      </c>
      <c r="E148" s="5" t="s">
        <v>224</v>
      </c>
      <c r="F148" s="50">
        <v>2</v>
      </c>
      <c r="G148" s="11">
        <v>48</v>
      </c>
      <c r="H148" s="11" t="s">
        <v>120</v>
      </c>
      <c r="I148" s="13">
        <v>162000</v>
      </c>
      <c r="J148" s="14">
        <v>0.125</v>
      </c>
      <c r="K148" s="14">
        <v>0.05</v>
      </c>
      <c r="L148" s="17">
        <f t="shared" si="2"/>
        <v>6463800</v>
      </c>
      <c r="M148" s="17"/>
      <c r="N148" s="17"/>
    </row>
    <row r="149" spans="1:14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6" t="s">
        <v>225</v>
      </c>
      <c r="F149" s="11" t="s">
        <v>14</v>
      </c>
      <c r="G149" s="11">
        <v>48</v>
      </c>
      <c r="H149" s="11" t="s">
        <v>120</v>
      </c>
      <c r="I149" s="13">
        <v>0</v>
      </c>
      <c r="J149" s="14"/>
      <c r="K149" s="14" t="s">
        <v>14</v>
      </c>
      <c r="L149" s="17"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6" t="s">
        <v>260</v>
      </c>
      <c r="F150" s="11"/>
      <c r="G150" s="11"/>
      <c r="H150" s="11"/>
      <c r="I150" s="13"/>
      <c r="J150" s="14"/>
      <c r="K150" s="14"/>
      <c r="L150" s="17"/>
      <c r="M150" s="17"/>
      <c r="N150" s="17"/>
    </row>
    <row r="151" spans="1:14" s="2" customFormat="1" ht="12.75" x14ac:dyDescent="0.2">
      <c r="A151" s="11"/>
      <c r="B151" s="12" t="s">
        <v>14</v>
      </c>
      <c r="C151" s="12" t="s">
        <v>14</v>
      </c>
      <c r="D151" s="12" t="s">
        <v>14</v>
      </c>
      <c r="E151" s="8" t="s">
        <v>157</v>
      </c>
      <c r="F151" s="51">
        <v>6</v>
      </c>
      <c r="G151" s="11">
        <v>864</v>
      </c>
      <c r="H151" s="11" t="s">
        <v>115</v>
      </c>
      <c r="I151" s="13">
        <v>11900</v>
      </c>
      <c r="J151" s="14">
        <v>0.125</v>
      </c>
      <c r="K151" s="14">
        <v>0.05</v>
      </c>
      <c r="L151" s="17">
        <f t="shared" si="2"/>
        <v>8546580</v>
      </c>
      <c r="M151" s="17"/>
      <c r="N151" s="17"/>
    </row>
    <row r="152" spans="1:14" s="2" customFormat="1" ht="12.75" x14ac:dyDescent="0.2">
      <c r="A152" s="11"/>
      <c r="B152" s="12" t="s">
        <v>14</v>
      </c>
      <c r="C152" s="12" t="s">
        <v>14</v>
      </c>
      <c r="D152" s="12" t="s">
        <v>14</v>
      </c>
      <c r="E152" s="5" t="s">
        <v>153</v>
      </c>
      <c r="F152" s="50">
        <v>1</v>
      </c>
      <c r="G152" s="11">
        <v>72</v>
      </c>
      <c r="H152" s="11" t="s">
        <v>115</v>
      </c>
      <c r="I152" s="13">
        <v>23000</v>
      </c>
      <c r="J152" s="14">
        <v>0.125</v>
      </c>
      <c r="K152" s="14">
        <v>0.05</v>
      </c>
      <c r="L152" s="17">
        <f t="shared" si="2"/>
        <v>1376550</v>
      </c>
      <c r="M152" s="17"/>
      <c r="N152" s="17"/>
    </row>
    <row r="153" spans="1:14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6" t="s">
        <v>259</v>
      </c>
      <c r="F153" s="11">
        <v>3</v>
      </c>
      <c r="G153" s="11">
        <v>144</v>
      </c>
      <c r="H153" s="11" t="s">
        <v>115</v>
      </c>
      <c r="I153" s="13">
        <v>29600</v>
      </c>
      <c r="J153" s="14">
        <v>0.125</v>
      </c>
      <c r="K153" s="14">
        <v>0.05</v>
      </c>
      <c r="L153" s="17">
        <f t="shared" si="2"/>
        <v>3543120</v>
      </c>
      <c r="M153" s="17"/>
      <c r="N153" s="17"/>
    </row>
    <row r="154" spans="1:14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5" t="s">
        <v>116</v>
      </c>
      <c r="F154" s="50">
        <v>3</v>
      </c>
      <c r="G154" s="11">
        <v>72</v>
      </c>
      <c r="H154" s="11" t="s">
        <v>115</v>
      </c>
      <c r="I154" s="13">
        <v>58900</v>
      </c>
      <c r="J154" s="14">
        <v>0.125</v>
      </c>
      <c r="K154" s="14">
        <v>0.05</v>
      </c>
      <c r="L154" s="17">
        <f t="shared" si="2"/>
        <v>3525165</v>
      </c>
      <c r="M154" s="17"/>
      <c r="N154" s="17"/>
    </row>
    <row r="155" spans="1:14" s="2" customFormat="1" ht="12.75" x14ac:dyDescent="0.2">
      <c r="A155" s="11"/>
      <c r="B155" s="12" t="s">
        <v>14</v>
      </c>
      <c r="C155" s="12" t="s">
        <v>14</v>
      </c>
      <c r="D155" s="15" t="s">
        <v>14</v>
      </c>
      <c r="E155" s="5" t="s">
        <v>117</v>
      </c>
      <c r="F155" s="50">
        <v>3</v>
      </c>
      <c r="G155" s="11">
        <v>72</v>
      </c>
      <c r="H155" s="11" t="s">
        <v>115</v>
      </c>
      <c r="I155" s="10">
        <v>66900</v>
      </c>
      <c r="J155" s="14">
        <v>0.125</v>
      </c>
      <c r="K155" s="14">
        <v>0.05</v>
      </c>
      <c r="L155" s="17">
        <f t="shared" si="2"/>
        <v>4003965</v>
      </c>
      <c r="M155" s="17"/>
      <c r="N155" s="17"/>
    </row>
    <row r="156" spans="1:14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140</v>
      </c>
      <c r="F156" s="50" t="s">
        <v>14</v>
      </c>
      <c r="G156" s="11">
        <v>192</v>
      </c>
      <c r="H156" s="11" t="s">
        <v>131</v>
      </c>
      <c r="I156" s="10">
        <v>2350</v>
      </c>
      <c r="J156" s="14">
        <v>0.125</v>
      </c>
      <c r="K156" s="14">
        <v>0.05</v>
      </c>
      <c r="L156" s="17">
        <f t="shared" si="2"/>
        <v>375060</v>
      </c>
      <c r="M156" s="17">
        <v>375060</v>
      </c>
      <c r="N156" s="17">
        <f>SUM(L148:L156)-M156</f>
        <v>27459180</v>
      </c>
    </row>
    <row r="157" spans="1:14" s="2" customFormat="1" ht="12.75" x14ac:dyDescent="0.2">
      <c r="A157" s="11"/>
      <c r="B157" s="12"/>
      <c r="C157" s="12"/>
      <c r="D157" s="12"/>
      <c r="E157" s="5" t="s">
        <v>261</v>
      </c>
      <c r="F157" s="50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5"/>
      <c r="E158" s="6"/>
      <c r="F158" s="11"/>
      <c r="G158" s="11"/>
      <c r="H158" s="11"/>
      <c r="I158" s="13"/>
      <c r="J158" s="14"/>
      <c r="K158" s="14"/>
      <c r="L158" s="17">
        <f>G158*(I158-(I158*J158)-((I158-(I158*J158))*K158))</f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0"/>
      <c r="G159" s="11"/>
      <c r="H159" s="11"/>
      <c r="I159" s="13"/>
      <c r="J159" s="14"/>
      <c r="K159" s="14"/>
      <c r="L159" s="17">
        <f>G159*(I159-(I159*J159)-((I159-(I159*J159))*K159))</f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8"/>
      <c r="F160" s="51"/>
      <c r="G160" s="11"/>
      <c r="H160" s="11"/>
      <c r="I160" s="13"/>
      <c r="J160" s="14"/>
      <c r="K160" s="14"/>
      <c r="L160" s="17">
        <f t="shared" ref="L160:L223" si="3">G160*(I160-(I160*J160)-((I160-(I160*J160))*K160))</f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8"/>
      <c r="F161" s="51"/>
      <c r="G161" s="11"/>
      <c r="H161" s="11"/>
      <c r="I161" s="13"/>
      <c r="J161" s="14"/>
      <c r="K161" s="14"/>
      <c r="L161" s="17">
        <f t="shared" si="3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5"/>
      <c r="F162" s="50"/>
      <c r="G162" s="11"/>
      <c r="H162" s="11"/>
      <c r="I162" s="13"/>
      <c r="J162" s="14"/>
      <c r="K162" s="14"/>
      <c r="L162" s="17">
        <f t="shared" si="3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6"/>
      <c r="F163" s="11"/>
      <c r="G163" s="11"/>
      <c r="H163" s="11"/>
      <c r="I163" s="13"/>
      <c r="J163" s="14"/>
      <c r="K163" s="14"/>
      <c r="L163" s="17">
        <f t="shared" si="3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0"/>
      <c r="G164" s="11"/>
      <c r="H164" s="11"/>
      <c r="I164" s="13"/>
      <c r="J164" s="14"/>
      <c r="K164" s="14"/>
      <c r="L164" s="17">
        <f t="shared" si="3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0"/>
      <c r="G165" s="11"/>
      <c r="H165" s="11"/>
      <c r="I165" s="13"/>
      <c r="J165" s="14"/>
      <c r="K165" s="14"/>
      <c r="L165" s="17">
        <f t="shared" si="3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8"/>
      <c r="F166" s="51"/>
      <c r="G166" s="11"/>
      <c r="H166" s="11"/>
      <c r="I166" s="13"/>
      <c r="J166" s="14"/>
      <c r="K166" s="14"/>
      <c r="L166" s="17">
        <f t="shared" si="3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0"/>
      <c r="G167" s="11"/>
      <c r="H167" s="11"/>
      <c r="I167" s="13"/>
      <c r="J167" s="14"/>
      <c r="K167" s="14"/>
      <c r="L167" s="17">
        <f t="shared" si="3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0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5"/>
      <c r="F169" s="50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0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0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51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0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7"/>
      <c r="F174" s="52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8"/>
      <c r="F175" s="51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0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0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8"/>
      <c r="F178" s="51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5"/>
      <c r="E179" s="9"/>
      <c r="F179" s="50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8"/>
      <c r="F180" s="51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/>
      <c r="F181" s="51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51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0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5"/>
      <c r="E184" s="5"/>
      <c r="F184" s="50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5"/>
      <c r="F185" s="50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5"/>
      <c r="E186" s="8"/>
      <c r="F186" s="51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51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0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51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5"/>
      <c r="F190" s="50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5"/>
      <c r="F191" s="50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0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51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51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8"/>
      <c r="F195" s="51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5"/>
      <c r="E196" s="6"/>
      <c r="F196" s="11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0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51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8"/>
      <c r="F199" s="51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5"/>
      <c r="F200" s="50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6"/>
      <c r="F201" s="11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0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0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6"/>
      <c r="F204" s="11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5"/>
      <c r="F205" s="50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5"/>
      <c r="E206" s="5"/>
      <c r="F206" s="50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0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0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5"/>
      <c r="E209" s="5"/>
      <c r="F209" s="50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6"/>
      <c r="F210" s="11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0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5"/>
      <c r="E212" s="6"/>
      <c r="F212" s="11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0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6"/>
      <c r="F214" s="11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11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6"/>
      <c r="F216" s="11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11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6"/>
      <c r="F218" s="11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6"/>
      <c r="F219" s="11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6"/>
      <c r="F220" s="11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5"/>
      <c r="E221" s="5"/>
      <c r="F221" s="50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0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8"/>
      <c r="F223" s="51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0"/>
      <c r="G224" s="11"/>
      <c r="H224" s="11"/>
      <c r="I224" s="13"/>
      <c r="J224" s="14"/>
      <c r="K224" s="14"/>
      <c r="L224" s="17">
        <f t="shared" ref="L224:L404" si="4">G224*(I224-(I224*J224)-((I224-(I224*J224))*K224))</f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5"/>
      <c r="F225" s="50"/>
      <c r="G225" s="11"/>
      <c r="H225" s="11"/>
      <c r="I225" s="13"/>
      <c r="J225" s="14"/>
      <c r="K225" s="14"/>
      <c r="L225" s="17">
        <f t="shared" si="4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8"/>
      <c r="F226" s="51"/>
      <c r="G226" s="11"/>
      <c r="H226" s="11"/>
      <c r="I226" s="13"/>
      <c r="J226" s="14"/>
      <c r="K226" s="14"/>
      <c r="L226" s="17">
        <f t="shared" si="4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5"/>
      <c r="F227" s="50"/>
      <c r="G227" s="11"/>
      <c r="H227" s="11"/>
      <c r="I227" s="13"/>
      <c r="J227" s="14"/>
      <c r="K227" s="14"/>
      <c r="L227" s="17">
        <f t="shared" si="4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5"/>
      <c r="F228" s="50"/>
      <c r="G228" s="11"/>
      <c r="H228" s="11"/>
      <c r="I228" s="13"/>
      <c r="J228" s="14"/>
      <c r="K228" s="14"/>
      <c r="L228" s="17">
        <f t="shared" si="4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0"/>
      <c r="G229" s="11"/>
      <c r="H229" s="11"/>
      <c r="I229" s="13"/>
      <c r="J229" s="14"/>
      <c r="K229" s="14"/>
      <c r="L229" s="17">
        <f t="shared" si="4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5"/>
      <c r="E230" s="5"/>
      <c r="F230" s="50"/>
      <c r="G230" s="11"/>
      <c r="H230" s="11"/>
      <c r="I230" s="13"/>
      <c r="J230" s="14"/>
      <c r="K230" s="14"/>
      <c r="L230" s="17">
        <f t="shared" si="4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0"/>
      <c r="G231" s="11"/>
      <c r="H231" s="11"/>
      <c r="I231" s="13"/>
      <c r="J231" s="14"/>
      <c r="K231" s="14"/>
      <c r="L231" s="17">
        <f t="shared" si="4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0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0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0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0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0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5"/>
      <c r="F237" s="50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8"/>
      <c r="F238" s="51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0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5"/>
      <c r="E240" s="8"/>
      <c r="F240" s="51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0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5"/>
      <c r="E242" s="5"/>
      <c r="F242" s="50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0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0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0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5"/>
      <c r="E246" s="5"/>
      <c r="F246" s="50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0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0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5"/>
      <c r="F249" s="50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0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0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8"/>
      <c r="F252" s="51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0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0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0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0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6"/>
      <c r="F257" s="11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0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5"/>
      <c r="E259" s="5"/>
      <c r="F259" s="50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0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0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0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0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0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0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0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0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5"/>
      <c r="E268" s="5"/>
      <c r="F268" s="50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0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0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0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6"/>
      <c r="F272" s="11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6"/>
      <c r="F273" s="11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6"/>
      <c r="F274" s="11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8"/>
      <c r="F275" s="51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0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0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5"/>
      <c r="E278" s="5"/>
      <c r="F278" s="50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0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11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0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0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5"/>
      <c r="E283" s="5"/>
      <c r="F283" s="50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5"/>
      <c r="F284" s="50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9"/>
      <c r="F285" s="50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5"/>
      <c r="F286" s="50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11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0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0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2"/>
      <c r="E290" s="6"/>
      <c r="F290" s="11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5"/>
      <c r="E291" s="5"/>
      <c r="F291" s="50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0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0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6"/>
      <c r="F294" s="11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0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0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0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11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6"/>
      <c r="F299" s="11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5"/>
      <c r="E300" s="5"/>
      <c r="F300" s="50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0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0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0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0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5"/>
      <c r="F305" s="50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0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8"/>
      <c r="F307" s="51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0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11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5"/>
      <c r="E310" s="5"/>
      <c r="F310" s="50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0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0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8"/>
      <c r="F313" s="51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0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0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0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0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0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0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5"/>
      <c r="E320" s="8"/>
      <c r="F320" s="51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0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6"/>
      <c r="F322" s="11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6"/>
      <c r="F323" s="11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6"/>
      <c r="F324" s="11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6"/>
      <c r="F325" s="11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6"/>
      <c r="F326" s="11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6"/>
      <c r="F327" s="11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6"/>
      <c r="F328" s="11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5"/>
      <c r="E329" s="5"/>
      <c r="F329" s="50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11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5"/>
      <c r="F331" s="50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11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5"/>
      <c r="F333" s="50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5"/>
      <c r="E334" s="6"/>
      <c r="F334" s="11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5"/>
      <c r="F335" s="50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11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11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8"/>
      <c r="F338" s="51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5"/>
      <c r="F339" s="50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0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11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6"/>
      <c r="F342" s="11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5"/>
      <c r="F343" s="50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5"/>
      <c r="E344" s="6"/>
      <c r="F344" s="11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5"/>
      <c r="F345" s="50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0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0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5"/>
      <c r="F348" s="50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5"/>
      <c r="E349" s="5"/>
      <c r="F349" s="50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6"/>
      <c r="F350" s="11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0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5"/>
      <c r="E352" s="5"/>
      <c r="F352" s="50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0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0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0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0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0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6"/>
      <c r="F358" s="11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0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0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5"/>
      <c r="E361" s="5"/>
      <c r="F361" s="50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0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6"/>
      <c r="F363" s="11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6"/>
      <c r="F364" s="11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0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0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0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6"/>
      <c r="F368" s="11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5"/>
      <c r="E369" s="6"/>
      <c r="F369" s="11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0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6"/>
      <c r="F371" s="11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8"/>
      <c r="F372" s="51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5"/>
      <c r="E373" s="6"/>
      <c r="F373" s="11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0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5"/>
      <c r="E375" s="5"/>
      <c r="F375" s="50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6"/>
      <c r="F376" s="11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0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0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5"/>
      <c r="E379" s="5"/>
      <c r="F379" s="50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6"/>
      <c r="F380" s="11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8"/>
      <c r="F381" s="51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8"/>
      <c r="F382" s="51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11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0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0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6"/>
      <c r="F386" s="11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5"/>
      <c r="F387" s="50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0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5"/>
      <c r="E389" s="5"/>
      <c r="F389" s="50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5"/>
      <c r="F390" s="50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11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0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5"/>
      <c r="F393" s="50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5"/>
      <c r="E394" s="6"/>
      <c r="F394" s="11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6"/>
      <c r="F395" s="11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8"/>
      <c r="F396" s="51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0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5"/>
      <c r="E398" s="5"/>
      <c r="F398" s="50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0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0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0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5"/>
      <c r="F402" s="50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5"/>
      <c r="E403" s="6"/>
      <c r="F403" s="11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0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5"/>
      <c r="F405" s="50"/>
      <c r="G405" s="11"/>
      <c r="H405" s="11"/>
      <c r="I405" s="13"/>
      <c r="J405" s="14"/>
      <c r="K405" s="14"/>
      <c r="L405" s="17">
        <f t="shared" ref="L405:L468" si="5">G405*(I405-(I405*J405)-((I405-(I405*J405))*K405))</f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8"/>
      <c r="F406" s="51"/>
      <c r="G406" s="11"/>
      <c r="H406" s="11"/>
      <c r="I406" s="13"/>
      <c r="J406" s="14"/>
      <c r="K406" s="14"/>
      <c r="L406" s="17">
        <f t="shared" si="5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5"/>
      <c r="E407" s="6"/>
      <c r="F407" s="11"/>
      <c r="G407" s="11"/>
      <c r="H407" s="11"/>
      <c r="I407" s="13"/>
      <c r="J407" s="14"/>
      <c r="K407" s="14"/>
      <c r="L407" s="17">
        <f t="shared" si="5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0"/>
      <c r="G408" s="11"/>
      <c r="H408" s="11"/>
      <c r="I408" s="13"/>
      <c r="J408" s="14"/>
      <c r="K408" s="14"/>
      <c r="L408" s="17">
        <f t="shared" si="5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0"/>
      <c r="G409" s="11"/>
      <c r="H409" s="11"/>
      <c r="I409" s="13"/>
      <c r="J409" s="14"/>
      <c r="K409" s="14"/>
      <c r="L409" s="17">
        <f t="shared" si="5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6"/>
      <c r="F410" s="11"/>
      <c r="G410" s="11"/>
      <c r="H410" s="11"/>
      <c r="I410" s="13"/>
      <c r="J410" s="14"/>
      <c r="K410" s="14"/>
      <c r="L410" s="17">
        <f t="shared" si="5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0"/>
      <c r="G411" s="11"/>
      <c r="H411" s="11"/>
      <c r="I411" s="13"/>
      <c r="J411" s="14"/>
      <c r="K411" s="14"/>
      <c r="L411" s="17">
        <f t="shared" si="5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0"/>
      <c r="G412" s="11"/>
      <c r="H412" s="11"/>
      <c r="I412" s="13"/>
      <c r="J412" s="14"/>
      <c r="K412" s="14"/>
      <c r="L412" s="17">
        <f t="shared" si="5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0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5"/>
      <c r="F414" s="50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0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0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5"/>
      <c r="F417" s="50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0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0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0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0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0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0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8"/>
      <c r="F424" s="51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0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0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0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8"/>
      <c r="F428" s="51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0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0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6"/>
      <c r="F431" s="11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0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0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0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0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0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5"/>
      <c r="E437" s="5"/>
      <c r="F437" s="50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0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5"/>
      <c r="F439" s="50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6"/>
      <c r="F440" s="11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6"/>
      <c r="F441" s="11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11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6"/>
      <c r="F443" s="11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6"/>
      <c r="F444" s="11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6"/>
      <c r="F445" s="11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6"/>
      <c r="F446" s="11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11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11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11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11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11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8"/>
      <c r="C452" s="18"/>
      <c r="D452" s="16"/>
      <c r="E452" s="5"/>
      <c r="F452" s="50"/>
      <c r="G452" s="11"/>
      <c r="H452" s="11"/>
      <c r="I452" s="13"/>
      <c r="J452" s="6"/>
      <c r="K452" s="6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8"/>
      <c r="C453" s="18"/>
      <c r="D453" s="11"/>
      <c r="E453" s="5"/>
      <c r="F453" s="50"/>
      <c r="G453" s="11"/>
      <c r="H453" s="11"/>
      <c r="I453" s="13"/>
      <c r="J453" s="6"/>
      <c r="K453" s="6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8"/>
      <c r="C454" s="18"/>
      <c r="D454" s="11"/>
      <c r="E454" s="6"/>
      <c r="F454" s="11"/>
      <c r="G454" s="11"/>
      <c r="H454" s="11"/>
      <c r="I454" s="13"/>
      <c r="J454" s="6"/>
      <c r="K454" s="6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8"/>
      <c r="C455" s="18"/>
      <c r="D455" s="11"/>
      <c r="E455" s="6"/>
      <c r="F455" s="11"/>
      <c r="G455" s="11"/>
      <c r="H455" s="11"/>
      <c r="I455" s="13"/>
      <c r="J455" s="6"/>
      <c r="K455" s="6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5"/>
      <c r="F456" s="50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5"/>
      <c r="F457" s="50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5"/>
      <c r="F458" s="50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5"/>
      <c r="F459" s="50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5"/>
      <c r="E460" s="6"/>
      <c r="F460" s="11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11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6"/>
      <c r="F462" s="11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1"/>
      <c r="E463" s="5"/>
      <c r="F463" s="50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0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0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0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6"/>
      <c r="F467" s="11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6"/>
      <c r="F468" s="11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6"/>
      <c r="F469" s="11"/>
      <c r="G469" s="11"/>
      <c r="H469" s="11"/>
      <c r="I469" s="13"/>
      <c r="J469" s="14"/>
      <c r="K469" s="14"/>
      <c r="L469" s="17">
        <f t="shared" ref="L469:L532" si="6">G469*(I469-(I469*J469)-((I469-(I469*J469))*K469))</f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6"/>
      <c r="F470" s="11"/>
      <c r="G470" s="11"/>
      <c r="H470" s="11"/>
      <c r="I470" s="13"/>
      <c r="J470" s="14"/>
      <c r="K470" s="14"/>
      <c r="L470" s="17">
        <f t="shared" si="6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6"/>
      <c r="F471" s="11"/>
      <c r="G471" s="11"/>
      <c r="H471" s="11"/>
      <c r="I471" s="13"/>
      <c r="J471" s="14"/>
      <c r="K471" s="14"/>
      <c r="L471" s="17">
        <f t="shared" si="6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6"/>
      <c r="F472" s="11"/>
      <c r="G472" s="11"/>
      <c r="H472" s="11"/>
      <c r="I472" s="13"/>
      <c r="J472" s="14"/>
      <c r="K472" s="14"/>
      <c r="L472" s="17">
        <f t="shared" si="6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6"/>
      <c r="F473" s="11"/>
      <c r="G473" s="11"/>
      <c r="H473" s="11"/>
      <c r="I473" s="13"/>
      <c r="J473" s="14"/>
      <c r="K473" s="14"/>
      <c r="L473" s="17">
        <f t="shared" si="6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6"/>
      <c r="F474" s="11"/>
      <c r="G474" s="11"/>
      <c r="H474" s="11"/>
      <c r="I474" s="13"/>
      <c r="J474" s="6"/>
      <c r="K474" s="6"/>
      <c r="L474" s="17">
        <f t="shared" si="6"/>
        <v>0</v>
      </c>
      <c r="M474" s="17"/>
      <c r="N474" s="17"/>
    </row>
    <row r="475" spans="1:14" s="2" customFormat="1" ht="12.75" x14ac:dyDescent="0.2">
      <c r="A475" s="11"/>
      <c r="B475" s="18"/>
      <c r="C475" s="18"/>
      <c r="D475" s="11"/>
      <c r="E475" s="5"/>
      <c r="F475" s="50"/>
      <c r="G475" s="11"/>
      <c r="H475" s="11"/>
      <c r="I475" s="13"/>
      <c r="J475" s="6"/>
      <c r="K475" s="6"/>
      <c r="L475" s="17">
        <f t="shared" si="6"/>
        <v>0</v>
      </c>
      <c r="M475" s="17"/>
      <c r="N475" s="17"/>
    </row>
    <row r="476" spans="1:14" s="2" customFormat="1" ht="12.75" x14ac:dyDescent="0.2">
      <c r="A476" s="11"/>
      <c r="B476" s="18"/>
      <c r="C476" s="18"/>
      <c r="D476" s="11"/>
      <c r="E476" s="5"/>
      <c r="F476" s="50"/>
      <c r="G476" s="11"/>
      <c r="H476" s="11"/>
      <c r="I476" s="13"/>
      <c r="J476" s="6"/>
      <c r="K476" s="6"/>
      <c r="L476" s="17">
        <f t="shared" si="6"/>
        <v>0</v>
      </c>
      <c r="M476" s="17"/>
      <c r="N476" s="17"/>
    </row>
    <row r="477" spans="1:14" s="2" customFormat="1" ht="12.75" x14ac:dyDescent="0.2">
      <c r="A477" s="11"/>
      <c r="B477" s="18"/>
      <c r="C477" s="18"/>
      <c r="D477" s="11"/>
      <c r="E477" s="6"/>
      <c r="F477" s="11"/>
      <c r="G477" s="11"/>
      <c r="H477" s="11"/>
      <c r="I477" s="13"/>
      <c r="J477" s="6"/>
      <c r="K477" s="6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8"/>
      <c r="C478" s="18"/>
      <c r="D478" s="11"/>
      <c r="E478" s="6"/>
      <c r="F478" s="11"/>
      <c r="G478" s="11"/>
      <c r="H478" s="11"/>
      <c r="I478" s="13"/>
      <c r="J478" s="6"/>
      <c r="K478" s="6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6"/>
      <c r="E479" s="6"/>
      <c r="F479" s="11"/>
      <c r="G479" s="11"/>
      <c r="H479" s="11"/>
      <c r="I479" s="13"/>
      <c r="J479" s="6"/>
      <c r="K479" s="6"/>
      <c r="L479" s="17">
        <f>G479*(I479-(I479*J479)-((I479-(I479*J479))*K479))</f>
        <v>0</v>
      </c>
      <c r="M479" s="17"/>
      <c r="N479" s="17"/>
    </row>
    <row r="480" spans="1:14" s="2" customFormat="1" ht="12.75" x14ac:dyDescent="0.2">
      <c r="A480" s="11"/>
      <c r="B480" s="18"/>
      <c r="C480" s="18"/>
      <c r="D480" s="11"/>
      <c r="E480" s="6"/>
      <c r="F480" s="11"/>
      <c r="G480" s="11"/>
      <c r="H480" s="11"/>
      <c r="I480" s="13"/>
      <c r="J480" s="6"/>
      <c r="K480" s="6"/>
      <c r="L480" s="17">
        <f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8"/>
      <c r="F481" s="51"/>
      <c r="G481" s="11"/>
      <c r="H481" s="11"/>
      <c r="I481" s="13"/>
      <c r="J481" s="6"/>
      <c r="K481" s="6"/>
      <c r="L481" s="17">
        <f>G481*(I481-(I481*J481)-((I481-(I481*J481))*K481))</f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8"/>
      <c r="F482" s="51"/>
      <c r="G482" s="11"/>
      <c r="H482" s="11"/>
      <c r="I482" s="13"/>
      <c r="J482" s="6"/>
      <c r="K482" s="6"/>
      <c r="L482" s="17">
        <f>G482*(I482-(I482*J482)-((I482-(I482*J482))*K482))</f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5"/>
      <c r="E483" s="6"/>
      <c r="F483" s="11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11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2"/>
      <c r="C485" s="12"/>
      <c r="D485" s="12"/>
      <c r="E485" s="5"/>
      <c r="F485" s="50"/>
      <c r="G485" s="11"/>
      <c r="H485" s="11"/>
      <c r="I485" s="13"/>
      <c r="J485" s="14"/>
      <c r="K485" s="14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2"/>
      <c r="E486" s="6"/>
      <c r="F486" s="11"/>
      <c r="G486" s="11"/>
      <c r="H486" s="11"/>
      <c r="I486" s="13"/>
      <c r="J486" s="14"/>
      <c r="K486" s="14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2"/>
      <c r="C487" s="12"/>
      <c r="D487" s="12"/>
      <c r="E487" s="6"/>
      <c r="F487" s="11"/>
      <c r="G487" s="11"/>
      <c r="H487" s="11"/>
      <c r="I487" s="13"/>
      <c r="J487" s="14"/>
      <c r="K487" s="14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6"/>
      <c r="E488" s="6"/>
      <c r="F488" s="11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2"/>
      <c r="E489" s="5"/>
      <c r="F489" s="50"/>
      <c r="G489" s="11"/>
      <c r="H489" s="11"/>
      <c r="I489" s="13"/>
      <c r="J489" s="14"/>
      <c r="K489" s="14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2"/>
      <c r="E490" s="6"/>
      <c r="F490" s="11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11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6"/>
      <c r="F492" s="11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8"/>
      <c r="F493" s="51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8"/>
      <c r="C494" s="18"/>
      <c r="D494" s="11"/>
      <c r="E494" s="5"/>
      <c r="F494" s="50"/>
      <c r="G494" s="11"/>
      <c r="H494" s="11"/>
      <c r="I494" s="13"/>
      <c r="J494" s="6"/>
      <c r="K494" s="6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1"/>
      <c r="E495" s="5"/>
      <c r="F495" s="50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8"/>
      <c r="C496" s="18"/>
      <c r="D496" s="11"/>
      <c r="E496" s="6"/>
      <c r="F496" s="11"/>
      <c r="G496" s="11"/>
      <c r="H496" s="11"/>
      <c r="I496" s="13"/>
      <c r="J496" s="6"/>
      <c r="K496" s="6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8"/>
      <c r="C497" s="18"/>
      <c r="D497" s="11"/>
      <c r="E497" s="6"/>
      <c r="F497" s="11"/>
      <c r="G497" s="11"/>
      <c r="H497" s="11"/>
      <c r="I497" s="13"/>
      <c r="J497" s="6"/>
      <c r="K497" s="6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8"/>
      <c r="C498" s="18"/>
      <c r="D498" s="16"/>
      <c r="E498" s="6"/>
      <c r="F498" s="11"/>
      <c r="G498" s="11"/>
      <c r="H498" s="11"/>
      <c r="I498" s="13"/>
      <c r="J498" s="6"/>
      <c r="K498" s="6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11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5"/>
      <c r="E500" s="5"/>
      <c r="F500" s="50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5"/>
      <c r="F501" s="50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11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11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11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6"/>
      <c r="F505" s="11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0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6"/>
      <c r="E507" s="6"/>
      <c r="F507" s="11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11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5"/>
      <c r="F509" s="50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5"/>
      <c r="F510" s="50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2"/>
      <c r="E511" s="5"/>
      <c r="F511" s="50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8"/>
      <c r="F512" s="51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11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21"/>
      <c r="E514" s="6"/>
      <c r="F514" s="11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21"/>
      <c r="E515" s="6"/>
      <c r="F515" s="11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21"/>
      <c r="E516" s="6"/>
      <c r="F516" s="11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21"/>
      <c r="E517" s="6"/>
      <c r="F517" s="11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21"/>
      <c r="E518" s="6"/>
      <c r="F518" s="11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21"/>
      <c r="E519" s="6"/>
      <c r="F519" s="11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21"/>
      <c r="E520" s="6"/>
      <c r="F520" s="11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21"/>
      <c r="E521" s="6"/>
      <c r="F521" s="11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21"/>
      <c r="E522" s="6"/>
      <c r="F522" s="11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21"/>
      <c r="E523" s="6"/>
      <c r="F523" s="11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11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11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11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11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11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11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11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11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8"/>
      <c r="C532" s="18"/>
      <c r="D532" s="21"/>
      <c r="E532" s="5"/>
      <c r="F532" s="50"/>
      <c r="G532" s="11"/>
      <c r="H532" s="11"/>
      <c r="I532" s="13"/>
      <c r="J532" s="6"/>
      <c r="K532" s="6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8"/>
      <c r="C533" s="18"/>
      <c r="D533" s="21"/>
      <c r="E533" s="5"/>
      <c r="F533" s="50"/>
      <c r="G533" s="11"/>
      <c r="H533" s="11"/>
      <c r="I533" s="13"/>
      <c r="J533" s="6"/>
      <c r="K533" s="6"/>
      <c r="L533" s="17">
        <f t="shared" ref="L533:L596" si="7">G533*(I533-(I533*J533)-((I533-(I533*J533))*K533))</f>
        <v>0</v>
      </c>
      <c r="M533" s="17"/>
      <c r="N533" s="17"/>
    </row>
    <row r="534" spans="1:14" s="2" customFormat="1" ht="12.75" x14ac:dyDescent="0.2">
      <c r="A534" s="11"/>
      <c r="B534" s="18"/>
      <c r="C534" s="18"/>
      <c r="D534" s="21"/>
      <c r="E534" s="5"/>
      <c r="F534" s="50"/>
      <c r="G534" s="11"/>
      <c r="H534" s="11"/>
      <c r="I534" s="13"/>
      <c r="J534" s="6"/>
      <c r="K534" s="6"/>
      <c r="L534" s="17">
        <f t="shared" si="7"/>
        <v>0</v>
      </c>
      <c r="M534" s="17"/>
      <c r="N534" s="17"/>
    </row>
    <row r="535" spans="1:14" s="2" customFormat="1" ht="12.75" x14ac:dyDescent="0.2">
      <c r="A535" s="11"/>
      <c r="B535" s="18"/>
      <c r="C535" s="18"/>
      <c r="D535" s="21"/>
      <c r="E535" s="6"/>
      <c r="F535" s="11"/>
      <c r="G535" s="11"/>
      <c r="H535" s="11"/>
      <c r="I535" s="13"/>
      <c r="J535" s="6"/>
      <c r="K535" s="6"/>
      <c r="L535" s="17">
        <f t="shared" si="7"/>
        <v>0</v>
      </c>
      <c r="M535" s="17"/>
      <c r="N535" s="17"/>
    </row>
    <row r="536" spans="1:14" s="2" customFormat="1" ht="12.75" x14ac:dyDescent="0.2">
      <c r="A536" s="11"/>
      <c r="B536" s="18"/>
      <c r="C536" s="18"/>
      <c r="D536" s="21"/>
      <c r="E536" s="6"/>
      <c r="F536" s="11"/>
      <c r="G536" s="11"/>
      <c r="H536" s="11"/>
      <c r="I536" s="13"/>
      <c r="J536" s="6"/>
      <c r="K536" s="6"/>
      <c r="L536" s="17">
        <f t="shared" si="7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11"/>
      <c r="G537" s="11"/>
      <c r="H537" s="11"/>
      <c r="I537" s="13"/>
      <c r="J537" s="14"/>
      <c r="K537" s="14"/>
      <c r="L537" s="17">
        <f t="shared" si="7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11"/>
      <c r="G538" s="11"/>
      <c r="H538" s="11"/>
      <c r="I538" s="13"/>
      <c r="J538" s="14"/>
      <c r="K538" s="14"/>
      <c r="L538" s="17">
        <f t="shared" si="7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11"/>
      <c r="G539" s="11"/>
      <c r="H539" s="11"/>
      <c r="I539" s="13"/>
      <c r="J539" s="14"/>
      <c r="K539" s="14"/>
      <c r="L539" s="17">
        <f t="shared" si="7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11"/>
      <c r="G540" s="11"/>
      <c r="H540" s="11"/>
      <c r="I540" s="13"/>
      <c r="J540" s="14"/>
      <c r="K540" s="14"/>
      <c r="L540" s="17">
        <f t="shared" si="7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11"/>
      <c r="G541" s="11"/>
      <c r="H541" s="11"/>
      <c r="I541" s="13"/>
      <c r="J541" s="14"/>
      <c r="K541" s="14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11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0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0"/>
      <c r="G544" s="11"/>
      <c r="H544" s="11"/>
      <c r="I544" s="13"/>
      <c r="J544" s="6"/>
      <c r="K544" s="6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6"/>
      <c r="F545" s="11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11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11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11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11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11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11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11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5"/>
      <c r="F553" s="50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0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6"/>
      <c r="F555" s="11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11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11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11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11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11"/>
      <c r="G560" s="11"/>
      <c r="H560" s="11"/>
      <c r="I560" s="13"/>
      <c r="J560" s="14"/>
      <c r="K560" s="14"/>
      <c r="L560" s="20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11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11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5"/>
      <c r="F563" s="50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0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6"/>
      <c r="F565" s="11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11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11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11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11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11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11"/>
      <c r="G571" s="11"/>
      <c r="H571" s="11"/>
      <c r="I571" s="13"/>
      <c r="J571" s="14"/>
      <c r="K571" s="14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11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5"/>
      <c r="F573" s="50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0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6"/>
      <c r="F575" s="11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11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11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11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11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11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11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11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5"/>
      <c r="F583" s="50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0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11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11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11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8"/>
      <c r="C588" s="18"/>
      <c r="D588" s="21"/>
      <c r="E588" s="6"/>
      <c r="F588" s="11"/>
      <c r="G588" s="11"/>
      <c r="H588" s="11"/>
      <c r="I588" s="13"/>
      <c r="J588" s="6"/>
      <c r="K588" s="6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11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6"/>
      <c r="F590" s="11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11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11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1"/>
      <c r="I597" s="13"/>
      <c r="J597" s="6"/>
      <c r="K597" s="6"/>
      <c r="L597" s="17">
        <f t="shared" ref="L597:L660" si="8">G597*(I597-(I597*J597)-((I597-(I597*J597))*K597))</f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11"/>
      <c r="G598" s="11"/>
      <c r="H598" s="11"/>
      <c r="I598" s="13"/>
      <c r="J598" s="6"/>
      <c r="K598" s="6"/>
      <c r="L598" s="17">
        <f t="shared" si="8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1"/>
      <c r="I599" s="13"/>
      <c r="J599" s="6"/>
      <c r="K599" s="6"/>
      <c r="L599" s="17">
        <f t="shared" si="8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1"/>
      <c r="I600" s="13"/>
      <c r="J600" s="6"/>
      <c r="K600" s="6"/>
      <c r="L600" s="17">
        <f t="shared" si="8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1"/>
      <c r="I601" s="13"/>
      <c r="J601" s="6"/>
      <c r="K601" s="6"/>
      <c r="L601" s="17">
        <f t="shared" si="8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1"/>
      <c r="I602" s="13"/>
      <c r="J602" s="6"/>
      <c r="K602" s="6"/>
      <c r="L602" s="17">
        <f t="shared" si="8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11"/>
      <c r="G603" s="11"/>
      <c r="H603" s="11"/>
      <c r="I603" s="13"/>
      <c r="J603" s="6"/>
      <c r="K603" s="6"/>
      <c r="L603" s="17">
        <f t="shared" si="8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11"/>
      <c r="G604" s="11"/>
      <c r="H604" s="11"/>
      <c r="I604" s="13"/>
      <c r="J604" s="6"/>
      <c r="K604" s="6"/>
      <c r="L604" s="17">
        <f t="shared" si="8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11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11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11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11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11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11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11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11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11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11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11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1" customFormat="1" ht="12.75" x14ac:dyDescent="0.2">
      <c r="A619" s="11"/>
      <c r="B619" s="18"/>
      <c r="C619" s="18"/>
      <c r="D619" s="21"/>
      <c r="E619" s="6"/>
      <c r="F619" s="11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11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11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11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11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23"/>
      <c r="C624" s="18"/>
      <c r="D624" s="19"/>
      <c r="E624" s="3"/>
      <c r="F624" s="53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23"/>
      <c r="C625" s="18"/>
      <c r="D625" s="19"/>
      <c r="E625" s="3"/>
      <c r="F625" s="53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  <c r="O625" s="24"/>
    </row>
    <row r="626" spans="1:15" s="2" customFormat="1" ht="12.75" x14ac:dyDescent="0.2">
      <c r="A626" s="11"/>
      <c r="B626" s="18"/>
      <c r="C626" s="18"/>
      <c r="D626" s="19"/>
      <c r="E626" s="6"/>
      <c r="F626" s="11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19"/>
      <c r="E627" s="6"/>
      <c r="F627" s="11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19"/>
      <c r="E628" s="6"/>
      <c r="F628" s="11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19"/>
      <c r="E629" s="6"/>
      <c r="F629" s="11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19"/>
      <c r="E630" s="6"/>
      <c r="F630" s="11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19"/>
      <c r="E631" s="6"/>
      <c r="F631" s="11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19"/>
      <c r="E632" s="6"/>
      <c r="F632" s="11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19"/>
      <c r="E633" s="4"/>
      <c r="F633" s="54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11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11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11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11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11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11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11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11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11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11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11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11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11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3"/>
      <c r="F647" s="53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11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11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11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11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11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11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11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11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11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11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11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11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11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11"/>
      <c r="G661" s="11"/>
      <c r="H661" s="11"/>
      <c r="I661" s="13"/>
      <c r="J661" s="6"/>
      <c r="K661" s="6"/>
      <c r="L661" s="17">
        <f t="shared" ref="L661:L724" si="9">G661*(I661-(I661*J661)-((I661-(I661*J661))*K661))</f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11"/>
      <c r="G662" s="11"/>
      <c r="H662" s="11"/>
      <c r="I662" s="13"/>
      <c r="J662" s="6"/>
      <c r="K662" s="6"/>
      <c r="L662" s="17">
        <f t="shared" si="9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11"/>
      <c r="G663" s="11"/>
      <c r="H663" s="11"/>
      <c r="I663" s="13"/>
      <c r="J663" s="6"/>
      <c r="K663" s="6"/>
      <c r="L663" s="17">
        <f t="shared" si="9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11"/>
      <c r="G664" s="11"/>
      <c r="H664" s="11"/>
      <c r="I664" s="13"/>
      <c r="J664" s="6"/>
      <c r="K664" s="6"/>
      <c r="L664" s="17">
        <f t="shared" si="9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11"/>
      <c r="G665" s="11"/>
      <c r="H665" s="11"/>
      <c r="I665" s="13"/>
      <c r="J665" s="6"/>
      <c r="K665" s="6"/>
      <c r="L665" s="17">
        <f t="shared" si="9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11"/>
      <c r="G666" s="11"/>
      <c r="H666" s="11"/>
      <c r="I666" s="13"/>
      <c r="J666" s="6"/>
      <c r="K666" s="6"/>
      <c r="L666" s="17">
        <f t="shared" si="9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11"/>
      <c r="G667" s="11"/>
      <c r="H667" s="11"/>
      <c r="I667" s="13"/>
      <c r="J667" s="6"/>
      <c r="K667" s="6"/>
      <c r="L667" s="17">
        <f t="shared" si="9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11"/>
      <c r="G668" s="11"/>
      <c r="H668" s="11"/>
      <c r="I668" s="13"/>
      <c r="J668" s="6"/>
      <c r="K668" s="6"/>
      <c r="L668" s="17">
        <f t="shared" si="9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11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11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11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11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11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11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11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11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11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11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11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11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11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11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11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11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11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11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11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11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11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11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11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11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11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11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11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11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11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11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11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11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11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11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11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11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11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11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11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11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11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11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11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11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11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11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11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11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11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11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11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11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11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11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11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11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11"/>
      <c r="G725" s="11"/>
      <c r="H725" s="11"/>
      <c r="I725" s="13"/>
      <c r="J725" s="6"/>
      <c r="K725" s="6"/>
      <c r="L725" s="17">
        <f t="shared" ref="L725:L788" si="10">G725*(I725-(I725*J725)-((I725-(I725*J725))*K725))</f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11"/>
      <c r="G726" s="11"/>
      <c r="H726" s="11"/>
      <c r="I726" s="13"/>
      <c r="J726" s="6"/>
      <c r="K726" s="6"/>
      <c r="L726" s="17">
        <f t="shared" si="10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11"/>
      <c r="G727" s="11"/>
      <c r="H727" s="11"/>
      <c r="I727" s="13"/>
      <c r="J727" s="6"/>
      <c r="K727" s="6"/>
      <c r="L727" s="17">
        <f t="shared" si="10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11"/>
      <c r="G728" s="11"/>
      <c r="H728" s="11"/>
      <c r="I728" s="13"/>
      <c r="J728" s="6"/>
      <c r="K728" s="6"/>
      <c r="L728" s="17">
        <f t="shared" si="10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11"/>
      <c r="G729" s="11"/>
      <c r="H729" s="11"/>
      <c r="I729" s="13"/>
      <c r="J729" s="6"/>
      <c r="K729" s="6"/>
      <c r="L729" s="17">
        <f t="shared" si="10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11"/>
      <c r="G730" s="11"/>
      <c r="H730" s="11"/>
      <c r="I730" s="13"/>
      <c r="J730" s="6"/>
      <c r="K730" s="6"/>
      <c r="L730" s="17">
        <f t="shared" si="10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11"/>
      <c r="G731" s="11"/>
      <c r="H731" s="11"/>
      <c r="I731" s="13"/>
      <c r="J731" s="6"/>
      <c r="K731" s="6"/>
      <c r="L731" s="17">
        <f t="shared" si="10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11"/>
      <c r="G732" s="11"/>
      <c r="H732" s="11"/>
      <c r="I732" s="13"/>
      <c r="J732" s="6"/>
      <c r="K732" s="6"/>
      <c r="L732" s="17">
        <f t="shared" si="10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11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11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11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11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11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11"/>
      <c r="G738" s="11"/>
      <c r="H738" s="11"/>
      <c r="I738" s="13"/>
      <c r="J738" s="14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11"/>
      <c r="G739" s="11"/>
      <c r="H739" s="11"/>
      <c r="I739" s="13"/>
      <c r="J739" s="14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11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11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11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11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11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11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11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11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11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11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11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11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11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11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11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11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11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11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11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11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11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11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11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11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11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11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11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11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11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11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11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11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11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11"/>
      <c r="G773" s="11"/>
      <c r="H773" s="11"/>
      <c r="I773" s="13"/>
      <c r="J773" s="14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11"/>
      <c r="G774" s="11"/>
      <c r="H774" s="11"/>
      <c r="I774" s="13"/>
      <c r="J774" s="14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11"/>
      <c r="G775" s="11"/>
      <c r="H775" s="11"/>
      <c r="I775" s="13"/>
      <c r="J775" s="14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11"/>
      <c r="G776" s="11"/>
      <c r="H776" s="11"/>
      <c r="I776" s="13"/>
      <c r="J776" s="14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11"/>
      <c r="G777" s="11"/>
      <c r="H777" s="11"/>
      <c r="I777" s="13"/>
      <c r="J777" s="14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11"/>
      <c r="G778" s="11"/>
      <c r="H778" s="11"/>
      <c r="I778" s="13"/>
      <c r="J778" s="14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11"/>
      <c r="G779" s="11"/>
      <c r="H779" s="11"/>
      <c r="I779" s="13"/>
      <c r="J779" s="14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11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11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11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11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11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11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11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11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11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11"/>
      <c r="G789" s="11"/>
      <c r="H789" s="11"/>
      <c r="I789" s="13"/>
      <c r="J789" s="14"/>
      <c r="K789" s="6"/>
      <c r="L789" s="17">
        <f t="shared" ref="L789:L852" si="11">G789*(I789-(I789*J789)-((I789-(I789*J789))*K789))</f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11"/>
      <c r="G790" s="11"/>
      <c r="H790" s="11"/>
      <c r="I790" s="13"/>
      <c r="J790" s="14"/>
      <c r="K790" s="6"/>
      <c r="L790" s="17">
        <f t="shared" si="11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11"/>
      <c r="G791" s="11"/>
      <c r="H791" s="11"/>
      <c r="I791" s="13"/>
      <c r="J791" s="14"/>
      <c r="K791" s="6"/>
      <c r="L791" s="17">
        <f t="shared" si="11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11"/>
      <c r="G792" s="11"/>
      <c r="H792" s="11"/>
      <c r="I792" s="13"/>
      <c r="J792" s="14"/>
      <c r="K792" s="6"/>
      <c r="L792" s="17">
        <f t="shared" si="11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11"/>
      <c r="G793" s="11"/>
      <c r="H793" s="11"/>
      <c r="I793" s="13"/>
      <c r="J793" s="14"/>
      <c r="K793" s="6"/>
      <c r="L793" s="17">
        <f t="shared" si="11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11"/>
      <c r="G794" s="11"/>
      <c r="H794" s="11"/>
      <c r="I794" s="13"/>
      <c r="J794" s="14"/>
      <c r="K794" s="6"/>
      <c r="L794" s="17">
        <f t="shared" si="11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11"/>
      <c r="G795" s="11"/>
      <c r="H795" s="11"/>
      <c r="I795" s="13"/>
      <c r="J795" s="14"/>
      <c r="K795" s="6"/>
      <c r="L795" s="17">
        <f t="shared" si="11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11"/>
      <c r="G796" s="11"/>
      <c r="H796" s="11"/>
      <c r="I796" s="13"/>
      <c r="J796" s="14"/>
      <c r="K796" s="6"/>
      <c r="L796" s="17">
        <f t="shared" si="11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11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11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11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11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11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11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11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11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11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11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11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11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11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11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11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11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11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11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11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11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11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11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11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11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11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11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11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11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11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11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11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11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11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11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11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11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11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11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11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11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11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11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11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11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11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11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11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11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11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11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11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11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11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11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11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11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11"/>
      <c r="G853" s="11"/>
      <c r="H853" s="11"/>
      <c r="I853" s="13"/>
      <c r="J853" s="14"/>
      <c r="K853" s="6"/>
      <c r="L853" s="17">
        <f t="shared" ref="L853:L927" si="12">G853*(I853-(I853*J853)-((I853-(I853*J853))*K853))</f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11"/>
      <c r="G854" s="11"/>
      <c r="H854" s="11"/>
      <c r="I854" s="13"/>
      <c r="J854" s="14"/>
      <c r="K854" s="6"/>
      <c r="L854" s="17">
        <f t="shared" si="12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11"/>
      <c r="G855" s="11"/>
      <c r="H855" s="11"/>
      <c r="I855" s="13"/>
      <c r="J855" s="14"/>
      <c r="K855" s="6"/>
      <c r="L855" s="17">
        <f t="shared" si="12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11"/>
      <c r="G856" s="11"/>
      <c r="H856" s="11"/>
      <c r="I856" s="13"/>
      <c r="J856" s="14"/>
      <c r="K856" s="6"/>
      <c r="L856" s="17">
        <f t="shared" si="12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11"/>
      <c r="G857" s="11"/>
      <c r="H857" s="11"/>
      <c r="I857" s="13"/>
      <c r="J857" s="14"/>
      <c r="K857" s="6"/>
      <c r="L857" s="17">
        <f t="shared" si="12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11"/>
      <c r="G858" s="11"/>
      <c r="H858" s="11"/>
      <c r="I858" s="13"/>
      <c r="J858" s="14"/>
      <c r="K858" s="6"/>
      <c r="L858" s="17">
        <f t="shared" si="12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11"/>
      <c r="G859" s="11"/>
      <c r="H859" s="11"/>
      <c r="I859" s="13"/>
      <c r="J859" s="14"/>
      <c r="K859" s="6"/>
      <c r="L859" s="17">
        <f t="shared" si="12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11"/>
      <c r="G860" s="11"/>
      <c r="H860" s="11"/>
      <c r="I860" s="13"/>
      <c r="J860" s="14"/>
      <c r="K860" s="6"/>
      <c r="L860" s="17">
        <f t="shared" si="12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11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11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11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11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11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11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11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11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11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11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11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11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11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11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11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11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11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11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11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11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11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11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11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11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11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11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11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11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11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11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11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11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11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11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11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11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11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11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11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11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11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11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11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11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11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11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11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11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11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11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11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11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11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11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11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11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11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11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11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11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11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11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11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11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11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11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11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11"/>
      <c r="G928" s="11"/>
      <c r="H928" s="11"/>
      <c r="I928" s="13"/>
      <c r="J928" s="14"/>
      <c r="K928" s="6"/>
      <c r="L928" s="17">
        <f t="shared" ref="L928:L991" si="13">G928*(I928-(I928*J928)-((I928-(I928*J928))*K928))</f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11"/>
      <c r="G929" s="11"/>
      <c r="H929" s="11"/>
      <c r="I929" s="13"/>
      <c r="J929" s="14"/>
      <c r="K929" s="6"/>
      <c r="L929" s="17">
        <f t="shared" si="13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11"/>
      <c r="G930" s="11"/>
      <c r="H930" s="11"/>
      <c r="I930" s="13"/>
      <c r="J930" s="14"/>
      <c r="K930" s="6"/>
      <c r="L930" s="17">
        <f t="shared" si="13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11"/>
      <c r="G931" s="11"/>
      <c r="H931" s="11"/>
      <c r="I931" s="13"/>
      <c r="J931" s="14"/>
      <c r="K931" s="6"/>
      <c r="L931" s="17">
        <f t="shared" si="13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11"/>
      <c r="G932" s="11"/>
      <c r="H932" s="11"/>
      <c r="I932" s="13"/>
      <c r="J932" s="14"/>
      <c r="K932" s="6"/>
      <c r="L932" s="17">
        <f t="shared" si="13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11"/>
      <c r="G933" s="11"/>
      <c r="H933" s="11"/>
      <c r="I933" s="13"/>
      <c r="J933" s="14"/>
      <c r="K933" s="6"/>
      <c r="L933" s="17">
        <f t="shared" si="13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11"/>
      <c r="G934" s="11"/>
      <c r="H934" s="11"/>
      <c r="I934" s="13"/>
      <c r="J934" s="14"/>
      <c r="K934" s="6"/>
      <c r="L934" s="17">
        <f t="shared" si="13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11"/>
      <c r="G935" s="11"/>
      <c r="H935" s="11"/>
      <c r="I935" s="13"/>
      <c r="J935" s="14"/>
      <c r="K935" s="6"/>
      <c r="L935" s="17">
        <f t="shared" si="13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11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11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11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11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11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11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11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11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11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11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11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11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11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11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11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11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11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11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11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11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11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11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11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11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11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11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11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11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11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11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11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11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11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11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11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11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11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11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11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11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11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11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11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11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11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11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11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11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11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11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11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11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11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11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11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11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11"/>
      <c r="G992" s="11"/>
      <c r="H992" s="11"/>
      <c r="I992" s="13"/>
      <c r="J992" s="14"/>
      <c r="K992" s="6"/>
      <c r="L992" s="17">
        <f t="shared" ref="L992:L1055" si="14">G992*(I992-(I992*J992)-((I992-(I992*J992))*K992))</f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11"/>
      <c r="G993" s="11"/>
      <c r="H993" s="11"/>
      <c r="I993" s="13"/>
      <c r="J993" s="14"/>
      <c r="K993" s="6"/>
      <c r="L993" s="17">
        <f t="shared" si="14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11"/>
      <c r="G994" s="11"/>
      <c r="H994" s="11"/>
      <c r="I994" s="13"/>
      <c r="J994" s="14"/>
      <c r="K994" s="6"/>
      <c r="L994" s="17">
        <f t="shared" si="14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11"/>
      <c r="G995" s="11"/>
      <c r="H995" s="11"/>
      <c r="I995" s="13"/>
      <c r="J995" s="14"/>
      <c r="K995" s="6"/>
      <c r="L995" s="17">
        <f t="shared" si="14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11"/>
      <c r="G996" s="11"/>
      <c r="H996" s="11"/>
      <c r="I996" s="13"/>
      <c r="J996" s="14"/>
      <c r="K996" s="6"/>
      <c r="L996" s="17">
        <f t="shared" si="14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11"/>
      <c r="G997" s="11"/>
      <c r="H997" s="11"/>
      <c r="I997" s="13"/>
      <c r="J997" s="14"/>
      <c r="K997" s="6"/>
      <c r="L997" s="17">
        <f t="shared" si="14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11"/>
      <c r="G998" s="11"/>
      <c r="H998" s="11"/>
      <c r="I998" s="13"/>
      <c r="J998" s="14"/>
      <c r="K998" s="6"/>
      <c r="L998" s="17">
        <f t="shared" si="14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11"/>
      <c r="G999" s="11"/>
      <c r="H999" s="11"/>
      <c r="I999" s="13"/>
      <c r="J999" s="14"/>
      <c r="K999" s="6"/>
      <c r="L999" s="17">
        <f t="shared" si="14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11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11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11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11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11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11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11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11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11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11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11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11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11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11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11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11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11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11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11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11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11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11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11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11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11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11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11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11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11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11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11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11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11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11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11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11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11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11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11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11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11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11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11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x14ac:dyDescent="0.25">
      <c r="A1043" s="11"/>
      <c r="B1043" s="18"/>
      <c r="C1043" s="18"/>
      <c r="D1043" s="19"/>
      <c r="E1043" s="6"/>
      <c r="F1043" s="11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x14ac:dyDescent="0.25">
      <c r="A1044" s="11"/>
      <c r="B1044" s="18"/>
      <c r="C1044" s="18"/>
      <c r="D1044" s="19"/>
      <c r="E1044" s="6"/>
      <c r="F1044" s="11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x14ac:dyDescent="0.25">
      <c r="A1045" s="11"/>
      <c r="B1045" s="18"/>
      <c r="C1045" s="18"/>
      <c r="D1045" s="19"/>
      <c r="E1045" s="6"/>
      <c r="F1045" s="11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x14ac:dyDescent="0.25">
      <c r="A1046" s="11"/>
      <c r="B1046" s="18"/>
      <c r="C1046" s="18"/>
      <c r="D1046" s="19"/>
      <c r="E1046" s="6"/>
      <c r="F1046" s="11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x14ac:dyDescent="0.25">
      <c r="A1047" s="11"/>
      <c r="B1047" s="18"/>
      <c r="C1047" s="18"/>
      <c r="D1047" s="19"/>
      <c r="E1047" s="6"/>
      <c r="F1047" s="11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x14ac:dyDescent="0.25">
      <c r="A1048" s="11"/>
      <c r="B1048" s="18"/>
      <c r="C1048" s="18"/>
      <c r="D1048" s="19"/>
      <c r="E1048" s="6"/>
      <c r="F1048" s="11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x14ac:dyDescent="0.25">
      <c r="A1049" s="11"/>
      <c r="B1049" s="18"/>
      <c r="C1049" s="18"/>
      <c r="D1049" s="19"/>
      <c r="E1049" s="6"/>
      <c r="F1049" s="11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11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11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11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11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11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11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11"/>
      <c r="G1056" s="11"/>
      <c r="H1056" s="11"/>
      <c r="I1056" s="13"/>
      <c r="J1056" s="14"/>
      <c r="K1056" s="6"/>
      <c r="L1056" s="17">
        <f t="shared" ref="L1056:L1119" si="15">G1056*(I1056-(I1056*J1056)-((I1056-(I1056*J1056))*K1056))</f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1"/>
      <c r="I1057" s="13"/>
      <c r="J1057" s="14"/>
      <c r="K1057" s="6"/>
      <c r="L1057" s="17">
        <f t="shared" si="15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1"/>
      <c r="I1058" s="13"/>
      <c r="J1058" s="14"/>
      <c r="K1058" s="6"/>
      <c r="L1058" s="17">
        <f t="shared" si="15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1"/>
      <c r="I1059" s="13"/>
      <c r="J1059" s="14"/>
      <c r="K1059" s="6"/>
      <c r="L1059" s="17">
        <f t="shared" si="15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1"/>
      <c r="I1060" s="13"/>
      <c r="J1060" s="14"/>
      <c r="K1060" s="6"/>
      <c r="L1060" s="17">
        <f t="shared" si="15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1"/>
      <c r="I1061" s="13"/>
      <c r="J1061" s="14"/>
      <c r="K1061" s="6"/>
      <c r="L1061" s="17">
        <f t="shared" si="15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1"/>
      <c r="I1062" s="13"/>
      <c r="J1062" s="14"/>
      <c r="K1062" s="6"/>
      <c r="L1062" s="17">
        <f t="shared" si="15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1"/>
      <c r="I1063" s="13"/>
      <c r="J1063" s="14"/>
      <c r="K1063" s="6"/>
      <c r="L1063" s="17">
        <f t="shared" si="15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5" x14ac:dyDescent="0.25">
      <c r="A1073" s="11"/>
      <c r="B1073" s="18"/>
      <c r="C1073" s="18"/>
      <c r="D1073" s="19"/>
      <c r="E1073" s="6"/>
      <c r="F1073" s="11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5" x14ac:dyDescent="0.25">
      <c r="A1074" s="11"/>
      <c r="B1074" s="18"/>
      <c r="C1074" s="18"/>
      <c r="D1074" s="19"/>
      <c r="E1074" s="6"/>
      <c r="F1074" s="11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5" x14ac:dyDescent="0.25">
      <c r="A1075" s="11"/>
      <c r="B1075" s="18"/>
      <c r="C1075" s="18"/>
      <c r="D1075" s="19"/>
      <c r="E1075" s="6"/>
      <c r="F1075" s="11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5" x14ac:dyDescent="0.25">
      <c r="A1076" s="11"/>
      <c r="B1076" s="18"/>
      <c r="C1076" s="18"/>
      <c r="D1076" s="19"/>
      <c r="E1076" s="6"/>
      <c r="F1076" s="11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5" x14ac:dyDescent="0.25">
      <c r="A1077" s="11"/>
      <c r="B1077" s="18"/>
      <c r="C1077" s="18"/>
      <c r="D1077" s="19"/>
      <c r="E1077" s="6"/>
      <c r="F1077" s="11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5" x14ac:dyDescent="0.25">
      <c r="A1078" s="11"/>
      <c r="B1078" s="18"/>
      <c r="C1078" s="18"/>
      <c r="D1078" s="19"/>
      <c r="E1078" s="6"/>
      <c r="F1078" s="11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5" x14ac:dyDescent="0.25">
      <c r="A1079" s="11"/>
      <c r="B1079" s="18"/>
      <c r="C1079" s="18"/>
      <c r="D1079" s="19"/>
      <c r="E1079" s="6"/>
      <c r="F1079" s="11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5" x14ac:dyDescent="0.25">
      <c r="A1080" s="11"/>
      <c r="B1080" s="18"/>
      <c r="C1080" s="18"/>
      <c r="D1080" s="19"/>
      <c r="E1080" s="6"/>
      <c r="F1080" s="11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5" x14ac:dyDescent="0.25">
      <c r="A1081" s="11"/>
      <c r="B1081" s="18"/>
      <c r="C1081" s="18"/>
      <c r="D1081" s="19"/>
      <c r="E1081" s="6"/>
      <c r="F1081" s="11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5" x14ac:dyDescent="0.25">
      <c r="A1082" s="11"/>
      <c r="B1082" s="18"/>
      <c r="C1082" s="18"/>
      <c r="D1082" s="19"/>
      <c r="E1082" s="6"/>
      <c r="F1082" s="11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5" x14ac:dyDescent="0.25">
      <c r="A1083" s="11"/>
      <c r="B1083" s="18"/>
      <c r="C1083" s="18"/>
      <c r="D1083" s="19"/>
      <c r="E1083" s="6"/>
      <c r="F1083" s="11"/>
      <c r="G1083" s="11"/>
      <c r="H1083" s="11"/>
      <c r="I1083" s="13"/>
      <c r="J1083" s="14"/>
      <c r="K1083" s="6"/>
      <c r="L1083" s="17">
        <f t="shared" si="15"/>
        <v>0</v>
      </c>
      <c r="M1083" s="20"/>
      <c r="N1083" s="17"/>
    </row>
    <row r="1084" spans="1:15" x14ac:dyDescent="0.25">
      <c r="A1084" s="11"/>
      <c r="B1084" s="18"/>
      <c r="C1084" s="18"/>
      <c r="D1084" s="19"/>
      <c r="E1084" s="6"/>
      <c r="F1084" s="11"/>
      <c r="G1084" s="11"/>
      <c r="H1084" s="11"/>
      <c r="I1084" s="13"/>
      <c r="J1084" s="14"/>
      <c r="K1084" s="6"/>
      <c r="L1084" s="17">
        <f t="shared" si="15"/>
        <v>0</v>
      </c>
      <c r="M1084" s="20"/>
      <c r="N1084" s="17"/>
    </row>
    <row r="1085" spans="1:15" x14ac:dyDescent="0.25">
      <c r="A1085" s="11"/>
      <c r="B1085" s="18"/>
      <c r="C1085" s="18"/>
      <c r="D1085" s="19"/>
      <c r="E1085" s="6"/>
      <c r="F1085" s="11"/>
      <c r="G1085" s="11"/>
      <c r="H1085" s="11"/>
      <c r="I1085" s="13"/>
      <c r="J1085" s="14"/>
      <c r="K1085" s="6"/>
      <c r="L1085" s="17">
        <f t="shared" si="15"/>
        <v>0</v>
      </c>
      <c r="M1085" s="20"/>
      <c r="N1085" s="17"/>
    </row>
    <row r="1086" spans="1:15" x14ac:dyDescent="0.25">
      <c r="A1086" s="11"/>
      <c r="B1086" s="18"/>
      <c r="C1086" s="18"/>
      <c r="D1086" s="19"/>
      <c r="E1086" s="6"/>
      <c r="F1086" s="11"/>
      <c r="G1086" s="11"/>
      <c r="H1086" s="11"/>
      <c r="I1086" s="13"/>
      <c r="J1086" s="14"/>
      <c r="K1086" s="6"/>
      <c r="L1086" s="17">
        <f t="shared" si="15"/>
        <v>0</v>
      </c>
      <c r="N1086" s="47"/>
      <c r="O1086" s="48"/>
    </row>
    <row r="1087" spans="1:15" x14ac:dyDescent="0.25">
      <c r="A1087" s="11"/>
      <c r="B1087" s="18"/>
      <c r="C1087" s="18"/>
      <c r="D1087" s="19"/>
      <c r="E1087" s="6"/>
      <c r="F1087" s="11"/>
      <c r="G1087" s="11"/>
      <c r="H1087" s="11"/>
      <c r="I1087" s="13"/>
      <c r="J1087" s="14"/>
      <c r="K1087" s="6"/>
      <c r="L1087" s="17">
        <f t="shared" si="15"/>
        <v>0</v>
      </c>
      <c r="M1087" s="20"/>
      <c r="N1087" s="17"/>
    </row>
    <row r="1088" spans="1:15" x14ac:dyDescent="0.25">
      <c r="A1088" s="11"/>
      <c r="B1088" s="18"/>
      <c r="C1088" s="18"/>
      <c r="D1088" s="19"/>
      <c r="E1088" s="6"/>
      <c r="F1088" s="11"/>
      <c r="G1088" s="11"/>
      <c r="H1088" s="11"/>
      <c r="I1088" s="13"/>
      <c r="J1088" s="14"/>
      <c r="K1088" s="6"/>
      <c r="L1088" s="17">
        <f t="shared" si="15"/>
        <v>0</v>
      </c>
      <c r="M1088" s="20"/>
      <c r="N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1"/>
      <c r="I1094" s="13"/>
      <c r="J1094" s="14"/>
      <c r="K1094" s="6"/>
      <c r="L1094" s="17">
        <f t="shared" si="15"/>
        <v>0</v>
      </c>
      <c r="M1094" s="17"/>
      <c r="N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1"/>
      <c r="I1095" s="13"/>
      <c r="J1095" s="14"/>
      <c r="K1095" s="6"/>
      <c r="L1095" s="17">
        <f t="shared" si="15"/>
        <v>0</v>
      </c>
      <c r="M1095" s="17"/>
      <c r="N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11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11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11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11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11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11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11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11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11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11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11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11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11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11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11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11"/>
      <c r="G1120" s="11"/>
      <c r="H1120" s="11"/>
      <c r="I1120" s="13"/>
      <c r="J1120" s="14"/>
      <c r="K1120" s="6"/>
      <c r="L1120" s="17">
        <f t="shared" ref="L1120:L1183" si="16">G1120*(I1120-(I1120*J1120)-((I1120-(I1120*J1120))*K1120))</f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11"/>
      <c r="G1121" s="11"/>
      <c r="H1121" s="11"/>
      <c r="I1121" s="13"/>
      <c r="J1121" s="14"/>
      <c r="K1121" s="6"/>
      <c r="L1121" s="17">
        <f t="shared" si="16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11"/>
      <c r="G1122" s="11"/>
      <c r="H1122" s="11"/>
      <c r="I1122" s="13"/>
      <c r="J1122" s="14"/>
      <c r="K1122" s="6"/>
      <c r="L1122" s="17">
        <f t="shared" si="16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11"/>
      <c r="G1123" s="11"/>
      <c r="H1123" s="11"/>
      <c r="I1123" s="13"/>
      <c r="J1123" s="14"/>
      <c r="K1123" s="6"/>
      <c r="L1123" s="17">
        <f t="shared" si="16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11"/>
      <c r="G1124" s="11"/>
      <c r="H1124" s="11"/>
      <c r="I1124" s="13"/>
      <c r="J1124" s="14"/>
      <c r="K1124" s="6"/>
      <c r="L1124" s="17">
        <f t="shared" si="16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11"/>
      <c r="G1125" s="11"/>
      <c r="H1125" s="11"/>
      <c r="I1125" s="13"/>
      <c r="J1125" s="14"/>
      <c r="K1125" s="6"/>
      <c r="L1125" s="17">
        <f t="shared" si="16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11"/>
      <c r="G1126" s="11"/>
      <c r="H1126" s="11"/>
      <c r="I1126" s="13"/>
      <c r="J1126" s="14"/>
      <c r="K1126" s="6"/>
      <c r="L1126" s="17">
        <f t="shared" si="16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11"/>
      <c r="G1127" s="11"/>
      <c r="H1127" s="11"/>
      <c r="I1127" s="13"/>
      <c r="J1127" s="14"/>
      <c r="K1127" s="6"/>
      <c r="L1127" s="17">
        <f t="shared" si="16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11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11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11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11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11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11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11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11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11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11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11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11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11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11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11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11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11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11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11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11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11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11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11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11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11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11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11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11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11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11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11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11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11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11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11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11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11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11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11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11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11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11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11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11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11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11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11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11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11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11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11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11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11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11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11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11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11"/>
      <c r="G1184" s="11"/>
      <c r="H1184" s="11"/>
      <c r="I1184" s="13"/>
      <c r="J1184" s="14"/>
      <c r="K1184" s="6"/>
      <c r="L1184" s="17">
        <f t="shared" ref="L1184:L1247" si="17">G1184*(I1184-(I1184*J1184)-((I1184-(I1184*J1184))*K1184))</f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11"/>
      <c r="G1185" s="11"/>
      <c r="H1185" s="11"/>
      <c r="I1185" s="13"/>
      <c r="J1185" s="14"/>
      <c r="K1185" s="6"/>
      <c r="L1185" s="17">
        <f t="shared" si="17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11"/>
      <c r="G1186" s="11"/>
      <c r="H1186" s="11"/>
      <c r="I1186" s="13"/>
      <c r="J1186" s="14"/>
      <c r="K1186" s="6"/>
      <c r="L1186" s="17">
        <f t="shared" si="17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11"/>
      <c r="G1187" s="11"/>
      <c r="H1187" s="11"/>
      <c r="I1187" s="13"/>
      <c r="J1187" s="14"/>
      <c r="K1187" s="6"/>
      <c r="L1187" s="17">
        <f t="shared" si="17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11"/>
      <c r="G1188" s="11"/>
      <c r="H1188" s="11"/>
      <c r="I1188" s="13"/>
      <c r="J1188" s="14"/>
      <c r="K1188" s="6"/>
      <c r="L1188" s="17">
        <f t="shared" si="17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11"/>
      <c r="G1189" s="11"/>
      <c r="H1189" s="11"/>
      <c r="I1189" s="13"/>
      <c r="J1189" s="14"/>
      <c r="K1189" s="6"/>
      <c r="L1189" s="17">
        <f t="shared" si="17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11"/>
      <c r="G1190" s="11"/>
      <c r="H1190" s="11"/>
      <c r="I1190" s="13"/>
      <c r="J1190" s="14"/>
      <c r="K1190" s="6"/>
      <c r="L1190" s="17">
        <f t="shared" si="17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11"/>
      <c r="G1191" s="11"/>
      <c r="H1191" s="11"/>
      <c r="I1191" s="13"/>
      <c r="J1191" s="14"/>
      <c r="K1191" s="6"/>
      <c r="L1191" s="17">
        <f t="shared" si="17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11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11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11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11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11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11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11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11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11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11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11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11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11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11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11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11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11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11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11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11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11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11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11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11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11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11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11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11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11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11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11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11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11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11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11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11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11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11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11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11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11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11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11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11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11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11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11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11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11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11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11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11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11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11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11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11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11"/>
      <c r="G1248" s="11"/>
      <c r="H1248" s="11"/>
      <c r="I1248" s="13"/>
      <c r="J1248" s="14"/>
      <c r="K1248" s="6"/>
      <c r="L1248" s="17">
        <f t="shared" ref="L1248:L1311" si="18">G1248*(I1248-(I1248*J1248)-((I1248-(I1248*J1248))*K1248))</f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11"/>
      <c r="G1249" s="11"/>
      <c r="H1249" s="11"/>
      <c r="I1249" s="13"/>
      <c r="J1249" s="14"/>
      <c r="K1249" s="6"/>
      <c r="L1249" s="17">
        <f t="shared" si="18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11"/>
      <c r="G1250" s="11"/>
      <c r="H1250" s="11"/>
      <c r="I1250" s="13"/>
      <c r="J1250" s="14"/>
      <c r="K1250" s="6"/>
      <c r="L1250" s="17">
        <f t="shared" si="18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11"/>
      <c r="G1251" s="11"/>
      <c r="H1251" s="11"/>
      <c r="I1251" s="13"/>
      <c r="J1251" s="14"/>
      <c r="K1251" s="6"/>
      <c r="L1251" s="17">
        <f t="shared" si="18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11"/>
      <c r="G1252" s="11"/>
      <c r="H1252" s="11"/>
      <c r="I1252" s="13"/>
      <c r="J1252" s="14"/>
      <c r="K1252" s="6"/>
      <c r="L1252" s="17">
        <f t="shared" si="18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11"/>
      <c r="G1253" s="11"/>
      <c r="H1253" s="11"/>
      <c r="I1253" s="13"/>
      <c r="J1253" s="14"/>
      <c r="K1253" s="6"/>
      <c r="L1253" s="17">
        <f t="shared" si="18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11"/>
      <c r="G1254" s="11"/>
      <c r="H1254" s="11"/>
      <c r="I1254" s="13"/>
      <c r="J1254" s="14"/>
      <c r="K1254" s="6"/>
      <c r="L1254" s="17">
        <f t="shared" si="18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11"/>
      <c r="G1255" s="11"/>
      <c r="H1255" s="11"/>
      <c r="I1255" s="13"/>
      <c r="J1255" s="14"/>
      <c r="K1255" s="6"/>
      <c r="L1255" s="17">
        <f t="shared" si="18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11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11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11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11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11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11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11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11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11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11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11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11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11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11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11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11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11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11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11"/>
      <c r="G1274" s="11"/>
      <c r="H1274" s="11"/>
      <c r="I1274" s="13"/>
      <c r="J1274" s="14"/>
      <c r="K1274" s="6"/>
      <c r="L1274" s="17">
        <f t="shared" si="18"/>
        <v>0</v>
      </c>
      <c r="M1274" s="49"/>
      <c r="N1274" s="49"/>
    </row>
    <row r="1275" spans="1:14" x14ac:dyDescent="0.25">
      <c r="A1275" s="11"/>
      <c r="B1275" s="18"/>
      <c r="C1275" s="18"/>
      <c r="D1275" s="19"/>
      <c r="E1275" s="6"/>
      <c r="F1275" s="11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11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11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11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11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11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11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11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11"/>
      <c r="G1283" s="11"/>
      <c r="H1283" s="11"/>
      <c r="I1283" s="13"/>
      <c r="J1283" s="14"/>
      <c r="K1283" s="6"/>
      <c r="L1283" s="17">
        <f t="shared" si="18"/>
        <v>0</v>
      </c>
      <c r="M1283" s="49"/>
      <c r="N1283" s="49"/>
    </row>
    <row r="1284" spans="1:14" x14ac:dyDescent="0.25">
      <c r="A1284" s="11"/>
      <c r="B1284" s="18"/>
      <c r="C1284" s="18"/>
      <c r="D1284" s="19"/>
      <c r="E1284" s="6"/>
      <c r="F1284" s="11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11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11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11"/>
      <c r="G1287" s="11"/>
      <c r="H1287" s="11"/>
      <c r="I1287" s="13"/>
      <c r="J1287" s="14"/>
      <c r="K1287" s="6"/>
      <c r="L1287" s="17">
        <f t="shared" si="18"/>
        <v>0</v>
      </c>
      <c r="M1287" s="49"/>
      <c r="N1287" s="49"/>
    </row>
    <row r="1288" spans="1:14" x14ac:dyDescent="0.25">
      <c r="A1288" s="11"/>
      <c r="B1288" s="18"/>
      <c r="C1288" s="18"/>
      <c r="D1288" s="19"/>
      <c r="E1288" s="6"/>
      <c r="F1288" s="11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11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11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11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11"/>
      <c r="G1292" s="11"/>
      <c r="H1292" s="11"/>
      <c r="I1292" s="13"/>
      <c r="J1292" s="14"/>
      <c r="K1292" s="6"/>
      <c r="L1292" s="17">
        <f t="shared" si="18"/>
        <v>0</v>
      </c>
      <c r="M1292" s="49"/>
      <c r="N1292" s="49"/>
    </row>
    <row r="1293" spans="1:14" x14ac:dyDescent="0.25">
      <c r="A1293" s="11"/>
      <c r="B1293" s="18"/>
      <c r="C1293" s="18"/>
      <c r="D1293" s="19"/>
      <c r="E1293" s="6"/>
      <c r="F1293" s="11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11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11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11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11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11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11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11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11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11"/>
      <c r="G1302" s="11"/>
      <c r="H1302" s="11"/>
      <c r="I1302" s="13"/>
      <c r="J1302" s="14"/>
      <c r="K1302" s="6"/>
      <c r="L1302" s="17">
        <f t="shared" si="18"/>
        <v>0</v>
      </c>
      <c r="M1302" s="49"/>
      <c r="N1302" s="49"/>
    </row>
    <row r="1303" spans="1:14" x14ac:dyDescent="0.25">
      <c r="A1303" s="11"/>
      <c r="B1303" s="18"/>
      <c r="C1303" s="18"/>
      <c r="D1303" s="19"/>
      <c r="E1303" s="6"/>
      <c r="F1303" s="11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11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11"/>
      <c r="G1305" s="11"/>
      <c r="H1305" s="11"/>
      <c r="I1305" s="13"/>
      <c r="J1305" s="14"/>
      <c r="K1305" s="6"/>
      <c r="L1305" s="17">
        <f t="shared" si="18"/>
        <v>0</v>
      </c>
      <c r="M1305" s="49"/>
      <c r="N1305" s="49"/>
    </row>
    <row r="1306" spans="1:14" x14ac:dyDescent="0.25">
      <c r="A1306" s="11"/>
      <c r="B1306" s="18"/>
      <c r="C1306" s="18"/>
      <c r="D1306" s="19"/>
      <c r="E1306" s="6"/>
      <c r="F1306" s="11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11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11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11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11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11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11"/>
      <c r="G1312" s="11"/>
      <c r="H1312" s="11"/>
      <c r="I1312" s="13"/>
      <c r="J1312" s="14"/>
      <c r="K1312" s="6"/>
      <c r="L1312" s="17">
        <f t="shared" ref="L1312:L1375" si="19">G1312*(I1312-(I1312*J1312)-((I1312-(I1312*J1312))*K1312))</f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11"/>
      <c r="G1313" s="11"/>
      <c r="H1313" s="11"/>
      <c r="I1313" s="13"/>
      <c r="J1313" s="14"/>
      <c r="K1313" s="6"/>
      <c r="L1313" s="17">
        <f t="shared" si="19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11"/>
      <c r="G1314" s="11"/>
      <c r="H1314" s="11"/>
      <c r="I1314" s="13"/>
      <c r="J1314" s="14"/>
      <c r="K1314" s="6"/>
      <c r="L1314" s="17">
        <f t="shared" si="19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11"/>
      <c r="G1315" s="11"/>
      <c r="H1315" s="11"/>
      <c r="I1315" s="13"/>
      <c r="J1315" s="14"/>
      <c r="K1315" s="6"/>
      <c r="L1315" s="17">
        <f t="shared" si="19"/>
        <v>0</v>
      </c>
      <c r="M1315" s="49"/>
      <c r="N1315" s="49"/>
    </row>
    <row r="1316" spans="1:14" x14ac:dyDescent="0.25">
      <c r="A1316" s="11"/>
      <c r="B1316" s="18"/>
      <c r="C1316" s="18"/>
      <c r="D1316" s="19"/>
      <c r="E1316" s="6"/>
      <c r="F1316" s="11"/>
      <c r="G1316" s="11"/>
      <c r="H1316" s="11"/>
      <c r="I1316" s="13"/>
      <c r="J1316" s="14"/>
      <c r="K1316" s="6"/>
      <c r="L1316" s="17">
        <f t="shared" si="19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11"/>
      <c r="G1317" s="11"/>
      <c r="H1317" s="11"/>
      <c r="I1317" s="13"/>
      <c r="J1317" s="14"/>
      <c r="K1317" s="6"/>
      <c r="L1317" s="17">
        <f t="shared" si="19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11"/>
      <c r="G1318" s="11"/>
      <c r="H1318" s="11"/>
      <c r="I1318" s="13"/>
      <c r="J1318" s="14"/>
      <c r="K1318" s="6"/>
      <c r="L1318" s="17">
        <f t="shared" si="19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11"/>
      <c r="G1319" s="11"/>
      <c r="H1319" s="11"/>
      <c r="I1319" s="13"/>
      <c r="J1319" s="14"/>
      <c r="K1319" s="6"/>
      <c r="L1319" s="17">
        <f t="shared" si="19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11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11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11"/>
      <c r="G1322" s="11"/>
      <c r="H1322" s="11"/>
      <c r="I1322" s="13"/>
      <c r="J1322" s="14"/>
      <c r="K1322" s="6"/>
      <c r="L1322" s="17">
        <f t="shared" si="19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11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11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11"/>
      <c r="G1325" s="11"/>
      <c r="H1325" s="11"/>
      <c r="I1325" s="13"/>
      <c r="J1325" s="14"/>
      <c r="K1325" s="6"/>
      <c r="L1325" s="17">
        <f t="shared" si="19"/>
        <v>0</v>
      </c>
      <c r="M1325" s="49"/>
      <c r="N1325" s="49"/>
    </row>
    <row r="1326" spans="1:14" x14ac:dyDescent="0.25">
      <c r="A1326" s="11"/>
      <c r="B1326" s="18"/>
      <c r="C1326" s="18"/>
      <c r="D1326" s="19"/>
      <c r="E1326" s="6"/>
      <c r="F1326" s="11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11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11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11"/>
      <c r="G1329" s="11"/>
      <c r="H1329" s="11"/>
      <c r="I1329" s="13"/>
      <c r="J1329" s="14"/>
      <c r="K1329" s="6"/>
      <c r="L1329" s="17">
        <f t="shared" si="19"/>
        <v>0</v>
      </c>
      <c r="M1329" s="49"/>
      <c r="N1329" s="49"/>
    </row>
    <row r="1330" spans="1:14" x14ac:dyDescent="0.25">
      <c r="A1330" s="11"/>
      <c r="B1330" s="18"/>
      <c r="C1330" s="18"/>
      <c r="D1330" s="19"/>
      <c r="E1330" s="6"/>
      <c r="F1330" s="11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11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11"/>
      <c r="G1332" s="11"/>
      <c r="H1332" s="11"/>
      <c r="I1332" s="13"/>
      <c r="J1332" s="14"/>
      <c r="K1332" s="6"/>
      <c r="L1332" s="17">
        <f t="shared" si="19"/>
        <v>0</v>
      </c>
      <c r="M1332" s="49"/>
      <c r="N1332" s="49"/>
    </row>
    <row r="1333" spans="1:14" x14ac:dyDescent="0.25">
      <c r="A1333" s="11"/>
      <c r="B1333" s="18"/>
      <c r="C1333" s="18"/>
      <c r="D1333" s="19"/>
      <c r="E1333" s="6"/>
      <c r="F1333" s="11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11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11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11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11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11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11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11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11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11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11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11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11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11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11"/>
      <c r="G1347" s="11"/>
      <c r="H1347" s="11"/>
      <c r="I1347" s="13"/>
      <c r="J1347" s="14"/>
      <c r="K1347" s="6"/>
      <c r="L1347" s="17">
        <f t="shared" si="19"/>
        <v>0</v>
      </c>
      <c r="M1347" s="49"/>
      <c r="N1347" s="49"/>
    </row>
    <row r="1348" spans="1:14" x14ac:dyDescent="0.25">
      <c r="A1348" s="11"/>
      <c r="B1348" s="18"/>
      <c r="C1348" s="18"/>
      <c r="D1348" s="19"/>
      <c r="E1348" s="6"/>
      <c r="F1348" s="11"/>
      <c r="G1348" s="11"/>
      <c r="H1348" s="11"/>
      <c r="I1348" s="13"/>
      <c r="J1348" s="14"/>
      <c r="K1348" s="6"/>
      <c r="L1348" s="17">
        <f>G1348*(I1348-(I1348*J1348)-((I1348-(I1348*J1348))*K1348))</f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11"/>
      <c r="G1349" s="11"/>
      <c r="H1349" s="11"/>
      <c r="I1349" s="13"/>
      <c r="J1349" s="14"/>
      <c r="K1349" s="6"/>
      <c r="L1349" s="17">
        <f>G1349*(I1349-(I1349*J1349)-((I1349-(I1349*J1349))*K1349))</f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11"/>
      <c r="G1350" s="11"/>
      <c r="H1350" s="11"/>
      <c r="I1350" s="13"/>
      <c r="J1350" s="14"/>
      <c r="K1350" s="6"/>
      <c r="L1350" s="17">
        <f>G1350*(I1350-(I1350*J1350)-((I1350-(I1350*J1350))*K1350))</f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11"/>
      <c r="G1351" s="11"/>
      <c r="H1351" s="11"/>
      <c r="I1351" s="13"/>
      <c r="J1351" s="14"/>
      <c r="K1351" s="6"/>
      <c r="L1351" s="17">
        <f>G1351*(I1351-(I1351*J1351)-((I1351-(I1351*J1351))*K1351))</f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11"/>
      <c r="G1352" s="11"/>
      <c r="H1352" s="11"/>
      <c r="I1352" s="13"/>
      <c r="J1352" s="14"/>
      <c r="K1352" s="6"/>
      <c r="L1352" s="17">
        <f>G1352*(I1352-(I1352*J1352)-((I1352-(I1352*J1352))*K1352))</f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11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11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11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11"/>
      <c r="G1356" s="11"/>
      <c r="H1356" s="11"/>
      <c r="I1356" s="13"/>
      <c r="J1356" s="14"/>
      <c r="K1356" s="6"/>
      <c r="L1356" s="17">
        <f t="shared" si="19"/>
        <v>0</v>
      </c>
      <c r="M1356" s="49"/>
      <c r="N1356" s="49"/>
    </row>
    <row r="1357" spans="1:14" x14ac:dyDescent="0.25">
      <c r="A1357" s="11"/>
      <c r="B1357" s="18"/>
      <c r="C1357" s="18"/>
      <c r="D1357" s="19"/>
      <c r="E1357" s="6"/>
      <c r="F1357" s="11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11"/>
      <c r="G1358" s="11"/>
      <c r="H1358" s="11"/>
      <c r="I1358" s="13"/>
      <c r="J1358" s="14"/>
      <c r="K1358" s="6"/>
      <c r="L1358" s="17">
        <f t="shared" si="19"/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11"/>
      <c r="G1359" s="11"/>
      <c r="H1359" s="11"/>
      <c r="I1359" s="13"/>
      <c r="J1359" s="14"/>
      <c r="K1359" s="6"/>
      <c r="L1359" s="17">
        <f t="shared" si="19"/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11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11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11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11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11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11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11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11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11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11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11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11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11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11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11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11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11"/>
      <c r="G1376" s="11"/>
      <c r="H1376" s="11"/>
      <c r="I1376" s="13"/>
      <c r="J1376" s="14"/>
      <c r="K1376" s="6"/>
      <c r="L1376" s="17">
        <f t="shared" ref="L1376:L1439" si="20">G1376*(I1376-(I1376*J1376)-((I1376-(I1376*J1376))*K1376))</f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11"/>
      <c r="G1377" s="11"/>
      <c r="H1377" s="11"/>
      <c r="I1377" s="13"/>
      <c r="J1377" s="14"/>
      <c r="K1377" s="6"/>
      <c r="L1377" s="17">
        <f t="shared" si="20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11"/>
      <c r="G1378" s="11"/>
      <c r="H1378" s="11"/>
      <c r="I1378" s="13"/>
      <c r="J1378" s="14"/>
      <c r="K1378" s="6"/>
      <c r="L1378" s="17">
        <f t="shared" si="20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11"/>
      <c r="G1379" s="11"/>
      <c r="H1379" s="11"/>
      <c r="I1379" s="13"/>
      <c r="J1379" s="14"/>
      <c r="K1379" s="6"/>
      <c r="L1379" s="17">
        <f t="shared" si="20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11"/>
      <c r="G1380" s="11"/>
      <c r="H1380" s="11"/>
      <c r="I1380" s="13"/>
      <c r="J1380" s="14"/>
      <c r="K1380" s="6"/>
      <c r="L1380" s="17">
        <f t="shared" si="20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11"/>
      <c r="G1381" s="11"/>
      <c r="H1381" s="11"/>
      <c r="I1381" s="13"/>
      <c r="J1381" s="14"/>
      <c r="K1381" s="6"/>
      <c r="L1381" s="17">
        <f t="shared" si="20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11"/>
      <c r="G1382" s="11"/>
      <c r="H1382" s="11"/>
      <c r="I1382" s="13"/>
      <c r="J1382" s="14"/>
      <c r="K1382" s="6"/>
      <c r="L1382" s="17">
        <f t="shared" si="20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11"/>
      <c r="G1383" s="11"/>
      <c r="H1383" s="11"/>
      <c r="I1383" s="13"/>
      <c r="J1383" s="14"/>
      <c r="K1383" s="6"/>
      <c r="L1383" s="17">
        <f t="shared" si="20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11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11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11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11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11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11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11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11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11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11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11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11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11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11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11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11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11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11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11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11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11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11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11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11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11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11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11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11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11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11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11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11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11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11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11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11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11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11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11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11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11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11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11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11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11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11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11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11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11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11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11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11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11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11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11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11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11"/>
      <c r="G1440" s="11"/>
      <c r="H1440" s="11"/>
      <c r="I1440" s="13"/>
      <c r="J1440" s="14"/>
      <c r="K1440" s="6"/>
      <c r="L1440" s="17">
        <f t="shared" ref="L1440:L1510" si="21">G1440*(I1440-(I1440*J1440)-((I1440-(I1440*J1440))*K1440))</f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11"/>
      <c r="G1441" s="11"/>
      <c r="H1441" s="11"/>
      <c r="I1441" s="13"/>
      <c r="J1441" s="14"/>
      <c r="K1441" s="6"/>
      <c r="L1441" s="17">
        <f t="shared" si="21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11"/>
      <c r="G1442" s="11"/>
      <c r="H1442" s="11"/>
      <c r="I1442" s="13"/>
      <c r="J1442" s="14"/>
      <c r="K1442" s="6"/>
      <c r="L1442" s="17">
        <f t="shared" si="21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11"/>
      <c r="G1443" s="11"/>
      <c r="H1443" s="11"/>
      <c r="I1443" s="13"/>
      <c r="J1443" s="14"/>
      <c r="K1443" s="6"/>
      <c r="L1443" s="17">
        <f t="shared" si="21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11"/>
      <c r="G1444" s="11"/>
      <c r="H1444" s="11"/>
      <c r="I1444" s="13"/>
      <c r="J1444" s="14"/>
      <c r="K1444" s="6"/>
      <c r="L1444" s="17">
        <f t="shared" si="21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11"/>
      <c r="G1445" s="11"/>
      <c r="H1445" s="11"/>
      <c r="I1445" s="13"/>
      <c r="J1445" s="14"/>
      <c r="K1445" s="6"/>
      <c r="L1445" s="17">
        <f t="shared" si="21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11"/>
      <c r="G1446" s="11"/>
      <c r="H1446" s="11"/>
      <c r="I1446" s="13"/>
      <c r="J1446" s="14"/>
      <c r="K1446" s="6"/>
      <c r="L1446" s="17">
        <f t="shared" si="21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11"/>
      <c r="G1447" s="11"/>
      <c r="H1447" s="11"/>
      <c r="I1447" s="13"/>
      <c r="J1447" s="14"/>
      <c r="K1447" s="6"/>
      <c r="L1447" s="17">
        <f t="shared" si="21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11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11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11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11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11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11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11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11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11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11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11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11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11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11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11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11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11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11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11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11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11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11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11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11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11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11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11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11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11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11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11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11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11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11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11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11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11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11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11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11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11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11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11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11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11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11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11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11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11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11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11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11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11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11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11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11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11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11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11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11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11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11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11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11"/>
      <c r="G1511" s="11"/>
      <c r="H1511" s="11"/>
      <c r="I1511" s="13"/>
      <c r="J1511" s="14"/>
      <c r="K1511" s="6"/>
      <c r="L1511" s="17">
        <f t="shared" ref="L1511:L1574" si="22">G1511*(I1511-(I1511*J1511)-((I1511-(I1511*J1511))*K1511))</f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11"/>
      <c r="G1512" s="11"/>
      <c r="H1512" s="11"/>
      <c r="I1512" s="13"/>
      <c r="J1512" s="14"/>
      <c r="K1512" s="6"/>
      <c r="L1512" s="17">
        <f t="shared" si="22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11"/>
      <c r="G1513" s="11"/>
      <c r="H1513" s="11"/>
      <c r="I1513" s="13"/>
      <c r="J1513" s="14"/>
      <c r="K1513" s="6"/>
      <c r="L1513" s="17">
        <f t="shared" si="22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11"/>
      <c r="G1514" s="11"/>
      <c r="H1514" s="11"/>
      <c r="I1514" s="13"/>
      <c r="J1514" s="14"/>
      <c r="K1514" s="6"/>
      <c r="L1514" s="17">
        <f t="shared" si="22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11"/>
      <c r="G1515" s="11"/>
      <c r="H1515" s="11"/>
      <c r="I1515" s="13"/>
      <c r="J1515" s="14"/>
      <c r="K1515" s="6"/>
      <c r="L1515" s="17">
        <f t="shared" si="22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11"/>
      <c r="G1516" s="11"/>
      <c r="H1516" s="11"/>
      <c r="I1516" s="13"/>
      <c r="J1516" s="14"/>
      <c r="K1516" s="6"/>
      <c r="L1516" s="17">
        <f t="shared" si="22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11"/>
      <c r="G1517" s="11"/>
      <c r="H1517" s="11"/>
      <c r="I1517" s="13"/>
      <c r="J1517" s="14"/>
      <c r="K1517" s="6"/>
      <c r="L1517" s="17">
        <f t="shared" si="22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11"/>
      <c r="G1518" s="11"/>
      <c r="H1518" s="11"/>
      <c r="I1518" s="13"/>
      <c r="J1518" s="14"/>
      <c r="K1518" s="6"/>
      <c r="L1518" s="17">
        <f t="shared" si="22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11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11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11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11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11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11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11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ht="15.75" x14ac:dyDescent="0.25">
      <c r="A1526" s="46"/>
      <c r="B1526" s="18"/>
      <c r="C1526" s="18"/>
      <c r="D1526" s="19"/>
      <c r="E1526" s="6"/>
      <c r="F1526" s="11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11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11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11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11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11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11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11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11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11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11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11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11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11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11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11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11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11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11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11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11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11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11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11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11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11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11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11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11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11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11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11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11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11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11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11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11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11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11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11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11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11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11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11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11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11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11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11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11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11"/>
      <c r="G1575" s="11"/>
      <c r="H1575" s="11"/>
      <c r="I1575" s="13"/>
      <c r="J1575" s="14"/>
      <c r="K1575" s="6"/>
      <c r="L1575" s="17">
        <f t="shared" ref="L1575:L1638" si="23">G1575*(I1575-(I1575*J1575)-((I1575-(I1575*J1575))*K1575))</f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11"/>
      <c r="G1576" s="11"/>
      <c r="H1576" s="11"/>
      <c r="I1576" s="13"/>
      <c r="J1576" s="14"/>
      <c r="K1576" s="6"/>
      <c r="L1576" s="17">
        <f t="shared" si="23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11"/>
      <c r="G1577" s="11"/>
      <c r="H1577" s="11"/>
      <c r="I1577" s="13"/>
      <c r="J1577" s="14"/>
      <c r="K1577" s="6"/>
      <c r="L1577" s="17">
        <f t="shared" si="23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11"/>
      <c r="G1578" s="11"/>
      <c r="H1578" s="11"/>
      <c r="I1578" s="13"/>
      <c r="J1578" s="14"/>
      <c r="K1578" s="6"/>
      <c r="L1578" s="17">
        <f t="shared" si="23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11"/>
      <c r="G1579" s="11"/>
      <c r="H1579" s="11"/>
      <c r="I1579" s="13"/>
      <c r="J1579" s="14"/>
      <c r="K1579" s="6"/>
      <c r="L1579" s="17">
        <f t="shared" si="23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11"/>
      <c r="G1580" s="11"/>
      <c r="H1580" s="11"/>
      <c r="I1580" s="13"/>
      <c r="J1580" s="14"/>
      <c r="K1580" s="6"/>
      <c r="L1580" s="17">
        <f t="shared" si="23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11"/>
      <c r="G1581" s="11"/>
      <c r="H1581" s="11"/>
      <c r="I1581" s="13"/>
      <c r="J1581" s="14"/>
      <c r="K1581" s="6"/>
      <c r="L1581" s="17">
        <f t="shared" si="23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11"/>
      <c r="G1582" s="11"/>
      <c r="H1582" s="11"/>
      <c r="I1582" s="13"/>
      <c r="J1582" s="14"/>
      <c r="K1582" s="6"/>
      <c r="L1582" s="17">
        <f t="shared" si="23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11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11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11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11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11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11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11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11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11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11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11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11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11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11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11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11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11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11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11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11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11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11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11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11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11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11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11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11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11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11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11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11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11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11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11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11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11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11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11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11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11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11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11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11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11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11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11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11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11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11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11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11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11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11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11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11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11"/>
      <c r="G1639" s="11"/>
      <c r="H1639" s="11"/>
      <c r="I1639" s="13"/>
      <c r="J1639" s="14"/>
      <c r="K1639" s="6"/>
      <c r="L1639" s="17">
        <f t="shared" ref="L1639:L1702" si="24">G1639*(I1639-(I1639*J1639)-((I1639-(I1639*J1639))*K1639))</f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11"/>
      <c r="G1640" s="11"/>
      <c r="H1640" s="11"/>
      <c r="I1640" s="13"/>
      <c r="J1640" s="14"/>
      <c r="K1640" s="6"/>
      <c r="L1640" s="17">
        <f t="shared" si="24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11"/>
      <c r="G1641" s="11"/>
      <c r="H1641" s="11"/>
      <c r="I1641" s="13"/>
      <c r="J1641" s="14"/>
      <c r="K1641" s="6"/>
      <c r="L1641" s="17">
        <f t="shared" si="24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11"/>
      <c r="G1642" s="11"/>
      <c r="H1642" s="11"/>
      <c r="I1642" s="13"/>
      <c r="J1642" s="14"/>
      <c r="K1642" s="6"/>
      <c r="L1642" s="17">
        <f t="shared" si="24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11"/>
      <c r="G1643" s="11"/>
      <c r="H1643" s="11"/>
      <c r="I1643" s="13"/>
      <c r="J1643" s="14"/>
      <c r="K1643" s="6"/>
      <c r="L1643" s="17">
        <f t="shared" si="24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11"/>
      <c r="G1644" s="11"/>
      <c r="H1644" s="11"/>
      <c r="I1644" s="13"/>
      <c r="J1644" s="14"/>
      <c r="K1644" s="6"/>
      <c r="L1644" s="17">
        <f t="shared" si="24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11"/>
      <c r="G1645" s="11"/>
      <c r="H1645" s="11"/>
      <c r="I1645" s="13"/>
      <c r="J1645" s="14"/>
      <c r="K1645" s="6"/>
      <c r="L1645" s="17">
        <f t="shared" si="24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11"/>
      <c r="G1646" s="11"/>
      <c r="H1646" s="11"/>
      <c r="I1646" s="13"/>
      <c r="J1646" s="14"/>
      <c r="K1646" s="6"/>
      <c r="L1646" s="17">
        <f t="shared" si="24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11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11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11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11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11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11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11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11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11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11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11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11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11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11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11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11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11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11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11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11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11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11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11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11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11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11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11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11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11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11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11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11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11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11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11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11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11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11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11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11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11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11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11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11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11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11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11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11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11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11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11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11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11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11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11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11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11"/>
      <c r="G1703" s="11"/>
      <c r="H1703" s="11"/>
      <c r="I1703" s="13"/>
      <c r="J1703" s="14"/>
      <c r="K1703" s="6"/>
      <c r="L1703" s="17">
        <f t="shared" ref="L1703:L1766" si="25">G1703*(I1703-(I1703*J1703)-((I1703-(I1703*J1703))*K1703))</f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11"/>
      <c r="G1704" s="11"/>
      <c r="H1704" s="11"/>
      <c r="I1704" s="13"/>
      <c r="J1704" s="14"/>
      <c r="K1704" s="6"/>
      <c r="L1704" s="17">
        <f t="shared" si="25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11"/>
      <c r="G1705" s="11"/>
      <c r="H1705" s="11"/>
      <c r="I1705" s="13"/>
      <c r="J1705" s="14"/>
      <c r="K1705" s="6"/>
      <c r="L1705" s="17">
        <f t="shared" si="25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11"/>
      <c r="G1706" s="11"/>
      <c r="H1706" s="11"/>
      <c r="I1706" s="13"/>
      <c r="J1706" s="14"/>
      <c r="K1706" s="6"/>
      <c r="L1706" s="17">
        <f t="shared" si="25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11"/>
      <c r="G1707" s="11"/>
      <c r="H1707" s="11"/>
      <c r="I1707" s="13"/>
      <c r="J1707" s="14"/>
      <c r="K1707" s="6"/>
      <c r="L1707" s="17">
        <f t="shared" si="25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11"/>
      <c r="G1708" s="11"/>
      <c r="H1708" s="11"/>
      <c r="I1708" s="13"/>
      <c r="J1708" s="14"/>
      <c r="K1708" s="6"/>
      <c r="L1708" s="17">
        <f t="shared" si="25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11"/>
      <c r="G1709" s="11"/>
      <c r="H1709" s="11"/>
      <c r="I1709" s="13"/>
      <c r="J1709" s="14"/>
      <c r="K1709" s="6"/>
      <c r="L1709" s="17">
        <f t="shared" si="25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11"/>
      <c r="G1710" s="11"/>
      <c r="H1710" s="11"/>
      <c r="I1710" s="13"/>
      <c r="J1710" s="14"/>
      <c r="K1710" s="6"/>
      <c r="L1710" s="17">
        <f t="shared" si="25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11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11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11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11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11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11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11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11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1"/>
      <c r="I1767" s="13"/>
      <c r="J1767" s="14"/>
      <c r="K1767" s="6"/>
      <c r="L1767" s="17">
        <f t="shared" ref="L1767:L1815" si="26">G1767*(I1767-(I1767*J1767)-((I1767-(I1767*J1767))*K1767))</f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1"/>
      <c r="I1768" s="13"/>
      <c r="J1768" s="14"/>
      <c r="K1768" s="6"/>
      <c r="L1768" s="17">
        <f t="shared" si="26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1"/>
      <c r="I1769" s="13"/>
      <c r="J1769" s="14"/>
      <c r="K1769" s="6"/>
      <c r="L1769" s="17">
        <f t="shared" si="26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1"/>
      <c r="I1770" s="13"/>
      <c r="J1770" s="14"/>
      <c r="K1770" s="6"/>
      <c r="L1770" s="17">
        <f t="shared" si="26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1"/>
      <c r="I1771" s="13"/>
      <c r="J1771" s="14"/>
      <c r="K1771" s="6"/>
      <c r="L1771" s="17">
        <f t="shared" si="26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1"/>
      <c r="I1772" s="13"/>
      <c r="J1772" s="14"/>
      <c r="K1772" s="6"/>
      <c r="L1772" s="17">
        <f t="shared" si="26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1"/>
      <c r="I1773" s="13"/>
      <c r="J1773" s="14"/>
      <c r="K1773" s="6"/>
      <c r="L1773" s="17">
        <f t="shared" si="26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1"/>
      <c r="I1774" s="13"/>
      <c r="J1774" s="14"/>
      <c r="K1774" s="6"/>
      <c r="L1774" s="17">
        <f t="shared" si="26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2"/>
  <sheetViews>
    <sheetView zoomScale="90" zoomScaleNormal="90" workbookViewId="0">
      <pane ySplit="3" topLeftCell="A4" activePane="bottomLeft" state="frozen"/>
      <selection pane="bottomLeft" activeCell="A20" sqref="A20:XFD2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18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44937</v>
      </c>
      <c r="C5" s="12">
        <v>44932</v>
      </c>
      <c r="D5" s="15" t="s">
        <v>184</v>
      </c>
      <c r="E5" s="5" t="s">
        <v>185</v>
      </c>
      <c r="F5" s="5">
        <v>2</v>
      </c>
      <c r="G5" s="11">
        <v>160</v>
      </c>
      <c r="H5" s="11" t="s">
        <v>131</v>
      </c>
      <c r="I5" s="13">
        <v>60000</v>
      </c>
      <c r="J5" s="14">
        <v>0.125</v>
      </c>
      <c r="K5" s="14">
        <v>0.1</v>
      </c>
      <c r="L5" s="17">
        <f t="shared" ref="L5:L64" si="0">G5*(I5-(I5*J5)-((I5-(I5*J5))*K5))</f>
        <v>7560000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186</v>
      </c>
      <c r="F6" s="6">
        <v>2</v>
      </c>
      <c r="G6" s="11">
        <v>160</v>
      </c>
      <c r="H6" s="11" t="s">
        <v>131</v>
      </c>
      <c r="I6" s="13">
        <v>62000</v>
      </c>
      <c r="J6" s="14">
        <v>0.125</v>
      </c>
      <c r="K6" s="14">
        <v>0.1</v>
      </c>
      <c r="L6" s="17">
        <f t="shared" si="0"/>
        <v>7812000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187</v>
      </c>
      <c r="F7" s="5">
        <v>2</v>
      </c>
      <c r="G7" s="11">
        <v>120</v>
      </c>
      <c r="H7" s="11" t="s">
        <v>131</v>
      </c>
      <c r="I7" s="13">
        <v>88000</v>
      </c>
      <c r="J7" s="14">
        <v>0.125</v>
      </c>
      <c r="K7" s="14">
        <v>0.1</v>
      </c>
      <c r="L7" s="17">
        <f t="shared" si="0"/>
        <v>8316000</v>
      </c>
      <c r="M7" s="17">
        <v>0</v>
      </c>
      <c r="N7" s="17">
        <f>SUM(L5:L7)</f>
        <v>23688000</v>
      </c>
    </row>
    <row r="8" spans="1:14" s="2" customFormat="1" ht="12.75" x14ac:dyDescent="0.2">
      <c r="A8" s="11">
        <v>2</v>
      </c>
      <c r="B8" s="12">
        <v>44938</v>
      </c>
      <c r="C8" s="12">
        <v>44935</v>
      </c>
      <c r="D8" s="12" t="s">
        <v>188</v>
      </c>
      <c r="E8" s="5" t="s">
        <v>189</v>
      </c>
      <c r="F8" s="5">
        <v>1</v>
      </c>
      <c r="G8" s="11">
        <v>160</v>
      </c>
      <c r="H8" s="11" t="s">
        <v>131</v>
      </c>
      <c r="I8" s="13">
        <v>32000</v>
      </c>
      <c r="J8" s="14">
        <v>0.125</v>
      </c>
      <c r="K8" s="14">
        <v>0.1</v>
      </c>
      <c r="L8" s="17">
        <f t="shared" si="0"/>
        <v>4032000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190</v>
      </c>
      <c r="F9" s="5">
        <v>1</v>
      </c>
      <c r="G9" s="11">
        <v>160</v>
      </c>
      <c r="H9" s="11" t="s">
        <v>131</v>
      </c>
      <c r="I9" s="13">
        <v>27500</v>
      </c>
      <c r="J9" s="14">
        <v>0.125</v>
      </c>
      <c r="K9" s="14">
        <v>0.1</v>
      </c>
      <c r="L9" s="17">
        <f t="shared" si="0"/>
        <v>3465000</v>
      </c>
      <c r="M9" s="17"/>
      <c r="N9" s="17"/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191</v>
      </c>
      <c r="F10" s="5">
        <v>2</v>
      </c>
      <c r="G10" s="11">
        <v>120</v>
      </c>
      <c r="H10" s="11" t="s">
        <v>131</v>
      </c>
      <c r="I10" s="13">
        <v>74000</v>
      </c>
      <c r="J10" s="14">
        <v>0.125</v>
      </c>
      <c r="K10" s="14">
        <v>0.1</v>
      </c>
      <c r="L10" s="17">
        <f t="shared" si="0"/>
        <v>6993000</v>
      </c>
      <c r="M10" s="17"/>
      <c r="N10" s="17"/>
    </row>
    <row r="11" spans="1:14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192</v>
      </c>
      <c r="F11" s="5">
        <v>1</v>
      </c>
      <c r="G11" s="11">
        <v>120</v>
      </c>
      <c r="H11" s="11" t="s">
        <v>131</v>
      </c>
      <c r="I11" s="13">
        <v>47000</v>
      </c>
      <c r="J11" s="14">
        <v>0.125</v>
      </c>
      <c r="K11" s="14">
        <v>0.05</v>
      </c>
      <c r="L11" s="17">
        <f t="shared" si="0"/>
        <v>4688250</v>
      </c>
      <c r="M11" s="17"/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193</v>
      </c>
      <c r="F12" s="5" t="s">
        <v>14</v>
      </c>
      <c r="G12" s="11">
        <v>40</v>
      </c>
      <c r="H12" s="11" t="s">
        <v>131</v>
      </c>
      <c r="I12" s="13">
        <v>47000</v>
      </c>
      <c r="J12" s="14">
        <v>0.125</v>
      </c>
      <c r="K12" s="14">
        <v>0.05</v>
      </c>
      <c r="L12" s="17">
        <f t="shared" si="0"/>
        <v>1562750</v>
      </c>
      <c r="M12" s="17"/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194</v>
      </c>
      <c r="F13" s="5" t="s">
        <v>14</v>
      </c>
      <c r="G13" s="11">
        <v>40</v>
      </c>
      <c r="H13" s="11" t="s">
        <v>131</v>
      </c>
      <c r="I13" s="13">
        <v>47000</v>
      </c>
      <c r="J13" s="14">
        <v>0.125</v>
      </c>
      <c r="K13" s="14">
        <v>0.05</v>
      </c>
      <c r="L13" s="17">
        <f t="shared" si="0"/>
        <v>1562750</v>
      </c>
      <c r="M13" s="17"/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5" t="s">
        <v>14</v>
      </c>
      <c r="E14" s="5" t="s">
        <v>195</v>
      </c>
      <c r="F14" s="5" t="s">
        <v>14</v>
      </c>
      <c r="G14" s="11">
        <v>40</v>
      </c>
      <c r="H14" s="11" t="s">
        <v>131</v>
      </c>
      <c r="I14" s="13">
        <v>47000</v>
      </c>
      <c r="J14" s="14">
        <v>0.125</v>
      </c>
      <c r="K14" s="14">
        <v>0.05</v>
      </c>
      <c r="L14" s="17">
        <f t="shared" si="0"/>
        <v>1562750</v>
      </c>
      <c r="M14" s="17"/>
      <c r="N14" s="17"/>
    </row>
    <row r="15" spans="1:14" s="2" customFormat="1" ht="12.75" x14ac:dyDescent="0.2">
      <c r="A15" s="11"/>
      <c r="B15" s="12" t="s">
        <v>14</v>
      </c>
      <c r="C15" s="12" t="s">
        <v>14</v>
      </c>
      <c r="D15" s="12" t="s">
        <v>14</v>
      </c>
      <c r="E15" s="5" t="s">
        <v>196</v>
      </c>
      <c r="F15" s="5">
        <v>1</v>
      </c>
      <c r="G15" s="11">
        <v>120</v>
      </c>
      <c r="H15" s="11" t="s">
        <v>131</v>
      </c>
      <c r="I15" s="13">
        <v>47000</v>
      </c>
      <c r="J15" s="14">
        <v>0.125</v>
      </c>
      <c r="K15" s="14">
        <v>0.05</v>
      </c>
      <c r="L15" s="17">
        <f t="shared" si="0"/>
        <v>4688250</v>
      </c>
      <c r="M15" s="17"/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197</v>
      </c>
      <c r="F16" s="6" t="s">
        <v>14</v>
      </c>
      <c r="G16" s="11">
        <v>27</v>
      </c>
      <c r="H16" s="11" t="s">
        <v>131</v>
      </c>
      <c r="I16" s="13">
        <v>56000</v>
      </c>
      <c r="J16" s="14">
        <v>0.125</v>
      </c>
      <c r="K16" s="14">
        <v>0.05</v>
      </c>
      <c r="L16" s="17">
        <f t="shared" si="0"/>
        <v>1256850</v>
      </c>
      <c r="M16" s="17"/>
      <c r="N16" s="17"/>
    </row>
    <row r="17" spans="1:14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198</v>
      </c>
      <c r="F17" s="5" t="s">
        <v>14</v>
      </c>
      <c r="G17" s="11">
        <v>27</v>
      </c>
      <c r="H17" s="11" t="s">
        <v>131</v>
      </c>
      <c r="I17" s="13">
        <v>56000</v>
      </c>
      <c r="J17" s="14">
        <v>0.125</v>
      </c>
      <c r="K17" s="14">
        <v>0.05</v>
      </c>
      <c r="L17" s="17">
        <f t="shared" si="0"/>
        <v>1256850</v>
      </c>
      <c r="M17" s="17"/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199</v>
      </c>
      <c r="F18" s="6" t="s">
        <v>14</v>
      </c>
      <c r="G18" s="11">
        <v>26</v>
      </c>
      <c r="H18" s="11" t="s">
        <v>131</v>
      </c>
      <c r="I18" s="13">
        <v>56000</v>
      </c>
      <c r="J18" s="14">
        <v>0.125</v>
      </c>
      <c r="K18" s="14">
        <v>0.05</v>
      </c>
      <c r="L18" s="17">
        <f t="shared" si="0"/>
        <v>1210300</v>
      </c>
      <c r="M18" s="17">
        <v>0</v>
      </c>
      <c r="N18" s="17">
        <f>SUM(L8:L18)</f>
        <v>32278750</v>
      </c>
    </row>
    <row r="19" spans="1:14" s="2" customFormat="1" ht="12.75" x14ac:dyDescent="0.2">
      <c r="A19" s="11">
        <v>3</v>
      </c>
      <c r="B19" s="12">
        <v>44938</v>
      </c>
      <c r="C19" s="12">
        <v>44935</v>
      </c>
      <c r="D19" s="12" t="s">
        <v>200</v>
      </c>
      <c r="E19" s="6" t="s">
        <v>201</v>
      </c>
      <c r="F19" s="6">
        <v>1</v>
      </c>
      <c r="G19" s="11">
        <v>60</v>
      </c>
      <c r="H19" s="11" t="s">
        <v>131</v>
      </c>
      <c r="I19" s="13">
        <v>79000</v>
      </c>
      <c r="J19" s="14">
        <v>0.125</v>
      </c>
      <c r="K19" s="14">
        <v>0.05</v>
      </c>
      <c r="L19" s="17">
        <f t="shared" si="0"/>
        <v>3940125</v>
      </c>
      <c r="M19" s="17">
        <v>0</v>
      </c>
      <c r="N19" s="17">
        <f>L19</f>
        <v>3940125</v>
      </c>
    </row>
    <row r="20" spans="1:14" s="2" customFormat="1" ht="12.75" x14ac:dyDescent="0.2">
      <c r="A20" s="11">
        <v>4</v>
      </c>
      <c r="B20" s="12">
        <v>44944</v>
      </c>
      <c r="C20" s="12">
        <v>44939</v>
      </c>
      <c r="D20" s="15" t="s">
        <v>262</v>
      </c>
      <c r="E20" s="5" t="s">
        <v>263</v>
      </c>
      <c r="F20" s="5">
        <v>1</v>
      </c>
      <c r="G20" s="11">
        <v>80</v>
      </c>
      <c r="H20" s="11" t="s">
        <v>131</v>
      </c>
      <c r="I20" s="13">
        <v>55000</v>
      </c>
      <c r="J20" s="14">
        <v>0.125</v>
      </c>
      <c r="K20" s="14">
        <v>0.05</v>
      </c>
      <c r="L20" s="17">
        <f t="shared" si="0"/>
        <v>3657500</v>
      </c>
      <c r="M20" s="17"/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191</v>
      </c>
      <c r="F21" s="5">
        <v>1</v>
      </c>
      <c r="G21" s="11">
        <v>60</v>
      </c>
      <c r="H21" s="11" t="s">
        <v>131</v>
      </c>
      <c r="I21" s="13">
        <v>74000</v>
      </c>
      <c r="J21" s="14">
        <v>0.125</v>
      </c>
      <c r="K21" s="14">
        <v>0.05</v>
      </c>
      <c r="L21" s="17">
        <f t="shared" si="0"/>
        <v>3690750</v>
      </c>
      <c r="M21" s="17"/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264</v>
      </c>
      <c r="F22" s="5" t="s">
        <v>14</v>
      </c>
      <c r="G22" s="11">
        <v>40</v>
      </c>
      <c r="H22" s="11" t="s">
        <v>131</v>
      </c>
      <c r="I22" s="13">
        <v>32500</v>
      </c>
      <c r="J22" s="14">
        <v>0.125</v>
      </c>
      <c r="K22" s="14">
        <v>0.05</v>
      </c>
      <c r="L22" s="17">
        <f t="shared" si="0"/>
        <v>1080625</v>
      </c>
      <c r="M22" s="17"/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265</v>
      </c>
      <c r="F23" s="5" t="s">
        <v>14</v>
      </c>
      <c r="G23" s="11">
        <v>40</v>
      </c>
      <c r="H23" s="11" t="s">
        <v>131</v>
      </c>
      <c r="I23" s="13">
        <v>32500</v>
      </c>
      <c r="J23" s="14">
        <v>0.125</v>
      </c>
      <c r="K23" s="14">
        <v>0.05</v>
      </c>
      <c r="L23" s="17">
        <f t="shared" si="0"/>
        <v>1080625</v>
      </c>
      <c r="M23" s="17"/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6" t="s">
        <v>266</v>
      </c>
      <c r="F24" s="6" t="s">
        <v>14</v>
      </c>
      <c r="G24" s="11">
        <v>40</v>
      </c>
      <c r="H24" s="11" t="s">
        <v>131</v>
      </c>
      <c r="I24" s="13">
        <v>32500</v>
      </c>
      <c r="J24" s="14">
        <v>0.125</v>
      </c>
      <c r="K24" s="14">
        <v>0.05</v>
      </c>
      <c r="L24" s="17">
        <f t="shared" si="0"/>
        <v>1080625</v>
      </c>
      <c r="M24" s="17"/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267</v>
      </c>
      <c r="F25" s="5">
        <v>1</v>
      </c>
      <c r="G25" s="11">
        <v>120</v>
      </c>
      <c r="H25" s="11" t="s">
        <v>131</v>
      </c>
      <c r="I25" s="13">
        <v>52000</v>
      </c>
      <c r="J25" s="14">
        <v>0.125</v>
      </c>
      <c r="K25" s="14">
        <v>0.05</v>
      </c>
      <c r="L25" s="17">
        <f t="shared" si="0"/>
        <v>5187000</v>
      </c>
      <c r="M25" s="17"/>
      <c r="N25" s="17"/>
    </row>
    <row r="26" spans="1:14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268</v>
      </c>
      <c r="F26" s="5">
        <v>1</v>
      </c>
      <c r="G26" s="11">
        <v>60</v>
      </c>
      <c r="H26" s="11" t="s">
        <v>131</v>
      </c>
      <c r="I26" s="13">
        <v>82000</v>
      </c>
      <c r="J26" s="14">
        <v>0.125</v>
      </c>
      <c r="K26" s="14">
        <v>0.05</v>
      </c>
      <c r="L26" s="17">
        <f t="shared" si="0"/>
        <v>4089750</v>
      </c>
      <c r="M26" s="17">
        <v>0</v>
      </c>
      <c r="N26" s="17">
        <f>SUM(L20:L26)</f>
        <v>19866875</v>
      </c>
    </row>
    <row r="27" spans="1:14" s="2" customFormat="1" ht="12.75" x14ac:dyDescent="0.2">
      <c r="A27" s="11">
        <v>5</v>
      </c>
      <c r="B27" s="12">
        <v>44946</v>
      </c>
      <c r="C27" s="12">
        <v>44943</v>
      </c>
      <c r="D27" s="12" t="s">
        <v>269</v>
      </c>
      <c r="E27" s="5" t="s">
        <v>193</v>
      </c>
      <c r="F27" s="5" t="s">
        <v>14</v>
      </c>
      <c r="G27" s="11">
        <v>40</v>
      </c>
      <c r="H27" s="11" t="s">
        <v>131</v>
      </c>
      <c r="I27" s="13">
        <v>47000</v>
      </c>
      <c r="J27" s="14">
        <v>0.125</v>
      </c>
      <c r="K27" s="14">
        <v>0.05</v>
      </c>
      <c r="L27" s="17">
        <f t="shared" si="0"/>
        <v>1562750</v>
      </c>
      <c r="M27" s="17"/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194</v>
      </c>
      <c r="F28" s="8" t="s">
        <v>14</v>
      </c>
      <c r="G28" s="11">
        <v>40</v>
      </c>
      <c r="H28" s="11" t="s">
        <v>131</v>
      </c>
      <c r="I28" s="13">
        <v>47000</v>
      </c>
      <c r="J28" s="14">
        <v>0.125</v>
      </c>
      <c r="K28" s="14">
        <v>0.05</v>
      </c>
      <c r="L28" s="17">
        <f t="shared" si="0"/>
        <v>1562750</v>
      </c>
      <c r="M28" s="17"/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195</v>
      </c>
      <c r="F29" s="5" t="s">
        <v>14</v>
      </c>
      <c r="G29" s="11">
        <v>40</v>
      </c>
      <c r="H29" s="11" t="s">
        <v>131</v>
      </c>
      <c r="I29" s="13">
        <v>47000</v>
      </c>
      <c r="J29" s="14">
        <v>0.125</v>
      </c>
      <c r="K29" s="14">
        <v>0.05</v>
      </c>
      <c r="L29" s="17">
        <f t="shared" si="0"/>
        <v>1562750</v>
      </c>
      <c r="M29" s="17">
        <v>0</v>
      </c>
      <c r="N29" s="17">
        <f>SUM(L27:L29)</f>
        <v>4688250</v>
      </c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6"/>
      <c r="F32" s="6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2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6"/>
      <c r="F34" s="6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5"/>
      <c r="F38" s="5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5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6"/>
      <c r="F42" s="6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8"/>
      <c r="F45" s="8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8"/>
      <c r="F46" s="8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5"/>
      <c r="E49" s="5"/>
      <c r="F49" s="5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6"/>
      <c r="F53" s="6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42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43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5"/>
      <c r="E59" s="6"/>
      <c r="F59" s="6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5"/>
      <c r="E60" s="8"/>
      <c r="F60" s="8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8"/>
      <c r="F61" s="8"/>
      <c r="G61" s="11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6"/>
      <c r="F62" s="6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2"/>
      <c r="E63" s="5"/>
      <c r="F63" s="5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5"/>
      <c r="F64" s="5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ref="L65:L128" si="1">G65*(I65-(I65*J65)-((I65-(I65*J65))*K65))</f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8"/>
      <c r="F66" s="8"/>
      <c r="G66" s="11"/>
      <c r="H66" s="11"/>
      <c r="I66" s="13"/>
      <c r="J66" s="14"/>
      <c r="K66" s="14"/>
      <c r="L66" s="17">
        <f t="shared" si="1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5"/>
      <c r="E67" s="5"/>
      <c r="F67" s="5"/>
      <c r="G67" s="11"/>
      <c r="H67" s="11"/>
      <c r="I67" s="13"/>
      <c r="J67" s="14"/>
      <c r="K67" s="14"/>
      <c r="L67" s="17">
        <f t="shared" si="1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6"/>
      <c r="F68" s="6"/>
      <c r="G68" s="11"/>
      <c r="H68" s="11"/>
      <c r="I68" s="13"/>
      <c r="J68" s="14"/>
      <c r="K68" s="14"/>
      <c r="L68" s="17">
        <f t="shared" si="1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5"/>
      <c r="F69" s="5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5"/>
      <c r="E70" s="5"/>
      <c r="F70" s="5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6"/>
      <c r="F71" s="6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6"/>
      <c r="F73" s="6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8"/>
      <c r="F74" s="8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5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6"/>
      <c r="F78" s="6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5"/>
      <c r="F81" s="5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5"/>
      <c r="F82" s="5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5"/>
      <c r="E83" s="5"/>
      <c r="F83" s="5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6"/>
      <c r="F85" s="6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8"/>
      <c r="F86" s="8"/>
      <c r="G86" s="11"/>
      <c r="H86" s="11"/>
      <c r="I86" s="10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8"/>
      <c r="F88" s="8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5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6"/>
      <c r="F90" s="6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0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5"/>
      <c r="F92" s="5"/>
      <c r="G92" s="11"/>
      <c r="H92" s="11"/>
      <c r="I92" s="10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"/>
      <c r="G93" s="11"/>
      <c r="H93" s="11"/>
      <c r="I93" s="10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5"/>
      <c r="E95" s="6"/>
      <c r="F95" s="6"/>
      <c r="G95" s="11"/>
      <c r="H95" s="11"/>
      <c r="I95" s="13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6"/>
      <c r="F97" s="6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5"/>
      <c r="E101" s="5"/>
      <c r="F101" s="5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6"/>
      <c r="F102" s="6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6"/>
      <c r="F105" s="6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8"/>
      <c r="F106" s="8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5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5"/>
      <c r="F109" s="5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5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5"/>
      <c r="E113" s="6"/>
      <c r="F113" s="6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6"/>
      <c r="F119" s="6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8"/>
      <c r="F120" s="8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5"/>
      <c r="E123" s="5"/>
      <c r="F123" s="5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6"/>
      <c r="F124" s="6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6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6"/>
      <c r="F127" s="6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5"/>
      <c r="F128" s="5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5"/>
      <c r="E129" s="6"/>
      <c r="F129" s="6"/>
      <c r="G129" s="11"/>
      <c r="H129" s="11"/>
      <c r="I129" s="13"/>
      <c r="J129" s="14"/>
      <c r="K129" s="14"/>
      <c r="L129" s="17">
        <f t="shared" ref="L129:L164" si="2">G129*(I129-(I129*J129)-((I129-(I129*J129))*K129))</f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5"/>
      <c r="F130" s="5"/>
      <c r="G130" s="11"/>
      <c r="H130" s="11"/>
      <c r="I130" s="13"/>
      <c r="J130" s="14"/>
      <c r="K130" s="14"/>
      <c r="L130" s="17">
        <f t="shared" si="2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2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6"/>
      <c r="F136" s="6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5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7"/>
      <c r="F142" s="7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5"/>
      <c r="E144" s="5"/>
      <c r="F144" s="5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6"/>
      <c r="F149" s="6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5"/>
      <c r="E151" s="6"/>
      <c r="F151" s="6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6"/>
      <c r="F157" s="6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8"/>
      <c r="F158" s="8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6"/>
      <c r="F160" s="6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5"/>
      <c r="F161" s="5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5"/>
      <c r="E162" s="5"/>
      <c r="F162" s="5"/>
      <c r="G162" s="11"/>
      <c r="H162" s="11"/>
      <c r="I162" s="10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0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5"/>
      <c r="E165" s="6"/>
      <c r="F165" s="6"/>
      <c r="G165" s="11"/>
      <c r="H165" s="11"/>
      <c r="I165" s="13"/>
      <c r="J165" s="14"/>
      <c r="K165" s="14"/>
      <c r="L165" s="17">
        <f>G165*(I165-(I165*J165)-((I165-(I165*J165))*K165))</f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3"/>
      <c r="J166" s="14"/>
      <c r="K166" s="14"/>
      <c r="L166" s="17">
        <f>G166*(I166-(I166*J166)-((I166-(I166*J166))*K166))</f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8"/>
      <c r="F167" s="8"/>
      <c r="G167" s="11"/>
      <c r="H167" s="11"/>
      <c r="I167" s="13"/>
      <c r="J167" s="14"/>
      <c r="K167" s="14"/>
      <c r="L167" s="17">
        <f t="shared" ref="L167:L230" si="3">G167*(I167-(I167*J167)-((I167-(I167*J167))*K167))</f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8"/>
      <c r="F168" s="8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5"/>
      <c r="F169" s="5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6"/>
      <c r="F170" s="6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5"/>
      <c r="F172" s="5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8"/>
      <c r="F173" s="8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5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8"/>
      <c r="F179" s="8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7"/>
      <c r="F181" s="7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8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8"/>
      <c r="F185" s="8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5"/>
      <c r="E186" s="9"/>
      <c r="F186" s="9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8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8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5"/>
      <c r="F190" s="5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5"/>
      <c r="E191" s="5"/>
      <c r="F191" s="5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5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8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8"/>
      <c r="F201" s="8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8"/>
      <c r="F202" s="8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5"/>
      <c r="E203" s="6"/>
      <c r="F203" s="6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6"/>
      <c r="F208" s="6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6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5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5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6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6"/>
      <c r="F219" s="6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6"/>
      <c r="F222" s="6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5"/>
      <c r="E228" s="5"/>
      <c r="F228" s="5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8"/>
      <c r="F230" s="8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"/>
      <c r="G231" s="11"/>
      <c r="H231" s="11"/>
      <c r="I231" s="13"/>
      <c r="J231" s="14"/>
      <c r="K231" s="14"/>
      <c r="L231" s="17">
        <f t="shared" ref="L231:L411" si="4">G231*(I231-(I231*J231)-((I231-(I231*J231))*K231))</f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8"/>
      <c r="F233" s="8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5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8"/>
      <c r="F245" s="8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5"/>
      <c r="E247" s="8"/>
      <c r="F247" s="8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5"/>
      <c r="F249" s="5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8"/>
      <c r="F259" s="8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6"/>
      <c r="F264" s="6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5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5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6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6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6"/>
      <c r="F281" s="6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8"/>
      <c r="F282" s="8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5"/>
      <c r="E284" s="5"/>
      <c r="F284" s="5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5"/>
      <c r="E285" s="5"/>
      <c r="F285" s="5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5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6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9"/>
      <c r="F292" s="9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6"/>
      <c r="F294" s="6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6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5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5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6"/>
      <c r="F306" s="6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5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8"/>
      <c r="F314" s="8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6"/>
      <c r="F316" s="6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5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8"/>
      <c r="F320" s="8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5"/>
      <c r="E327" s="8"/>
      <c r="F327" s="8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6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6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6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5"/>
      <c r="E336" s="5"/>
      <c r="F336" s="5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5"/>
      <c r="F338" s="5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5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6"/>
      <c r="F344" s="6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8"/>
      <c r="F345" s="8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6"/>
      <c r="F349" s="6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5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5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6"/>
      <c r="F357" s="6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5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6"/>
      <c r="F365" s="6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5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6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6"/>
      <c r="F371" s="6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5"/>
      <c r="E376" s="6"/>
      <c r="F376" s="6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8"/>
      <c r="F379" s="8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5"/>
      <c r="E382" s="5"/>
      <c r="F382" s="5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6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8"/>
      <c r="F388" s="8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8"/>
      <c r="F389" s="8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6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6"/>
      <c r="F393" s="6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5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6"/>
      <c r="F398" s="6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5"/>
      <c r="E401" s="6"/>
      <c r="F401" s="6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8"/>
      <c r="F403" s="8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5"/>
      <c r="F405" s="5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6"/>
      <c r="F410" s="6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ref="L412:L475" si="5">G412*(I412-(I412*J412)-((I412-(I412*J412))*K412))</f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8"/>
      <c r="F413" s="8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6"/>
      <c r="F417" s="6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8"/>
      <c r="F431" s="8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5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6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5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5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6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6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6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6"/>
      <c r="E459" s="5"/>
      <c r="F459" s="5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5"/>
      <c r="F460" s="5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6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6"/>
      <c r="F462" s="6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5"/>
      <c r="E467" s="6"/>
      <c r="F467" s="6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8"/>
      <c r="C468" s="18"/>
      <c r="D468" s="11"/>
      <c r="E468" s="6"/>
      <c r="F468" s="6"/>
      <c r="G468" s="11"/>
      <c r="H468" s="11"/>
      <c r="I468" s="13"/>
      <c r="J468" s="6"/>
      <c r="K468" s="6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8"/>
      <c r="C469" s="18"/>
      <c r="D469" s="11"/>
      <c r="E469" s="6"/>
      <c r="F469" s="6"/>
      <c r="G469" s="11"/>
      <c r="H469" s="11"/>
      <c r="I469" s="13"/>
      <c r="J469" s="6"/>
      <c r="K469" s="6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5"/>
      <c r="F470" s="5"/>
      <c r="G470" s="11"/>
      <c r="H470" s="11"/>
      <c r="I470" s="13"/>
      <c r="J470" s="6"/>
      <c r="K470" s="6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5"/>
      <c r="F471" s="5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5"/>
      <c r="F472" s="5"/>
      <c r="G472" s="11"/>
      <c r="H472" s="11"/>
      <c r="I472" s="13"/>
      <c r="J472" s="14"/>
      <c r="K472" s="14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5"/>
      <c r="F473" s="5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6"/>
      <c r="F474" s="6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6"/>
      <c r="F475" s="6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6"/>
      <c r="G476" s="11"/>
      <c r="H476" s="11"/>
      <c r="I476" s="13"/>
      <c r="J476" s="14"/>
      <c r="K476" s="14"/>
      <c r="L476" s="17">
        <f t="shared" ref="L476:L539" si="6"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6"/>
      <c r="F481" s="6"/>
      <c r="G481" s="11"/>
      <c r="H481" s="11"/>
      <c r="I481" s="13"/>
      <c r="J481" s="6"/>
      <c r="K481" s="6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5"/>
      <c r="F482" s="5"/>
      <c r="G482" s="11"/>
      <c r="H482" s="11"/>
      <c r="I482" s="13"/>
      <c r="J482" s="6"/>
      <c r="K482" s="6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5"/>
      <c r="F483" s="5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6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6"/>
      <c r="E486" s="6"/>
      <c r="F486" s="6"/>
      <c r="G486" s="11"/>
      <c r="H486" s="11"/>
      <c r="I486" s="13"/>
      <c r="J486" s="6"/>
      <c r="K486" s="6"/>
      <c r="L486" s="17">
        <f>G486*(I486-(I486*J486)-((I486-(I486*J486))*K486))</f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>G487*(I487-(I487*J487)-((I487-(I487*J487))*K487))</f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8"/>
      <c r="F488" s="8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8"/>
      <c r="F489" s="8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5"/>
      <c r="E490" s="6"/>
      <c r="F490" s="6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6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5"/>
      <c r="F492" s="5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6"/>
      <c r="E495" s="6"/>
      <c r="F495" s="6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6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8"/>
      <c r="F500" s="8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5"/>
      <c r="F501" s="5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5"/>
      <c r="F502" s="5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6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6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6"/>
      <c r="E505" s="6"/>
      <c r="F505" s="6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6"/>
      <c r="F506" s="6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5"/>
      <c r="E507" s="5"/>
      <c r="F507" s="5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6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11"/>
      <c r="E511" s="6"/>
      <c r="F511" s="6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11"/>
      <c r="E512" s="6"/>
      <c r="F512" s="6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1"/>
      <c r="E513" s="5"/>
      <c r="F513" s="5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6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12"/>
      <c r="E516" s="5"/>
      <c r="F516" s="5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12"/>
      <c r="E517" s="5"/>
      <c r="F517" s="5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5"/>
      <c r="F518" s="5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8"/>
      <c r="F519" s="8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6"/>
      <c r="F520" s="6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8"/>
      <c r="C521" s="18"/>
      <c r="D521" s="21"/>
      <c r="E521" s="6"/>
      <c r="F521" s="6"/>
      <c r="G521" s="11"/>
      <c r="H521" s="11"/>
      <c r="I521" s="13"/>
      <c r="J521" s="6"/>
      <c r="K521" s="6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8"/>
      <c r="C522" s="18"/>
      <c r="D522" s="21"/>
      <c r="E522" s="6"/>
      <c r="F522" s="6"/>
      <c r="G522" s="11"/>
      <c r="H522" s="11"/>
      <c r="I522" s="13"/>
      <c r="J522" s="6"/>
      <c r="K522" s="6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8"/>
      <c r="C523" s="18"/>
      <c r="D523" s="21"/>
      <c r="E523" s="6"/>
      <c r="F523" s="6"/>
      <c r="G523" s="11"/>
      <c r="H523" s="11"/>
      <c r="I523" s="13"/>
      <c r="J523" s="6"/>
      <c r="K523" s="6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6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6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"/>
      <c r="G539" s="11"/>
      <c r="H539" s="11"/>
      <c r="I539" s="13"/>
      <c r="J539" s="6"/>
      <c r="K539" s="6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"/>
      <c r="G540" s="11"/>
      <c r="H540" s="11"/>
      <c r="I540" s="13"/>
      <c r="J540" s="6"/>
      <c r="K540" s="6"/>
      <c r="L540" s="17">
        <f t="shared" ref="L540:L603" si="7">G540*(I540-(I540*J540)-((I540-(I540*J540))*K540))</f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6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6"/>
      <c r="F543" s="6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6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6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6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6"/>
      <c r="F549" s="6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5"/>
      <c r="F551" s="5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6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6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6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6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6"/>
      <c r="F559" s="6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5"/>
      <c r="F561" s="5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6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6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6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6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20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6"/>
      <c r="F569" s="6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5"/>
      <c r="F571" s="5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6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6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6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6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6"/>
      <c r="F579" s="6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5"/>
      <c r="F581" s="5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6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2"/>
      <c r="C584" s="12"/>
      <c r="D584" s="21"/>
      <c r="E584" s="6"/>
      <c r="F584" s="6"/>
      <c r="G584" s="11"/>
      <c r="H584" s="11"/>
      <c r="I584" s="13"/>
      <c r="J584" s="14"/>
      <c r="K584" s="14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2"/>
      <c r="C585" s="12"/>
      <c r="D585" s="21"/>
      <c r="E585" s="6"/>
      <c r="F585" s="6"/>
      <c r="G585" s="11"/>
      <c r="H585" s="11"/>
      <c r="I585" s="13"/>
      <c r="J585" s="14"/>
      <c r="K585" s="14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6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6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5"/>
      <c r="F590" s="5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5"/>
      <c r="F591" s="5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6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6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ref="L604:L667" si="8">G604*(I604-(I604*J604)-((I604-(I604*J604))*K604))</f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1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23"/>
      <c r="C631" s="18"/>
      <c r="D631" s="19"/>
      <c r="E631" s="3"/>
      <c r="F631" s="3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23"/>
      <c r="C632" s="18"/>
      <c r="D632" s="19"/>
      <c r="E632" s="3"/>
      <c r="F632" s="3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  <c r="O632" s="24"/>
    </row>
    <row r="633" spans="1:15" s="2" customFormat="1" ht="12.75" x14ac:dyDescent="0.2">
      <c r="A633" s="11"/>
      <c r="B633" s="18"/>
      <c r="C633" s="18"/>
      <c r="D633" s="19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6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4"/>
      <c r="F640" s="4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3"/>
      <c r="F654" s="3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ref="L668:L731" si="9">G668*(I668-(I668*J668)-((I668-(I668*J668))*K668))</f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ref="L732:L795" si="10">G732*(I732-(I732*J732)-((I732-(I732*J732))*K732))</f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14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14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ref="L796:L859" si="11">G796*(I796-(I796*J796)-((I796-(I796*J796))*K796))</f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ref="L860:L934" si="12">G860*(I860-(I860*J860)-((I860-(I860*J860))*K860))</f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ref="L935:L998" si="13">G935*(I935-(I935*J935)-((I935-(I935*J935))*K935))</f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ref="L999:L1062" si="14">G999*(I999-(I999*J999)-((I999-(I999*J999))*K999))</f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ref="L1063:L1126" si="15">G1063*(I1063-(I1063*J1063)-((I1063-(I1063*J1063))*K1063))</f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20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20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20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N1093" s="47"/>
      <c r="O1093" s="48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ref="L1127:L1190" si="16">G1127*(I1127-(I1127*J1127)-((I1127-(I1127*J1127))*K1127))</f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ref="L1191:L1254" si="17">G1191*(I1191-(I1191*J1191)-((I1191-(I1191*J1191))*K1191))</f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ref="L1255:L1318" si="18">G1255*(I1255-(I1255*J1255)-((I1255-(I1255*J1255))*K1255))</f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49"/>
      <c r="N1281" s="49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49"/>
      <c r="N1290" s="49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49"/>
      <c r="N1299" s="49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49"/>
      <c r="N1309" s="49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ref="L1319:L1382" si="19">G1319*(I1319-(I1319*J1319)-((I1319-(I1319*J1319))*K1319))</f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9"/>
        <v>0</v>
      </c>
      <c r="M1322" s="49"/>
      <c r="N1322" s="49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49"/>
      <c r="N1332" s="49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49"/>
      <c r="N1347" s="49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49"/>
      <c r="N1354" s="49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>G1355*(I1355-(I1355*J1355)-((I1355-(I1355*J1355))*K1355))</f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>G1356*(I1356-(I1356*J1356)-((I1356-(I1356*J1356))*K1356))</f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49"/>
      <c r="N1363" s="49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ref="L1383:L1446" si="20">G1383*(I1383-(I1383*J1383)-((I1383-(I1383*J1383))*K1383))</f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ref="L1447:L1517" si="21">G1447*(I1447-(I1447*J1447)-((I1447-(I1447*J1447))*K1447))</f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ref="L1518:L1581" si="22">G1518*(I1518-(I1518*J1518)-((I1518-(I1518*J1518))*K1518))</f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ht="15.75" x14ac:dyDescent="0.25">
      <c r="A1533" s="46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ref="L1582:L1645" si="23">G1582*(I1582-(I1582*J1582)-((I1582-(I1582*J1582))*K1582))</f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ref="L1646:L1709" si="24">G1646*(I1646-(I1646*J1646)-((I1646-(I1646*J1646))*K1646))</f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ref="L1710:L1773" si="25">G1710*(I1710-(I1710*J1710)-((I1710-(I1710*J1710))*K1710))</f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ref="L1774:L1822" si="26">G1774*(I1774-(I1774*J1774)-((I1774-(I1774*J1774))*K1774))</f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8.5703125" style="44" customWidth="1"/>
    <col min="5" max="5" width="42.85546875" style="22" customWidth="1"/>
    <col min="6" max="6" width="1.85546875" style="22" customWidth="1"/>
    <col min="7" max="7" width="3.5703125" style="44" customWidth="1"/>
    <col min="8" max="8" width="4" style="44" customWidth="1"/>
    <col min="9" max="9" width="11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19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51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44940</v>
      </c>
      <c r="C5" s="12">
        <v>44938</v>
      </c>
      <c r="D5" s="15" t="s">
        <v>210</v>
      </c>
      <c r="E5" s="5" t="s">
        <v>211</v>
      </c>
      <c r="F5" s="5">
        <v>1</v>
      </c>
      <c r="G5" s="11">
        <v>120</v>
      </c>
      <c r="H5" s="11" t="s">
        <v>212</v>
      </c>
      <c r="I5" s="13">
        <v>18250</v>
      </c>
      <c r="J5" s="14"/>
      <c r="K5" s="14"/>
      <c r="L5" s="17">
        <f t="shared" ref="L5:L68" si="0">G5*(I5-(I5*J5)-((I5-(I5*J5))*K5))</f>
        <v>2190000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213</v>
      </c>
      <c r="F6" s="6">
        <v>1</v>
      </c>
      <c r="G6" s="11">
        <v>120</v>
      </c>
      <c r="H6" s="11" t="s">
        <v>212</v>
      </c>
      <c r="I6" s="13">
        <v>18250</v>
      </c>
      <c r="J6" s="14"/>
      <c r="K6" s="14"/>
      <c r="L6" s="17">
        <f t="shared" si="0"/>
        <v>2190000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214</v>
      </c>
      <c r="F7" s="5">
        <v>1</v>
      </c>
      <c r="G7" s="11">
        <v>120</v>
      </c>
      <c r="H7" s="11" t="s">
        <v>212</v>
      </c>
      <c r="I7" s="13">
        <v>18250</v>
      </c>
      <c r="J7" s="14"/>
      <c r="K7" s="14"/>
      <c r="L7" s="17">
        <f t="shared" si="0"/>
        <v>2190000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215</v>
      </c>
      <c r="F8" s="5">
        <v>1</v>
      </c>
      <c r="G8" s="11">
        <v>120</v>
      </c>
      <c r="H8" s="11" t="s">
        <v>212</v>
      </c>
      <c r="I8" s="13">
        <v>18250</v>
      </c>
      <c r="J8" s="14"/>
      <c r="K8" s="14"/>
      <c r="L8" s="17">
        <f t="shared" si="0"/>
        <v>2190000</v>
      </c>
      <c r="M8" s="17">
        <v>0</v>
      </c>
      <c r="N8" s="17">
        <f>SUM(L5:L8)-M8</f>
        <v>8760000</v>
      </c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20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8554687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21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44946</v>
      </c>
      <c r="C5" s="12">
        <v>44945</v>
      </c>
      <c r="D5" s="15" t="s">
        <v>270</v>
      </c>
      <c r="E5" s="5" t="s">
        <v>271</v>
      </c>
      <c r="F5" s="5">
        <v>30</v>
      </c>
      <c r="G5" s="11">
        <v>3000</v>
      </c>
      <c r="H5" s="11" t="s">
        <v>152</v>
      </c>
      <c r="I5" s="13">
        <v>14000</v>
      </c>
      <c r="J5" s="14">
        <v>0.1</v>
      </c>
      <c r="K5" s="14"/>
      <c r="L5" s="17">
        <f t="shared" ref="L5:L68" si="0">G5*(I5-(I5*J5)-((I5-(I5*J5))*K5))</f>
        <v>37800000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272</v>
      </c>
      <c r="F6" s="6">
        <v>5</v>
      </c>
      <c r="G6" s="11">
        <v>250</v>
      </c>
      <c r="H6" s="11" t="s">
        <v>152</v>
      </c>
      <c r="I6" s="13">
        <v>24000</v>
      </c>
      <c r="J6" s="14"/>
      <c r="K6" s="14"/>
      <c r="L6" s="17">
        <f t="shared" si="0"/>
        <v>6000000</v>
      </c>
      <c r="M6" s="17">
        <v>0</v>
      </c>
      <c r="N6" s="17">
        <f>SUM(L5:L6)-(SUM(M5:M6))</f>
        <v>43800000</v>
      </c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22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23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="90" zoomScaleNormal="9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26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202</v>
      </c>
      <c r="E5" s="5" t="s">
        <v>203</v>
      </c>
      <c r="F5" s="5">
        <v>6</v>
      </c>
      <c r="G5" s="11">
        <v>300</v>
      </c>
      <c r="H5" s="11" t="s">
        <v>131</v>
      </c>
      <c r="I5" s="13">
        <v>12870</v>
      </c>
      <c r="J5" s="14"/>
      <c r="K5" s="14"/>
      <c r="L5" s="17">
        <f t="shared" ref="L5:L68" si="0">G5*(I5-(I5*J5)-((I5-(I5*J5))*K5))</f>
        <v>3861000</v>
      </c>
      <c r="M5" s="17">
        <v>0</v>
      </c>
      <c r="N5" s="17">
        <f>L5</f>
        <v>3861000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2022-07-11T08:19:53Z</cp:lastPrinted>
  <dcterms:created xsi:type="dcterms:W3CDTF">2022-01-17T09:02:51Z</dcterms:created>
  <dcterms:modified xsi:type="dcterms:W3CDTF">2023-01-21T04:15:01Z</dcterms:modified>
</cp:coreProperties>
</file>