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461" i="6" l="1"/>
  <c r="J461" i="6"/>
  <c r="M460" i="6"/>
  <c r="M459" i="6"/>
  <c r="M458" i="6"/>
  <c r="M457" i="6"/>
  <c r="M456" i="6"/>
  <c r="M455" i="6"/>
  <c r="L461" i="6" l="1"/>
  <c r="L455" i="6"/>
  <c r="L456" i="6"/>
  <c r="L457" i="6"/>
  <c r="L458" i="6"/>
  <c r="L459" i="6"/>
  <c r="L460" i="6"/>
  <c r="K461" i="6"/>
  <c r="P334" i="10"/>
  <c r="P327" i="10"/>
  <c r="P319" i="10"/>
  <c r="AI14" i="11"/>
  <c r="AI16" i="11"/>
  <c r="AG16" i="11"/>
  <c r="AG20" i="11"/>
  <c r="AG19" i="11"/>
  <c r="AG18" i="11"/>
  <c r="AG17" i="11"/>
  <c r="AI20" i="11"/>
  <c r="AI19" i="11"/>
  <c r="AI18" i="11"/>
  <c r="AI17" i="11"/>
  <c r="AI15" i="11"/>
  <c r="AI13" i="11"/>
  <c r="AI12" i="11"/>
  <c r="AI11" i="11"/>
  <c r="AH14" i="11"/>
  <c r="AH15" i="11"/>
  <c r="AH13" i="11"/>
  <c r="AH12" i="11"/>
  <c r="AH11" i="11"/>
  <c r="AG11" i="11"/>
  <c r="K1150" i="7" l="1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 l="1"/>
  <c r="K1111" i="7"/>
  <c r="K1110" i="7"/>
  <c r="K1109" i="7"/>
  <c r="K1108" i="7"/>
  <c r="K1107" i="7"/>
  <c r="K1106" i="7"/>
  <c r="K1105" i="7"/>
  <c r="K1104" i="7"/>
  <c r="K1103" i="7"/>
  <c r="K1102" i="7"/>
  <c r="K1101" i="7"/>
  <c r="H11" i="1" l="1"/>
  <c r="N15" i="1"/>
  <c r="I131" i="2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K417" i="6" s="1"/>
  <c r="M420" i="6"/>
  <c r="J420" i="6"/>
  <c r="K420" i="6" s="1"/>
  <c r="L418" i="6"/>
  <c r="M418" i="6"/>
  <c r="L419" i="6"/>
  <c r="M419" i="6"/>
  <c r="L417" i="6" l="1"/>
  <c r="L420" i="6"/>
  <c r="L451" i="6" l="1"/>
  <c r="M451" i="6"/>
  <c r="L452" i="6"/>
  <c r="M452" i="6"/>
  <c r="L453" i="6"/>
  <c r="M453" i="6"/>
  <c r="L454" i="6"/>
  <c r="M454" i="6"/>
  <c r="J434" i="6"/>
  <c r="K434" i="6" s="1"/>
  <c r="L434" i="6" s="1"/>
  <c r="M434" i="6"/>
  <c r="J435" i="6"/>
  <c r="K435" i="6" s="1"/>
  <c r="L435" i="6" s="1"/>
  <c r="M435" i="6"/>
  <c r="J436" i="6"/>
  <c r="K436" i="6" s="1"/>
  <c r="L436" i="6" s="1"/>
  <c r="M436" i="6"/>
  <c r="J422" i="6"/>
  <c r="K422" i="6" s="1"/>
  <c r="L422" i="6" s="1"/>
  <c r="M422" i="6"/>
  <c r="K1089" i="7" l="1"/>
  <c r="J426" i="6" l="1"/>
  <c r="K426" i="6" s="1"/>
  <c r="L426" i="6" s="1"/>
  <c r="M426" i="6"/>
  <c r="J427" i="6"/>
  <c r="K427" i="6" s="1"/>
  <c r="L427" i="6" s="1"/>
  <c r="M427" i="6"/>
  <c r="J428" i="6"/>
  <c r="K428" i="6" s="1"/>
  <c r="L428" i="6" s="1"/>
  <c r="M428" i="6"/>
  <c r="J429" i="6"/>
  <c r="K429" i="6" s="1"/>
  <c r="L429" i="6" s="1"/>
  <c r="M429" i="6"/>
  <c r="J430" i="6"/>
  <c r="K430" i="6" s="1"/>
  <c r="L430" i="6" s="1"/>
  <c r="M430" i="6"/>
  <c r="J431" i="6"/>
  <c r="K431" i="6" s="1"/>
  <c r="L431" i="6" s="1"/>
  <c r="M431" i="6"/>
  <c r="J432" i="6"/>
  <c r="K432" i="6" s="1"/>
  <c r="L432" i="6" s="1"/>
  <c r="M432" i="6"/>
  <c r="J433" i="6"/>
  <c r="K433" i="6" s="1"/>
  <c r="L433" i="6" s="1"/>
  <c r="M433" i="6"/>
  <c r="L438" i="6"/>
  <c r="M438" i="6"/>
  <c r="J439" i="6"/>
  <c r="K439" i="6" s="1"/>
  <c r="L439" i="6" s="1"/>
  <c r="M439" i="6"/>
  <c r="J440" i="6"/>
  <c r="K440" i="6" s="1"/>
  <c r="L440" i="6" s="1"/>
  <c r="M440" i="6"/>
  <c r="J441" i="6"/>
  <c r="K441" i="6" s="1"/>
  <c r="L441" i="6" s="1"/>
  <c r="M441" i="6"/>
  <c r="J442" i="6"/>
  <c r="K442" i="6" s="1"/>
  <c r="L442" i="6" s="1"/>
  <c r="M442" i="6"/>
  <c r="J443" i="6"/>
  <c r="K443" i="6" s="1"/>
  <c r="L443" i="6" s="1"/>
  <c r="M443" i="6"/>
  <c r="L444" i="6"/>
  <c r="M444" i="6"/>
  <c r="L445" i="6"/>
  <c r="M445" i="6"/>
  <c r="L446" i="6"/>
  <c r="M446" i="6"/>
  <c r="L447" i="6"/>
  <c r="M447" i="6"/>
  <c r="L448" i="6"/>
  <c r="M448" i="6"/>
  <c r="L449" i="6"/>
  <c r="M449" i="6"/>
  <c r="L450" i="6"/>
  <c r="M450" i="6"/>
  <c r="J421" i="6"/>
  <c r="K421" i="6" s="1"/>
  <c r="L421" i="6" s="1"/>
  <c r="M421" i="6"/>
  <c r="J423" i="6" l="1"/>
  <c r="K423" i="6" s="1"/>
  <c r="M423" i="6"/>
  <c r="J424" i="6"/>
  <c r="K424" i="6" s="1"/>
  <c r="M424" i="6"/>
  <c r="K1098" i="7"/>
  <c r="K1097" i="7"/>
  <c r="K1096" i="7"/>
  <c r="K1095" i="7"/>
  <c r="K1094" i="7"/>
  <c r="K1093" i="7"/>
  <c r="K1092" i="7"/>
  <c r="K1086" i="7"/>
  <c r="K1029" i="7"/>
  <c r="L424" i="6" l="1"/>
  <c r="L423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2" i="10" l="1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C414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11" i="7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K2109" i="7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I1910" i="7"/>
  <c r="J1910" i="7" s="1"/>
  <c r="I1909" i="7"/>
  <c r="J1909" i="7" s="1"/>
  <c r="K1907" i="7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K1705" i="7"/>
  <c r="K1503" i="7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K1301" i="7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70" i="6"/>
  <c r="M561" i="6"/>
  <c r="J561" i="6"/>
  <c r="K561" i="6" s="1"/>
  <c r="M560" i="6"/>
  <c r="J560" i="6"/>
  <c r="M559" i="6"/>
  <c r="J559" i="6"/>
  <c r="K559" i="6" s="1"/>
  <c r="M558" i="6"/>
  <c r="J558" i="6"/>
  <c r="K558" i="6" s="1"/>
  <c r="M557" i="6"/>
  <c r="J557" i="6"/>
  <c r="K557" i="6" s="1"/>
  <c r="M556" i="6"/>
  <c r="J556" i="6"/>
  <c r="K556" i="6" s="1"/>
  <c r="M555" i="6"/>
  <c r="J555" i="6"/>
  <c r="K555" i="6" s="1"/>
  <c r="M554" i="6"/>
  <c r="J554" i="6"/>
  <c r="K554" i="6" s="1"/>
  <c r="M553" i="6"/>
  <c r="J553" i="6"/>
  <c r="K553" i="6" s="1"/>
  <c r="M552" i="6"/>
  <c r="J552" i="6"/>
  <c r="K552" i="6" s="1"/>
  <c r="M551" i="6"/>
  <c r="J551" i="6"/>
  <c r="K551" i="6" s="1"/>
  <c r="M550" i="6"/>
  <c r="J550" i="6"/>
  <c r="K550" i="6" s="1"/>
  <c r="M549" i="6"/>
  <c r="J549" i="6"/>
  <c r="K549" i="6" s="1"/>
  <c r="M548" i="6"/>
  <c r="J548" i="6"/>
  <c r="M547" i="6"/>
  <c r="J547" i="6"/>
  <c r="M546" i="6"/>
  <c r="J546" i="6"/>
  <c r="K546" i="6" s="1"/>
  <c r="M545" i="6"/>
  <c r="J545" i="6"/>
  <c r="K545" i="6" s="1"/>
  <c r="M544" i="6"/>
  <c r="J544" i="6"/>
  <c r="M543" i="6"/>
  <c r="J543" i="6"/>
  <c r="K543" i="6" s="1"/>
  <c r="M542" i="6"/>
  <c r="J542" i="6"/>
  <c r="M541" i="6"/>
  <c r="J541" i="6"/>
  <c r="K541" i="6" s="1"/>
  <c r="M538" i="6"/>
  <c r="J538" i="6"/>
  <c r="M537" i="6"/>
  <c r="J537" i="6"/>
  <c r="K537" i="6" s="1"/>
  <c r="M536" i="6"/>
  <c r="J536" i="6"/>
  <c r="K536" i="6" s="1"/>
  <c r="M535" i="6"/>
  <c r="J535" i="6"/>
  <c r="K535" i="6" s="1"/>
  <c r="M534" i="6"/>
  <c r="J534" i="6"/>
  <c r="K534" i="6" s="1"/>
  <c r="M533" i="6"/>
  <c r="J533" i="6"/>
  <c r="M532" i="6"/>
  <c r="J532" i="6"/>
  <c r="K532" i="6" s="1"/>
  <c r="M531" i="6"/>
  <c r="J531" i="6"/>
  <c r="M530" i="6"/>
  <c r="J530" i="6"/>
  <c r="M529" i="6"/>
  <c r="J529" i="6"/>
  <c r="M528" i="6"/>
  <c r="J528" i="6"/>
  <c r="M527" i="6"/>
  <c r="J527" i="6"/>
  <c r="M526" i="6"/>
  <c r="J526" i="6"/>
  <c r="M525" i="6"/>
  <c r="J525" i="6"/>
  <c r="M524" i="6"/>
  <c r="J524" i="6"/>
  <c r="M523" i="6"/>
  <c r="J523" i="6"/>
  <c r="M522" i="6"/>
  <c r="J522" i="6"/>
  <c r="M521" i="6"/>
  <c r="J521" i="6"/>
  <c r="M520" i="6"/>
  <c r="J520" i="6"/>
  <c r="M519" i="6"/>
  <c r="J519" i="6"/>
  <c r="M518" i="6"/>
  <c r="J518" i="6"/>
  <c r="M515" i="6"/>
  <c r="J515" i="6"/>
  <c r="M514" i="6"/>
  <c r="J514" i="6"/>
  <c r="M513" i="6"/>
  <c r="J513" i="6"/>
  <c r="M512" i="6"/>
  <c r="J512" i="6"/>
  <c r="M511" i="6"/>
  <c r="J511" i="6"/>
  <c r="M510" i="6"/>
  <c r="J510" i="6"/>
  <c r="M509" i="6"/>
  <c r="J509" i="6"/>
  <c r="M508" i="6"/>
  <c r="J508" i="6"/>
  <c r="M507" i="6"/>
  <c r="J507" i="6"/>
  <c r="M506" i="6"/>
  <c r="J506" i="6"/>
  <c r="M505" i="6"/>
  <c r="J505" i="6"/>
  <c r="M504" i="6"/>
  <c r="J504" i="6"/>
  <c r="M503" i="6"/>
  <c r="J503" i="6"/>
  <c r="M502" i="6"/>
  <c r="J502" i="6"/>
  <c r="M501" i="6"/>
  <c r="J501" i="6"/>
  <c r="M500" i="6"/>
  <c r="J500" i="6"/>
  <c r="M499" i="6"/>
  <c r="J499" i="6"/>
  <c r="M498" i="6"/>
  <c r="J498" i="6"/>
  <c r="M497" i="6"/>
  <c r="J497" i="6"/>
  <c r="M496" i="6"/>
  <c r="J496" i="6"/>
  <c r="M495" i="6"/>
  <c r="J495" i="6"/>
  <c r="M492" i="6"/>
  <c r="J492" i="6"/>
  <c r="M491" i="6"/>
  <c r="J491" i="6"/>
  <c r="M490" i="6"/>
  <c r="J490" i="6"/>
  <c r="M489" i="6"/>
  <c r="J489" i="6"/>
  <c r="M488" i="6"/>
  <c r="J488" i="6"/>
  <c r="M487" i="6"/>
  <c r="J487" i="6"/>
  <c r="M486" i="6"/>
  <c r="J486" i="6"/>
  <c r="M485" i="6"/>
  <c r="J485" i="6"/>
  <c r="M484" i="6"/>
  <c r="J484" i="6"/>
  <c r="M483" i="6"/>
  <c r="J483" i="6"/>
  <c r="M482" i="6"/>
  <c r="J482" i="6"/>
  <c r="M481" i="6"/>
  <c r="J481" i="6"/>
  <c r="M480" i="6"/>
  <c r="J480" i="6"/>
  <c r="M479" i="6"/>
  <c r="J479" i="6"/>
  <c r="M478" i="6"/>
  <c r="J478" i="6"/>
  <c r="M477" i="6"/>
  <c r="J477" i="6"/>
  <c r="M476" i="6"/>
  <c r="J476" i="6"/>
  <c r="M475" i="6"/>
  <c r="J475" i="6"/>
  <c r="M474" i="6"/>
  <c r="J474" i="6"/>
  <c r="M473" i="6"/>
  <c r="J473" i="6"/>
  <c r="M472" i="6"/>
  <c r="J472" i="6"/>
  <c r="M469" i="6"/>
  <c r="J469" i="6"/>
  <c r="M468" i="6"/>
  <c r="J468" i="6"/>
  <c r="K468" i="6" s="1"/>
  <c r="M467" i="6"/>
  <c r="J467" i="6"/>
  <c r="M466" i="6"/>
  <c r="J466" i="6"/>
  <c r="K466" i="6" s="1"/>
  <c r="M465" i="6"/>
  <c r="J465" i="6"/>
  <c r="M464" i="6"/>
  <c r="J464" i="6"/>
  <c r="K464" i="6" s="1"/>
  <c r="M463" i="6"/>
  <c r="J463" i="6"/>
  <c r="K463" i="6" s="1"/>
  <c r="M462" i="6"/>
  <c r="J462" i="6"/>
  <c r="M425" i="6"/>
  <c r="J425" i="6"/>
  <c r="K425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11" i="7" l="1"/>
  <c r="I2311" i="7"/>
  <c r="J203" i="6"/>
  <c r="Q11" i="3" s="1"/>
  <c r="D12" i="1" s="1"/>
  <c r="D14" i="1" s="1"/>
  <c r="I2109" i="7"/>
  <c r="J1911" i="7"/>
  <c r="J2109" i="7" s="1"/>
  <c r="J1907" i="7"/>
  <c r="I1907" i="7"/>
  <c r="J1503" i="7"/>
  <c r="J1705" i="7"/>
  <c r="I1705" i="7"/>
  <c r="I1503" i="7"/>
  <c r="J1301" i="7"/>
  <c r="I1301" i="7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70" i="6"/>
  <c r="Q15" i="3" s="1"/>
  <c r="H12" i="1" s="1"/>
  <c r="M470" i="6"/>
  <c r="M203" i="6"/>
  <c r="M138" i="6"/>
  <c r="L532" i="6"/>
  <c r="K542" i="6"/>
  <c r="L542" i="6" s="1"/>
  <c r="K544" i="6"/>
  <c r="L544" i="6" s="1"/>
  <c r="K548" i="6"/>
  <c r="L548" i="6" s="1"/>
  <c r="K560" i="6"/>
  <c r="L560" i="6" s="1"/>
  <c r="L541" i="6"/>
  <c r="L543" i="6"/>
  <c r="L545" i="6"/>
  <c r="L546" i="6"/>
  <c r="L549" i="6"/>
  <c r="L550" i="6"/>
  <c r="L551" i="6"/>
  <c r="L552" i="6"/>
  <c r="L553" i="6"/>
  <c r="L554" i="6"/>
  <c r="L555" i="6"/>
  <c r="L556" i="6"/>
  <c r="L557" i="6"/>
  <c r="L558" i="6"/>
  <c r="L559" i="6"/>
  <c r="L561" i="6"/>
  <c r="K547" i="6"/>
  <c r="L547" i="6" s="1"/>
  <c r="K518" i="6"/>
  <c r="L518" i="6" s="1"/>
  <c r="K519" i="6"/>
  <c r="L519" i="6" s="1"/>
  <c r="K520" i="6"/>
  <c r="L520" i="6" s="1"/>
  <c r="K521" i="6"/>
  <c r="L521" i="6" s="1"/>
  <c r="K522" i="6"/>
  <c r="L522" i="6" s="1"/>
  <c r="K523" i="6"/>
  <c r="L523" i="6" s="1"/>
  <c r="K524" i="6"/>
  <c r="L524" i="6" s="1"/>
  <c r="K525" i="6"/>
  <c r="L525" i="6" s="1"/>
  <c r="K526" i="6"/>
  <c r="L526" i="6" s="1"/>
  <c r="K527" i="6"/>
  <c r="L527" i="6" s="1"/>
  <c r="K528" i="6"/>
  <c r="L528" i="6" s="1"/>
  <c r="K529" i="6"/>
  <c r="L529" i="6" s="1"/>
  <c r="K530" i="6"/>
  <c r="L530" i="6" s="1"/>
  <c r="K531" i="6"/>
  <c r="L531" i="6" s="1"/>
  <c r="K533" i="6"/>
  <c r="L533" i="6" s="1"/>
  <c r="K538" i="6"/>
  <c r="L538" i="6" s="1"/>
  <c r="L534" i="6"/>
  <c r="L535" i="6"/>
  <c r="L536" i="6"/>
  <c r="L537" i="6"/>
  <c r="K495" i="6"/>
  <c r="L495" i="6" s="1"/>
  <c r="K496" i="6"/>
  <c r="L496" i="6" s="1"/>
  <c r="K497" i="6"/>
  <c r="L497" i="6" s="1"/>
  <c r="K498" i="6"/>
  <c r="L498" i="6" s="1"/>
  <c r="K499" i="6"/>
  <c r="L499" i="6" s="1"/>
  <c r="K500" i="6"/>
  <c r="L500" i="6" s="1"/>
  <c r="K501" i="6"/>
  <c r="L501" i="6" s="1"/>
  <c r="K502" i="6"/>
  <c r="L502" i="6" s="1"/>
  <c r="K503" i="6"/>
  <c r="L503" i="6" s="1"/>
  <c r="K504" i="6"/>
  <c r="L504" i="6" s="1"/>
  <c r="K505" i="6"/>
  <c r="L505" i="6" s="1"/>
  <c r="K506" i="6"/>
  <c r="L506" i="6" s="1"/>
  <c r="K507" i="6"/>
  <c r="L507" i="6" s="1"/>
  <c r="K508" i="6"/>
  <c r="L508" i="6" s="1"/>
  <c r="K509" i="6"/>
  <c r="L509" i="6" s="1"/>
  <c r="K510" i="6"/>
  <c r="L510" i="6" s="1"/>
  <c r="K511" i="6"/>
  <c r="L511" i="6" s="1"/>
  <c r="K512" i="6"/>
  <c r="L512" i="6" s="1"/>
  <c r="K513" i="6"/>
  <c r="L513" i="6" s="1"/>
  <c r="K514" i="6"/>
  <c r="L514" i="6" s="1"/>
  <c r="K515" i="6"/>
  <c r="L515" i="6" s="1"/>
  <c r="K472" i="6"/>
  <c r="L472" i="6" s="1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86" i="6"/>
  <c r="L486" i="6" s="1"/>
  <c r="K487" i="6"/>
  <c r="L487" i="6" s="1"/>
  <c r="K488" i="6"/>
  <c r="L488" i="6" s="1"/>
  <c r="K489" i="6"/>
  <c r="L489" i="6" s="1"/>
  <c r="K490" i="6"/>
  <c r="L490" i="6" s="1"/>
  <c r="K491" i="6"/>
  <c r="L491" i="6" s="1"/>
  <c r="K492" i="6"/>
  <c r="L492" i="6" s="1"/>
  <c r="K462" i="6"/>
  <c r="L462" i="6" s="1"/>
  <c r="K465" i="6"/>
  <c r="L465" i="6" s="1"/>
  <c r="K467" i="6"/>
  <c r="L467" i="6" s="1"/>
  <c r="K469" i="6"/>
  <c r="L469" i="6" s="1"/>
  <c r="L425" i="6"/>
  <c r="L463" i="6"/>
  <c r="L464" i="6"/>
  <c r="L466" i="6"/>
  <c r="L468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470" i="6"/>
  <c r="K470" i="6"/>
  <c r="R15" i="3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79" i="10" l="1"/>
  <c r="H562" i="6" l="1"/>
  <c r="J564" i="6"/>
  <c r="K564" i="6" s="1"/>
  <c r="L564" i="6" s="1"/>
  <c r="M564" i="6"/>
  <c r="J566" i="6"/>
  <c r="K566" i="6" s="1"/>
  <c r="L566" i="6" s="1"/>
  <c r="M566" i="6"/>
  <c r="J568" i="6"/>
  <c r="K568" i="6" s="1"/>
  <c r="L568" i="6" s="1"/>
  <c r="M568" i="6"/>
  <c r="J570" i="6"/>
  <c r="K570" i="6" s="1"/>
  <c r="L570" i="6" s="1"/>
  <c r="M570" i="6"/>
  <c r="J572" i="6"/>
  <c r="K572" i="6" s="1"/>
  <c r="L572" i="6" s="1"/>
  <c r="M572" i="6"/>
  <c r="J574" i="6"/>
  <c r="K574" i="6" s="1"/>
  <c r="L574" i="6" s="1"/>
  <c r="M574" i="6"/>
  <c r="J576" i="6"/>
  <c r="K576" i="6" s="1"/>
  <c r="L576" i="6" s="1"/>
  <c r="M576" i="6"/>
  <c r="J578" i="6"/>
  <c r="K578" i="6" s="1"/>
  <c r="L578" i="6" s="1"/>
  <c r="M578" i="6"/>
  <c r="J580" i="6"/>
  <c r="K580" i="6" s="1"/>
  <c r="L580" i="6" s="1"/>
  <c r="M580" i="6"/>
  <c r="J582" i="6"/>
  <c r="K582" i="6" s="1"/>
  <c r="L582" i="6" s="1"/>
  <c r="M582" i="6"/>
  <c r="J565" i="6"/>
  <c r="K565" i="6" s="1"/>
  <c r="L565" i="6" s="1"/>
  <c r="M565" i="6"/>
  <c r="J567" i="6"/>
  <c r="K567" i="6" s="1"/>
  <c r="M567" i="6"/>
  <c r="J569" i="6"/>
  <c r="K569" i="6" s="1"/>
  <c r="L569" i="6" s="1"/>
  <c r="M569" i="6"/>
  <c r="J571" i="6"/>
  <c r="K571" i="6" s="1"/>
  <c r="L571" i="6" s="1"/>
  <c r="M571" i="6"/>
  <c r="J575" i="6"/>
  <c r="K575" i="6" s="1"/>
  <c r="L575" i="6" s="1"/>
  <c r="M575" i="6"/>
  <c r="J573" i="6"/>
  <c r="K573" i="6" s="1"/>
  <c r="L573" i="6" s="1"/>
  <c r="M573" i="6"/>
  <c r="J577" i="6"/>
  <c r="K577" i="6" s="1"/>
  <c r="L577" i="6" s="1"/>
  <c r="M577" i="6"/>
  <c r="J579" i="6"/>
  <c r="K579" i="6" s="1"/>
  <c r="L579" i="6" s="1"/>
  <c r="M579" i="6"/>
  <c r="J581" i="6"/>
  <c r="M581" i="6"/>
  <c r="J583" i="6"/>
  <c r="M583" i="6"/>
  <c r="J584" i="6"/>
  <c r="K584" i="6" s="1"/>
  <c r="L584" i="6" s="1"/>
  <c r="M584" i="6"/>
  <c r="L567" i="6" l="1"/>
  <c r="K583" i="6"/>
  <c r="L583" i="6" s="1"/>
  <c r="K581" i="6"/>
  <c r="L581" i="6" s="1"/>
  <c r="J562" i="6"/>
  <c r="M562" i="6"/>
  <c r="K562" i="6" l="1"/>
  <c r="L562" i="6"/>
  <c r="L11" i="1" l="1"/>
  <c r="K539" i="6"/>
  <c r="J539" i="6"/>
  <c r="H539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4" i="10" l="1"/>
  <c r="M539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2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7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2" i="10"/>
  <c r="I25" i="1" s="1"/>
  <c r="H36" i="1"/>
  <c r="H35" i="1"/>
  <c r="H34" i="1"/>
  <c r="H33" i="1"/>
  <c r="H32" i="1"/>
  <c r="H31" i="1"/>
  <c r="H30" i="1"/>
  <c r="H29" i="1"/>
  <c r="H28" i="1"/>
  <c r="H27" i="1"/>
  <c r="H26" i="1"/>
  <c r="C349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4" i="10" s="1"/>
  <c r="O61" i="10"/>
  <c r="O514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514" i="10"/>
  <c r="L514" i="10"/>
  <c r="J514" i="10"/>
  <c r="F514" i="10"/>
  <c r="E514" i="10"/>
  <c r="H514" i="10"/>
  <c r="I514" i="10"/>
  <c r="N514" i="10"/>
  <c r="K514" i="10"/>
  <c r="G514" i="10"/>
  <c r="R514" i="10"/>
  <c r="M514" i="10"/>
  <c r="I24" i="1"/>
  <c r="O13" i="3"/>
  <c r="F7" i="1" s="1"/>
  <c r="P15" i="3"/>
  <c r="T15" i="3" s="1"/>
  <c r="P13" i="3"/>
  <c r="O19" i="3"/>
  <c r="C514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85" i="6"/>
  <c r="H516" i="6"/>
  <c r="H493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5" i="10"/>
  <c r="J516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85" i="6"/>
  <c r="Q20" i="3" s="1"/>
  <c r="M12" i="1" s="1"/>
  <c r="J340" i="6"/>
  <c r="Q13" i="3" s="1"/>
  <c r="J493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39" i="6" l="1"/>
  <c r="L415" i="6"/>
  <c r="M585" i="6"/>
  <c r="M252" i="6"/>
  <c r="M516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16" i="6"/>
  <c r="R19" i="3"/>
  <c r="T19" i="3" s="1"/>
  <c r="K493" i="6"/>
  <c r="R16" i="3" s="1"/>
  <c r="L585" i="6"/>
  <c r="R18" i="3"/>
  <c r="K516" i="6"/>
  <c r="R17" i="3" s="1"/>
  <c r="K585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93" i="6"/>
  <c r="M493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587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13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<sst xmlns="http://schemas.openxmlformats.org/spreadsheetml/2006/main" count="10038" uniqueCount="5637">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</sst>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2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4" fontId="38" fillId="2" borderId="7" xfId="2" applyNumberFormat="1" applyFont="1" applyFill="1" applyBorder="1" applyAlignment="1">
      <alignment horizontal="left"/>
    </xf>
    <xf numFmtId="175" fontId="17" fillId="2" borderId="7" xfId="0" applyNumberFormat="1" applyFont="1" applyFill="1" applyBorder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0" fontId="17" fillId="2" borderId="85" xfId="0" quotePrefix="1" applyFont="1" applyFill="1" applyBorder="1" applyAlignment="1">
      <alignment horizontal="center" vertical="center"/>
    </xf>
    <xf numFmtId="41" fontId="38" fillId="2" borderId="7" xfId="2" applyNumberFormat="1" applyFont="1" applyFill="1" applyBorder="1" applyAlignment="1"/>
    <xf numFmtId="0" fontId="56" fillId="2" borderId="7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left"/>
    </xf>
    <xf numFmtId="0" fontId="17" fillId="2" borderId="58" xfId="0" applyFont="1" applyFill="1" applyBorder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7-Hitung%20FP%20Keluar%20Jul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578880</v>
          </cell>
        </row>
        <row r="148">
          <cell r="K148">
            <v>9980250</v>
          </cell>
        </row>
        <row r="262">
          <cell r="K262">
            <v>43944768</v>
          </cell>
        </row>
        <row r="376">
          <cell r="K376">
            <v>3771900</v>
          </cell>
        </row>
        <row r="490">
          <cell r="K490">
            <v>4390122.5</v>
          </cell>
        </row>
        <row r="604">
          <cell r="K604">
            <v>4289760</v>
          </cell>
        </row>
        <row r="718">
          <cell r="K718">
            <v>31500000</v>
          </cell>
        </row>
        <row r="832">
          <cell r="K832">
            <v>3622500</v>
          </cell>
        </row>
        <row r="946">
          <cell r="K946">
            <v>7560000</v>
          </cell>
        </row>
        <row r="1060">
          <cell r="K1060">
            <v>2578500</v>
          </cell>
        </row>
        <row r="1174">
          <cell r="K1174">
            <v>5166000</v>
          </cell>
        </row>
        <row r="1288">
          <cell r="K1288">
            <v>21644525</v>
          </cell>
        </row>
        <row r="1402">
          <cell r="K1402">
            <v>1816320</v>
          </cell>
        </row>
        <row r="1516">
          <cell r="K1516">
            <v>2844240</v>
          </cell>
        </row>
        <row r="1630">
          <cell r="K1630">
            <v>5854320</v>
          </cell>
        </row>
        <row r="1744">
          <cell r="K1744">
            <v>8164800</v>
          </cell>
        </row>
        <row r="1858">
          <cell r="K1858">
            <v>42028925</v>
          </cell>
        </row>
        <row r="1972">
          <cell r="K1972">
            <v>15391464</v>
          </cell>
        </row>
        <row r="2086">
          <cell r="K2086">
            <v>13324500</v>
          </cell>
        </row>
        <row r="2200">
          <cell r="K2200">
            <v>4685280</v>
          </cell>
        </row>
        <row r="2314">
          <cell r="K2314">
            <v>1638000</v>
          </cell>
        </row>
        <row r="2428">
          <cell r="K2428">
            <v>19485900</v>
          </cell>
        </row>
        <row r="2542">
          <cell r="K2542">
            <v>2242080</v>
          </cell>
        </row>
        <row r="2656">
          <cell r="K2656">
            <v>2721600</v>
          </cell>
        </row>
        <row r="2770">
          <cell r="K2770">
            <v>8217300</v>
          </cell>
        </row>
        <row r="2884">
          <cell r="K2884">
            <v>0</v>
          </cell>
        </row>
        <row r="2998">
          <cell r="K2998">
            <v>0</v>
          </cell>
        </row>
        <row r="3112">
          <cell r="K3112">
            <v>0</v>
          </cell>
        </row>
        <row r="3226">
          <cell r="K3226">
            <v>0</v>
          </cell>
        </row>
        <row r="3340">
          <cell r="K3340">
            <v>0</v>
          </cell>
        </row>
        <row r="3454">
          <cell r="K3454">
            <v>0</v>
          </cell>
        </row>
        <row r="3568">
          <cell r="K3568">
            <v>0</v>
          </cell>
        </row>
        <row r="3682">
          <cell r="K3682">
            <v>0</v>
          </cell>
        </row>
        <row r="3796">
          <cell r="K3796">
            <v>0</v>
          </cell>
        </row>
        <row r="3910">
          <cell r="K3910">
            <v>0</v>
          </cell>
        </row>
        <row r="4024">
          <cell r="K4024">
            <v>0</v>
          </cell>
        </row>
        <row r="4138">
          <cell r="K4138">
            <v>0</v>
          </cell>
        </row>
        <row r="4252">
          <cell r="K4252">
            <v>0</v>
          </cell>
        </row>
        <row r="4366">
          <cell r="K4366">
            <v>0</v>
          </cell>
        </row>
        <row r="4480">
          <cell r="K4480">
            <v>0</v>
          </cell>
        </row>
        <row r="4594">
          <cell r="K4594">
            <v>0</v>
          </cell>
        </row>
        <row r="4708">
          <cell r="K4708">
            <v>0</v>
          </cell>
        </row>
        <row r="4822">
          <cell r="K4822">
            <v>0</v>
          </cell>
        </row>
        <row r="4936">
          <cell r="K4936">
            <v>0</v>
          </cell>
        </row>
        <row r="5050">
          <cell r="K5050">
            <v>0</v>
          </cell>
        </row>
        <row r="5164">
          <cell r="K5164">
            <v>0</v>
          </cell>
        </row>
        <row r="5278">
          <cell r="K5278">
            <v>0</v>
          </cell>
        </row>
        <row r="5392">
          <cell r="K5392">
            <v>0</v>
          </cell>
        </row>
        <row r="5506">
          <cell r="K5506">
            <v>0</v>
          </cell>
        </row>
        <row r="5620">
          <cell r="K562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0" t="s">
        <v>83</v>
      </c>
      <c r="B1" s="790"/>
      <c r="C1" s="790"/>
      <c r="D1" s="790"/>
      <c r="E1" s="790"/>
      <c r="F1" s="790"/>
      <c r="G1" s="790"/>
      <c r="H1" s="790"/>
      <c r="I1" s="790"/>
    </row>
    <row r="2" spans="1:256" ht="14.25" x14ac:dyDescent="0.2">
      <c r="A2" s="790" t="s">
        <v>84</v>
      </c>
      <c r="B2" s="790"/>
      <c r="C2" s="790"/>
      <c r="D2" s="790"/>
      <c r="E2" s="790"/>
      <c r="F2" s="790"/>
      <c r="G2" s="790"/>
      <c r="H2" s="790"/>
      <c r="I2" s="790"/>
    </row>
    <row r="3" spans="1:256" ht="14.25" x14ac:dyDescent="0.2">
      <c r="A3" s="790" t="s">
        <v>49</v>
      </c>
      <c r="B3" s="790"/>
      <c r="C3" s="790"/>
      <c r="D3" s="790"/>
      <c r="E3" s="790"/>
      <c r="F3" s="790"/>
      <c r="G3" s="790"/>
      <c r="H3" s="790"/>
      <c r="I3" s="790"/>
    </row>
    <row r="4" spans="1:256" ht="14.25" x14ac:dyDescent="0.2">
      <c r="A4" s="790" t="s">
        <v>85</v>
      </c>
      <c r="B4" s="790"/>
      <c r="C4" s="790"/>
      <c r="D4" s="790"/>
      <c r="E4" s="790"/>
      <c r="F4" s="790"/>
      <c r="G4" s="790"/>
      <c r="H4" s="790"/>
      <c r="I4" s="790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1" t="s">
        <v>86</v>
      </c>
      <c r="B6" s="793" t="s">
        <v>87</v>
      </c>
      <c r="C6" s="795" t="s">
        <v>88</v>
      </c>
      <c r="D6" s="65" t="s">
        <v>89</v>
      </c>
      <c r="E6" s="797" t="s">
        <v>90</v>
      </c>
      <c r="F6" s="797"/>
      <c r="G6" s="795" t="s">
        <v>91</v>
      </c>
      <c r="H6" s="795"/>
      <c r="I6" s="798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2"/>
      <c r="B7" s="794"/>
      <c r="C7" s="796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99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0" t="s">
        <v>97</v>
      </c>
      <c r="B11" s="801"/>
      <c r="C11" s="801"/>
      <c r="D11" s="801"/>
      <c r="E11" s="804">
        <f>SUM(E8:E10)</f>
        <v>200000000</v>
      </c>
      <c r="F11" s="806">
        <f>SUM(F8:F10)</f>
        <v>4000000</v>
      </c>
      <c r="G11" s="808"/>
      <c r="H11" s="810"/>
      <c r="I11" s="788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2"/>
      <c r="B12" s="803"/>
      <c r="C12" s="803"/>
      <c r="D12" s="803"/>
      <c r="E12" s="805"/>
      <c r="F12" s="807"/>
      <c r="G12" s="809"/>
      <c r="H12" s="811"/>
      <c r="I12" s="789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AC1" activePane="topRight" state="frozen"/>
      <selection pane="topRight" activeCell="AG16" sqref="AG16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75" t="s">
        <v>86</v>
      </c>
      <c r="B3" s="876" t="s">
        <v>148</v>
      </c>
      <c r="C3" s="876" t="s">
        <v>149</v>
      </c>
      <c r="D3" s="876" t="s">
        <v>193</v>
      </c>
      <c r="E3" s="877" t="s">
        <v>194</v>
      </c>
      <c r="F3" s="873" t="s">
        <v>150</v>
      </c>
      <c r="G3" s="874" t="s">
        <v>151</v>
      </c>
      <c r="H3" s="859" t="s">
        <v>98</v>
      </c>
      <c r="I3" s="860"/>
      <c r="J3" s="860"/>
      <c r="K3" s="861"/>
      <c r="L3" s="867" t="s">
        <v>99</v>
      </c>
      <c r="M3" s="860"/>
      <c r="N3" s="860"/>
      <c r="O3" s="868"/>
      <c r="P3" s="869" t="s">
        <v>100</v>
      </c>
      <c r="Q3" s="850"/>
      <c r="R3" s="850"/>
      <c r="S3" s="870"/>
      <c r="T3" s="867" t="s">
        <v>101</v>
      </c>
      <c r="U3" s="860"/>
      <c r="V3" s="860"/>
      <c r="W3" s="860"/>
      <c r="X3" s="691"/>
      <c r="Y3" s="859" t="s">
        <v>160</v>
      </c>
      <c r="Z3" s="860"/>
      <c r="AA3" s="860"/>
      <c r="AB3" s="861"/>
      <c r="AC3" s="867" t="s">
        <v>103</v>
      </c>
      <c r="AD3" s="860"/>
      <c r="AE3" s="860"/>
      <c r="AF3" s="868"/>
      <c r="AG3" s="859" t="s">
        <v>104</v>
      </c>
      <c r="AH3" s="860"/>
      <c r="AI3" s="860"/>
      <c r="AJ3" s="861"/>
      <c r="AK3" s="855" t="s">
        <v>105</v>
      </c>
      <c r="AL3" s="852"/>
      <c r="AM3" s="852"/>
      <c r="AN3" s="856"/>
      <c r="AO3" s="862" t="s">
        <v>106</v>
      </c>
      <c r="AP3" s="863"/>
      <c r="AQ3" s="863"/>
      <c r="AR3" s="864"/>
      <c r="AS3" s="865" t="s">
        <v>107</v>
      </c>
      <c r="AT3" s="863"/>
      <c r="AU3" s="863"/>
      <c r="AV3" s="866"/>
      <c r="AW3" s="862" t="s">
        <v>108</v>
      </c>
      <c r="AX3" s="863"/>
      <c r="AY3" s="863"/>
      <c r="AZ3" s="864"/>
      <c r="BA3" s="855" t="s">
        <v>109</v>
      </c>
      <c r="BB3" s="852"/>
      <c r="BC3" s="852"/>
      <c r="BD3" s="856"/>
      <c r="BE3" s="857" t="s">
        <v>24</v>
      </c>
      <c r="BF3" s="858" t="s">
        <v>152</v>
      </c>
      <c r="BG3" s="852" t="s">
        <v>153</v>
      </c>
      <c r="BH3" s="852" t="s">
        <v>154</v>
      </c>
      <c r="BI3" s="852" t="s">
        <v>155</v>
      </c>
      <c r="BJ3" s="852" t="s">
        <v>156</v>
      </c>
      <c r="BK3" s="853" t="s">
        <v>157</v>
      </c>
      <c r="BL3" s="853" t="s">
        <v>158</v>
      </c>
      <c r="BM3" s="854" t="s">
        <v>159</v>
      </c>
      <c r="BN3" s="850" t="s">
        <v>152</v>
      </c>
    </row>
    <row r="4" spans="1:66" customFormat="1" ht="15" x14ac:dyDescent="0.25">
      <c r="A4" s="875"/>
      <c r="B4" s="876"/>
      <c r="C4" s="876"/>
      <c r="D4" s="876"/>
      <c r="E4" s="877"/>
      <c r="F4" s="873"/>
      <c r="G4" s="874"/>
      <c r="H4" s="851" t="s">
        <v>2743</v>
      </c>
      <c r="I4" s="843" t="s">
        <v>181</v>
      </c>
      <c r="J4" s="844" t="s">
        <v>2829</v>
      </c>
      <c r="K4" s="845"/>
      <c r="L4" s="846" t="s">
        <v>2743</v>
      </c>
      <c r="M4" s="843" t="s">
        <v>181</v>
      </c>
      <c r="N4" s="844" t="s">
        <v>2829</v>
      </c>
      <c r="O4" s="847"/>
      <c r="P4" s="689" t="s">
        <v>2743</v>
      </c>
      <c r="Q4" s="675" t="s">
        <v>181</v>
      </c>
      <c r="R4" s="844" t="s">
        <v>2829</v>
      </c>
      <c r="S4" s="845"/>
      <c r="T4" s="846" t="s">
        <v>2743</v>
      </c>
      <c r="U4" s="843" t="s">
        <v>181</v>
      </c>
      <c r="V4" s="844" t="s">
        <v>2829</v>
      </c>
      <c r="W4" s="844"/>
      <c r="X4" s="871" t="s">
        <v>2830</v>
      </c>
      <c r="Y4" s="851" t="s">
        <v>2743</v>
      </c>
      <c r="Z4" s="843" t="s">
        <v>181</v>
      </c>
      <c r="AA4" s="844" t="s">
        <v>2829</v>
      </c>
      <c r="AB4" s="845"/>
      <c r="AC4" s="846" t="s">
        <v>2743</v>
      </c>
      <c r="AD4" s="843" t="s">
        <v>181</v>
      </c>
      <c r="AE4" s="844" t="s">
        <v>2829</v>
      </c>
      <c r="AF4" s="847"/>
      <c r="AG4" s="851" t="s">
        <v>2743</v>
      </c>
      <c r="AH4" s="843" t="s">
        <v>181</v>
      </c>
      <c r="AI4" s="844" t="s">
        <v>2829</v>
      </c>
      <c r="AJ4" s="845"/>
      <c r="AK4" s="846" t="s">
        <v>2743</v>
      </c>
      <c r="AL4" s="843" t="s">
        <v>181</v>
      </c>
      <c r="AM4" s="844" t="s">
        <v>2829</v>
      </c>
      <c r="AN4" s="847"/>
      <c r="AO4" s="849" t="s">
        <v>2743</v>
      </c>
      <c r="AP4" s="843" t="s">
        <v>181</v>
      </c>
      <c r="AQ4" s="844" t="s">
        <v>2829</v>
      </c>
      <c r="AR4" s="845"/>
      <c r="AS4" s="848" t="s">
        <v>2743</v>
      </c>
      <c r="AT4" s="843" t="s">
        <v>181</v>
      </c>
      <c r="AU4" s="844" t="s">
        <v>2829</v>
      </c>
      <c r="AV4" s="847"/>
      <c r="AW4" s="849" t="s">
        <v>2743</v>
      </c>
      <c r="AX4" s="843" t="s">
        <v>181</v>
      </c>
      <c r="AY4" s="844" t="s">
        <v>2829</v>
      </c>
      <c r="AZ4" s="845"/>
      <c r="BA4" s="846" t="s">
        <v>2743</v>
      </c>
      <c r="BB4" s="843" t="s">
        <v>181</v>
      </c>
      <c r="BC4" s="844" t="s">
        <v>2829</v>
      </c>
      <c r="BD4" s="847"/>
      <c r="BE4" s="857"/>
      <c r="BF4" s="858"/>
      <c r="BG4" s="852"/>
      <c r="BH4" s="852"/>
      <c r="BI4" s="852"/>
      <c r="BJ4" s="852"/>
      <c r="BK4" s="853"/>
      <c r="BL4" s="853"/>
      <c r="BM4" s="854"/>
      <c r="BN4" s="850"/>
    </row>
    <row r="5" spans="1:66" customFormat="1" ht="15" x14ac:dyDescent="0.25">
      <c r="A5" s="875"/>
      <c r="B5" s="876"/>
      <c r="C5" s="876"/>
      <c r="D5" s="876"/>
      <c r="E5" s="877"/>
      <c r="F5" s="873"/>
      <c r="G5" s="874"/>
      <c r="H5" s="851"/>
      <c r="I5" s="843"/>
      <c r="J5" s="676" t="s">
        <v>2831</v>
      </c>
      <c r="K5" s="684" t="s">
        <v>2832</v>
      </c>
      <c r="L5" s="846"/>
      <c r="M5" s="843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46"/>
      <c r="U5" s="843"/>
      <c r="V5" s="676" t="s">
        <v>2831</v>
      </c>
      <c r="W5" s="676" t="s">
        <v>2832</v>
      </c>
      <c r="X5" s="872"/>
      <c r="Y5" s="851"/>
      <c r="Z5" s="843"/>
      <c r="AA5" s="676" t="s">
        <v>2831</v>
      </c>
      <c r="AB5" s="684" t="s">
        <v>2832</v>
      </c>
      <c r="AC5" s="846"/>
      <c r="AD5" s="843"/>
      <c r="AE5" s="676" t="s">
        <v>2831</v>
      </c>
      <c r="AF5" s="687" t="s">
        <v>2832</v>
      </c>
      <c r="AG5" s="851"/>
      <c r="AH5" s="843"/>
      <c r="AI5" s="676" t="s">
        <v>2831</v>
      </c>
      <c r="AJ5" s="684" t="s">
        <v>2832</v>
      </c>
      <c r="AK5" s="846"/>
      <c r="AL5" s="843"/>
      <c r="AM5" s="676" t="s">
        <v>2831</v>
      </c>
      <c r="AN5" s="687" t="s">
        <v>2832</v>
      </c>
      <c r="AO5" s="849"/>
      <c r="AP5" s="843"/>
      <c r="AQ5" s="676" t="s">
        <v>2831</v>
      </c>
      <c r="AR5" s="684" t="s">
        <v>2832</v>
      </c>
      <c r="AS5" s="848"/>
      <c r="AT5" s="843"/>
      <c r="AU5" s="676" t="s">
        <v>2831</v>
      </c>
      <c r="AV5" s="687" t="s">
        <v>2832</v>
      </c>
      <c r="AW5" s="849"/>
      <c r="AX5" s="843"/>
      <c r="AY5" s="676" t="s">
        <v>2831</v>
      </c>
      <c r="AZ5" s="684" t="s">
        <v>2832</v>
      </c>
      <c r="BA5" s="846"/>
      <c r="BB5" s="843"/>
      <c r="BC5" s="676" t="s">
        <v>2831</v>
      </c>
      <c r="BD5" s="687" t="s">
        <v>2832</v>
      </c>
      <c r="BE5" s="857"/>
      <c r="BF5" s="858"/>
      <c r="BG5" s="852"/>
      <c r="BH5" s="852"/>
      <c r="BI5" s="852"/>
      <c r="BJ5" s="852"/>
      <c r="BK5" s="853"/>
      <c r="BL5" s="853"/>
      <c r="BM5" s="854"/>
      <c r="BN5" s="850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40500*(25)</f>
        <v>1012500</v>
      </c>
      <c r="AI13" s="189">
        <f t="shared" si="11"/>
        <v>200000</v>
      </c>
      <c r="AJ13" s="620">
        <v>200000</v>
      </c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50000*(25)</f>
        <v>1250000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 t="shared" ref="AG17:AG20" si="14"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si="14"/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5450000</v>
      </c>
      <c r="AI22" s="651">
        <f>SUM(AI7:AI21)</f>
        <v>1920000</v>
      </c>
      <c r="AJ22" s="649">
        <f>SUM(AJ7:AJ21)</f>
        <v>1600000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5450000</v>
      </c>
      <c r="AI24" s="663">
        <f t="shared" si="16"/>
        <v>1920000</v>
      </c>
      <c r="AJ24" s="664">
        <f t="shared" si="16"/>
        <v>1600000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41">
        <f>SUM(H24:K24)</f>
        <v>43250000</v>
      </c>
      <c r="I25" s="840"/>
      <c r="J25" s="840"/>
      <c r="K25" s="842"/>
      <c r="L25" s="840">
        <f>SUM(L24:O24)</f>
        <v>41600500</v>
      </c>
      <c r="M25" s="840"/>
      <c r="N25" s="840"/>
      <c r="O25" s="840"/>
      <c r="P25" s="841">
        <f>SUM(P24:S24)</f>
        <v>44138500</v>
      </c>
      <c r="Q25" s="840"/>
      <c r="R25" s="840"/>
      <c r="S25" s="842"/>
      <c r="T25" s="840">
        <f>SUM(T24:W24)</f>
        <v>41480000</v>
      </c>
      <c r="U25" s="840"/>
      <c r="V25" s="840"/>
      <c r="W25" s="840"/>
      <c r="X25" s="694"/>
      <c r="Y25" s="841">
        <f>SUM(Y24:AB24)</f>
        <v>41830000</v>
      </c>
      <c r="Z25" s="840"/>
      <c r="AA25" s="840"/>
      <c r="AB25" s="842"/>
      <c r="AC25" s="840">
        <f>SUM(AC24:AF24)</f>
        <v>43230000</v>
      </c>
      <c r="AD25" s="840"/>
      <c r="AE25" s="840"/>
      <c r="AF25" s="840"/>
      <c r="AG25" s="841">
        <f>SUM(AG24:AJ24)</f>
        <v>50350000</v>
      </c>
      <c r="AH25" s="840"/>
      <c r="AI25" s="840"/>
      <c r="AJ25" s="842"/>
      <c r="AK25" s="840">
        <f>SUM(AK24:AN24)</f>
        <v>0</v>
      </c>
      <c r="AL25" s="840"/>
      <c r="AM25" s="840"/>
      <c r="AN25" s="840"/>
      <c r="AO25" s="841">
        <f>SUM(AO24:AR24)</f>
        <v>0</v>
      </c>
      <c r="AP25" s="840"/>
      <c r="AQ25" s="840"/>
      <c r="AR25" s="842"/>
      <c r="AS25" s="840">
        <f>SUM(AS24:AV24)</f>
        <v>0</v>
      </c>
      <c r="AT25" s="840"/>
      <c r="AU25" s="840"/>
      <c r="AV25" s="840"/>
      <c r="AW25" s="841">
        <f>SUM(AW24:AZ24)</f>
        <v>0</v>
      </c>
      <c r="AX25" s="840"/>
      <c r="AY25" s="840"/>
      <c r="AZ25" s="842"/>
      <c r="BA25" s="840">
        <f>SUM(BA24:BD24)</f>
        <v>0</v>
      </c>
      <c r="BB25" s="840"/>
      <c r="BC25" s="840"/>
      <c r="BD25" s="840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8"/>
  <sheetViews>
    <sheetView zoomScaleNormal="100" workbookViewId="0">
      <pane xSplit="2" ySplit="4" topLeftCell="F329" activePane="bottomRight" state="frozen"/>
      <selection pane="topRight" activeCell="C1" sqref="C1"/>
      <selection pane="bottomLeft" activeCell="A5" sqref="A5"/>
      <selection pane="bottomRight" activeCell="A340" sqref="A340:XFD340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2" t="s">
        <v>33</v>
      </c>
      <c r="B3" s="884" t="s">
        <v>92</v>
      </c>
      <c r="C3" s="890" t="s">
        <v>197</v>
      </c>
      <c r="D3" s="891"/>
      <c r="E3" s="892"/>
      <c r="F3" s="560" t="s">
        <v>210</v>
      </c>
      <c r="G3" s="899" t="s">
        <v>298</v>
      </c>
      <c r="H3" s="895" t="s">
        <v>145</v>
      </c>
      <c r="I3" s="561" t="s">
        <v>200</v>
      </c>
      <c r="J3" s="888" t="s">
        <v>179</v>
      </c>
      <c r="K3" s="888" t="s">
        <v>180</v>
      </c>
      <c r="L3" s="893" t="s">
        <v>386</v>
      </c>
      <c r="M3" s="895" t="s">
        <v>181</v>
      </c>
      <c r="N3" s="562" t="s">
        <v>219</v>
      </c>
      <c r="O3" s="888" t="s">
        <v>22</v>
      </c>
      <c r="P3" s="897" t="s">
        <v>403</v>
      </c>
      <c r="Q3" s="886" t="s">
        <v>24</v>
      </c>
      <c r="R3" s="886" t="s">
        <v>182</v>
      </c>
    </row>
    <row r="4" spans="1:18" ht="15" customHeight="1" thickBot="1" x14ac:dyDescent="0.3">
      <c r="A4" s="883"/>
      <c r="B4" s="885"/>
      <c r="C4" s="563" t="s">
        <v>196</v>
      </c>
      <c r="D4" s="563" t="s">
        <v>198</v>
      </c>
      <c r="E4" s="563" t="s">
        <v>199</v>
      </c>
      <c r="F4" s="563" t="s">
        <v>192</v>
      </c>
      <c r="G4" s="900"/>
      <c r="H4" s="896"/>
      <c r="I4" s="564" t="s">
        <v>217</v>
      </c>
      <c r="J4" s="889"/>
      <c r="K4" s="889"/>
      <c r="L4" s="894"/>
      <c r="M4" s="896"/>
      <c r="N4" s="565" t="s">
        <v>218</v>
      </c>
      <c r="O4" s="889"/>
      <c r="P4" s="898"/>
      <c r="Q4" s="887"/>
      <c r="R4" s="887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5099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5100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4512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3332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3334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3344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4264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5544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3346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3354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5545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3329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3330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5546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5547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3334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5101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3332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3352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3337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4263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5548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4523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3359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3336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3347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3344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3337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3334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5102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5103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5549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3332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5550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3349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3340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5551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3346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5104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3332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3335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5552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5553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5554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5555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28.5" x14ac:dyDescent="0.25">
      <c r="A318" s="459">
        <v>45108</v>
      </c>
      <c r="B318" s="611" t="s">
        <v>5612</v>
      </c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>
        <v>5830000</v>
      </c>
      <c r="P318" s="571"/>
      <c r="Q318" s="571"/>
      <c r="R318" s="571"/>
    </row>
    <row r="319" spans="1:18" ht="28.5" x14ac:dyDescent="0.25">
      <c r="A319" s="460"/>
      <c r="B319" s="612" t="s">
        <v>5611</v>
      </c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>
        <f>40000*8</f>
        <v>320000</v>
      </c>
      <c r="Q319" s="571"/>
      <c r="R319" s="571"/>
    </row>
    <row r="320" spans="1:18" ht="15" x14ac:dyDescent="0.25">
      <c r="A320" s="460"/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/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28.5" x14ac:dyDescent="0.25">
      <c r="A327" s="460">
        <v>45115</v>
      </c>
      <c r="B327" s="612" t="s">
        <v>5613</v>
      </c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>
        <f>40000*10</f>
        <v>400000</v>
      </c>
      <c r="Q327" s="571"/>
      <c r="R327" s="571"/>
    </row>
    <row r="328" spans="1:18" ht="15" x14ac:dyDescent="0.25">
      <c r="A328" s="460">
        <v>45117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45118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45119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45120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45121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>
        <v>45122</v>
      </c>
      <c r="B333" s="611" t="s">
        <v>5614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>
        <v>6600000</v>
      </c>
      <c r="P333" s="571"/>
      <c r="Q333" s="571"/>
      <c r="R333" s="571"/>
    </row>
    <row r="334" spans="1:18" ht="28.5" x14ac:dyDescent="0.25">
      <c r="A334" s="460"/>
      <c r="B334" s="612" t="s">
        <v>5615</v>
      </c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>
        <f>40000*10</f>
        <v>400000</v>
      </c>
      <c r="Q334" s="571"/>
      <c r="R334" s="571"/>
    </row>
    <row r="335" spans="1:18" ht="15" x14ac:dyDescent="0.25">
      <c r="A335" s="460">
        <v>45124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45125</v>
      </c>
      <c r="B336" s="574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45126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45127</v>
      </c>
      <c r="B338" s="586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45128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28.5" x14ac:dyDescent="0.25">
      <c r="A340" s="460">
        <v>45129</v>
      </c>
      <c r="B340" s="612" t="s">
        <v>5616</v>
      </c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28.5" x14ac:dyDescent="0.25">
      <c r="A346" s="460">
        <v>45136</v>
      </c>
      <c r="B346" s="611" t="s">
        <v>5617</v>
      </c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28.5" x14ac:dyDescent="0.25">
      <c r="A347" s="460"/>
      <c r="B347" s="612" t="s">
        <v>5618</v>
      </c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536">
        <v>45138</v>
      </c>
      <c r="B348" s="570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6.5" x14ac:dyDescent="0.25">
      <c r="A349" s="463"/>
      <c r="B349" s="578" t="s">
        <v>38</v>
      </c>
      <c r="C349" s="579">
        <f t="shared" ref="C349:R349" si="6">SUM(C318:C348)</f>
        <v>0</v>
      </c>
      <c r="D349" s="579">
        <f t="shared" si="6"/>
        <v>0</v>
      </c>
      <c r="E349" s="579">
        <f t="shared" si="6"/>
        <v>0</v>
      </c>
      <c r="F349" s="579">
        <f t="shared" si="6"/>
        <v>0</v>
      </c>
      <c r="G349" s="579">
        <f t="shared" si="6"/>
        <v>0</v>
      </c>
      <c r="H349" s="579">
        <f t="shared" si="6"/>
        <v>0</v>
      </c>
      <c r="I349" s="579">
        <f t="shared" si="6"/>
        <v>0</v>
      </c>
      <c r="J349" s="579">
        <f t="shared" si="6"/>
        <v>0</v>
      </c>
      <c r="K349" s="579">
        <f t="shared" si="6"/>
        <v>0</v>
      </c>
      <c r="L349" s="579">
        <f t="shared" si="6"/>
        <v>0</v>
      </c>
      <c r="M349" s="579">
        <f t="shared" si="6"/>
        <v>0</v>
      </c>
      <c r="N349" s="579">
        <f t="shared" si="6"/>
        <v>0</v>
      </c>
      <c r="O349" s="579">
        <f t="shared" si="6"/>
        <v>12430000</v>
      </c>
      <c r="P349" s="579">
        <f t="shared" si="6"/>
        <v>1120000</v>
      </c>
      <c r="Q349" s="579">
        <f t="shared" si="6"/>
        <v>0</v>
      </c>
      <c r="R349" s="579">
        <f t="shared" si="6"/>
        <v>0</v>
      </c>
    </row>
    <row r="350" spans="1:18" ht="16.5" x14ac:dyDescent="0.25">
      <c r="A350" s="462" t="s">
        <v>2677</v>
      </c>
      <c r="B350" s="580"/>
      <c r="C350" s="581"/>
      <c r="D350" s="581"/>
      <c r="E350" s="581"/>
      <c r="F350" s="581"/>
      <c r="G350" s="581"/>
      <c r="H350" s="581"/>
      <c r="I350" s="581"/>
      <c r="J350" s="581"/>
      <c r="K350" s="581"/>
      <c r="L350" s="581"/>
      <c r="M350" s="581"/>
      <c r="N350" s="582"/>
      <c r="O350" s="581"/>
      <c r="P350" s="581"/>
      <c r="Q350" s="583"/>
      <c r="R350" s="583"/>
    </row>
    <row r="351" spans="1:18" ht="15" x14ac:dyDescent="0.25">
      <c r="A351" s="459">
        <v>45139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45140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45141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45142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45143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45144</v>
      </c>
      <c r="B356" s="574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45145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45146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45147</v>
      </c>
      <c r="B359" s="577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45148</v>
      </c>
      <c r="B360" s="577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45149</v>
      </c>
      <c r="B361" s="570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45150</v>
      </c>
      <c r="B362" s="574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45151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45152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45153</v>
      </c>
      <c r="B365" s="574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45154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45155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45156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45157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45158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45159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45160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45161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45162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45163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45165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45166</v>
      </c>
      <c r="B378" s="570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45167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45168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536">
        <v>45169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6.5" x14ac:dyDescent="0.25">
      <c r="A382" s="463"/>
      <c r="B382" s="578" t="s">
        <v>38</v>
      </c>
      <c r="C382" s="579">
        <f>SUM(C351:C381)</f>
        <v>0</v>
      </c>
      <c r="D382" s="579">
        <f t="shared" ref="D382:R382" si="7">SUM(D351:D381)</f>
        <v>0</v>
      </c>
      <c r="E382" s="579">
        <f t="shared" si="7"/>
        <v>0</v>
      </c>
      <c r="F382" s="579">
        <f t="shared" si="7"/>
        <v>0</v>
      </c>
      <c r="G382" s="579">
        <f t="shared" si="7"/>
        <v>0</v>
      </c>
      <c r="H382" s="579">
        <f t="shared" si="7"/>
        <v>0</v>
      </c>
      <c r="I382" s="579">
        <f t="shared" si="7"/>
        <v>0</v>
      </c>
      <c r="J382" s="579">
        <f t="shared" si="7"/>
        <v>0</v>
      </c>
      <c r="K382" s="579">
        <f t="shared" si="7"/>
        <v>0</v>
      </c>
      <c r="L382" s="579">
        <f t="shared" si="7"/>
        <v>0</v>
      </c>
      <c r="M382" s="579">
        <f t="shared" si="7"/>
        <v>0</v>
      </c>
      <c r="N382" s="579">
        <f t="shared" si="7"/>
        <v>0</v>
      </c>
      <c r="O382" s="579">
        <f t="shared" si="7"/>
        <v>0</v>
      </c>
      <c r="P382" s="579">
        <f t="shared" si="7"/>
        <v>0</v>
      </c>
      <c r="Q382" s="579">
        <f t="shared" si="7"/>
        <v>0</v>
      </c>
      <c r="R382" s="579">
        <f t="shared" si="7"/>
        <v>0</v>
      </c>
    </row>
    <row r="383" spans="1:18" ht="16.5" x14ac:dyDescent="0.25">
      <c r="A383" s="462" t="s">
        <v>2678</v>
      </c>
      <c r="B383" s="580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2"/>
      <c r="O383" s="581"/>
      <c r="P383" s="581"/>
      <c r="Q383" s="583"/>
      <c r="R383" s="583"/>
    </row>
    <row r="384" spans="1:18" ht="15" x14ac:dyDescent="0.25">
      <c r="A384" s="459">
        <v>45170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45171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45172</v>
      </c>
      <c r="B386" s="570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45173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45174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45175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45176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45177</v>
      </c>
      <c r="B391" s="574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45178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45179</v>
      </c>
      <c r="B393" s="570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45180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45181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45182</v>
      </c>
      <c r="B396" s="574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45183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45184</v>
      </c>
      <c r="B398" s="573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45185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45186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45187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45188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45189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87"/>
      <c r="L403" s="587"/>
      <c r="M403" s="587"/>
      <c r="N403" s="572"/>
      <c r="O403" s="587"/>
      <c r="P403" s="587"/>
      <c r="Q403" s="587"/>
      <c r="R403" s="587"/>
    </row>
    <row r="404" spans="1:18" ht="15" x14ac:dyDescent="0.25">
      <c r="A404" s="460">
        <v>45190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45191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183"/>
      <c r="P405" s="571"/>
      <c r="Q405" s="571"/>
      <c r="R405" s="571"/>
    </row>
    <row r="406" spans="1:18" ht="15" x14ac:dyDescent="0.25">
      <c r="A406" s="460">
        <v>45192</v>
      </c>
      <c r="B406" s="570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45194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536">
        <v>45199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6.5" x14ac:dyDescent="0.25">
      <c r="A414" s="463"/>
      <c r="B414" s="578" t="s">
        <v>38</v>
      </c>
      <c r="C414" s="579">
        <f t="shared" ref="C414:R414" si="8">SUM(C384:C413)</f>
        <v>0</v>
      </c>
      <c r="D414" s="579">
        <f t="shared" si="8"/>
        <v>0</v>
      </c>
      <c r="E414" s="579">
        <f t="shared" si="8"/>
        <v>0</v>
      </c>
      <c r="F414" s="579">
        <f t="shared" si="8"/>
        <v>0</v>
      </c>
      <c r="G414" s="579">
        <f t="shared" si="8"/>
        <v>0</v>
      </c>
      <c r="H414" s="579">
        <f t="shared" si="8"/>
        <v>0</v>
      </c>
      <c r="I414" s="579">
        <f t="shared" si="8"/>
        <v>0</v>
      </c>
      <c r="J414" s="579">
        <f t="shared" si="8"/>
        <v>0</v>
      </c>
      <c r="K414" s="579">
        <f t="shared" si="8"/>
        <v>0</v>
      </c>
      <c r="L414" s="579">
        <f t="shared" si="8"/>
        <v>0</v>
      </c>
      <c r="M414" s="579">
        <f t="shared" si="8"/>
        <v>0</v>
      </c>
      <c r="N414" s="579">
        <f t="shared" si="8"/>
        <v>0</v>
      </c>
      <c r="O414" s="579">
        <f t="shared" si="8"/>
        <v>0</v>
      </c>
      <c r="P414" s="579">
        <f t="shared" si="8"/>
        <v>0</v>
      </c>
      <c r="Q414" s="579">
        <f t="shared" si="8"/>
        <v>0</v>
      </c>
      <c r="R414" s="579">
        <f t="shared" si="8"/>
        <v>0</v>
      </c>
    </row>
    <row r="415" spans="1:18" ht="16.5" x14ac:dyDescent="0.25">
      <c r="A415" s="462" t="s">
        <v>2679</v>
      </c>
      <c r="B415" s="580"/>
      <c r="C415" s="581"/>
      <c r="D415" s="581"/>
      <c r="E415" s="581"/>
      <c r="F415" s="581"/>
      <c r="G415" s="581"/>
      <c r="H415" s="581"/>
      <c r="I415" s="581"/>
      <c r="J415" s="581"/>
      <c r="K415" s="581"/>
      <c r="L415" s="581"/>
      <c r="M415" s="581"/>
      <c r="N415" s="582"/>
      <c r="O415" s="581"/>
      <c r="P415" s="581"/>
      <c r="Q415" s="583"/>
      <c r="R415" s="583"/>
    </row>
    <row r="416" spans="1:18" ht="15" x14ac:dyDescent="0.25">
      <c r="A416" s="459">
        <v>45200</v>
      </c>
      <c r="B416" s="570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45201</v>
      </c>
      <c r="B417" s="570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45202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45203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45204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45205</v>
      </c>
      <c r="B421" s="586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45206</v>
      </c>
      <c r="B422" s="586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45207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45208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45209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45210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45211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45212</v>
      </c>
      <c r="B428" s="574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45213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45214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45215</v>
      </c>
      <c r="B431" s="586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45216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45217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45218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45219</v>
      </c>
      <c r="B435" s="574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45220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45221</v>
      </c>
      <c r="B437" s="586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45224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45225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45226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45227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536">
        <v>45230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6.5" x14ac:dyDescent="0.25">
      <c r="A447" s="463"/>
      <c r="B447" s="578" t="s">
        <v>38</v>
      </c>
      <c r="C447" s="579">
        <f>SUM(C416:C446)</f>
        <v>0</v>
      </c>
      <c r="D447" s="579">
        <f t="shared" ref="D447:R447" si="9">SUM(D416:D446)</f>
        <v>0</v>
      </c>
      <c r="E447" s="579">
        <f t="shared" si="9"/>
        <v>0</v>
      </c>
      <c r="F447" s="579">
        <f t="shared" si="9"/>
        <v>0</v>
      </c>
      <c r="G447" s="579">
        <f t="shared" si="9"/>
        <v>0</v>
      </c>
      <c r="H447" s="579">
        <f t="shared" si="9"/>
        <v>0</v>
      </c>
      <c r="I447" s="579">
        <f t="shared" si="9"/>
        <v>0</v>
      </c>
      <c r="J447" s="579">
        <f t="shared" si="9"/>
        <v>0</v>
      </c>
      <c r="K447" s="579">
        <f t="shared" si="9"/>
        <v>0</v>
      </c>
      <c r="L447" s="579">
        <f t="shared" si="9"/>
        <v>0</v>
      </c>
      <c r="M447" s="579">
        <f t="shared" si="9"/>
        <v>0</v>
      </c>
      <c r="N447" s="579">
        <f t="shared" si="9"/>
        <v>0</v>
      </c>
      <c r="O447" s="579">
        <f t="shared" si="9"/>
        <v>0</v>
      </c>
      <c r="P447" s="579">
        <f t="shared" si="9"/>
        <v>0</v>
      </c>
      <c r="Q447" s="579">
        <f t="shared" si="9"/>
        <v>0</v>
      </c>
      <c r="R447" s="579">
        <f t="shared" si="9"/>
        <v>0</v>
      </c>
    </row>
    <row r="448" spans="1:18" ht="16.5" x14ac:dyDescent="0.25">
      <c r="A448" s="462" t="s">
        <v>2680</v>
      </c>
      <c r="B448" s="580"/>
      <c r="C448" s="581"/>
      <c r="D448" s="581"/>
      <c r="E448" s="581"/>
      <c r="F448" s="581"/>
      <c r="G448" s="581"/>
      <c r="H448" s="581"/>
      <c r="I448" s="581"/>
      <c r="J448" s="581"/>
      <c r="K448" s="581"/>
      <c r="L448" s="581"/>
      <c r="M448" s="581"/>
      <c r="N448" s="582"/>
      <c r="O448" s="581"/>
      <c r="P448" s="581"/>
      <c r="Q448" s="583"/>
      <c r="R448" s="583"/>
    </row>
    <row r="449" spans="1:18" ht="15" x14ac:dyDescent="0.25">
      <c r="A449" s="459">
        <v>45231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45232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45233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45234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45235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45236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45237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45238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45239</v>
      </c>
      <c r="B457" s="570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45240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45241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45242</v>
      </c>
      <c r="B460" s="574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45243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45244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45245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45246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45247</v>
      </c>
      <c r="B465" s="570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45248</v>
      </c>
      <c r="B466" s="570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45249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45250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45251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45252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45253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45254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45255</v>
      </c>
      <c r="B473" s="574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45256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45257</v>
      </c>
      <c r="B475" s="570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45258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45259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45260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6.5" x14ac:dyDescent="0.25">
      <c r="A479" s="463"/>
      <c r="B479" s="578" t="s">
        <v>38</v>
      </c>
      <c r="C479" s="579">
        <f>SUM(C449:C478)</f>
        <v>0</v>
      </c>
      <c r="D479" s="579">
        <f t="shared" ref="D479:R479" si="10">SUM(D449:D478)</f>
        <v>0</v>
      </c>
      <c r="E479" s="579">
        <f t="shared" si="10"/>
        <v>0</v>
      </c>
      <c r="F479" s="579">
        <f t="shared" si="10"/>
        <v>0</v>
      </c>
      <c r="G479" s="579">
        <f t="shared" si="10"/>
        <v>0</v>
      </c>
      <c r="H479" s="579">
        <f t="shared" si="10"/>
        <v>0</v>
      </c>
      <c r="I479" s="579">
        <f t="shared" si="10"/>
        <v>0</v>
      </c>
      <c r="J479" s="579">
        <f t="shared" si="10"/>
        <v>0</v>
      </c>
      <c r="K479" s="579">
        <f t="shared" si="10"/>
        <v>0</v>
      </c>
      <c r="L479" s="579">
        <f t="shared" si="10"/>
        <v>0</v>
      </c>
      <c r="M479" s="579">
        <f t="shared" si="10"/>
        <v>0</v>
      </c>
      <c r="N479" s="579">
        <f t="shared" si="10"/>
        <v>0</v>
      </c>
      <c r="O479" s="579">
        <f t="shared" si="10"/>
        <v>0</v>
      </c>
      <c r="P479" s="579">
        <f t="shared" si="10"/>
        <v>0</v>
      </c>
      <c r="Q479" s="579">
        <f t="shared" si="10"/>
        <v>0</v>
      </c>
      <c r="R479" s="579">
        <f t="shared" si="10"/>
        <v>0</v>
      </c>
    </row>
    <row r="480" spans="1:18" ht="16.5" x14ac:dyDescent="0.25">
      <c r="A480" s="462" t="s">
        <v>2681</v>
      </c>
      <c r="B480" s="580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2"/>
      <c r="O480" s="581"/>
      <c r="P480" s="581"/>
      <c r="Q480" s="583"/>
      <c r="R480" s="583"/>
    </row>
    <row r="481" spans="1:18" ht="15" x14ac:dyDescent="0.25">
      <c r="A481" s="459">
        <v>45261</v>
      </c>
      <c r="B481" s="586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45262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45263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45264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45265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45266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45267</v>
      </c>
      <c r="B487" s="570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45268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45269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45270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45271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45272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45273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45274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45275</v>
      </c>
      <c r="B495" s="574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45276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45277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45278</v>
      </c>
      <c r="B498" s="570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45279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45280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45281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45282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45283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45284</v>
      </c>
      <c r="B504" s="570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45285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45286</v>
      </c>
      <c r="B506" s="573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45287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45288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45289</v>
      </c>
      <c r="B509" s="573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72"/>
      <c r="O509" s="587"/>
      <c r="P509" s="587"/>
      <c r="Q509" s="587"/>
      <c r="R509" s="587"/>
    </row>
    <row r="510" spans="1:18" ht="15" x14ac:dyDescent="0.25">
      <c r="A510" s="460">
        <v>45290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45291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7.25" thickBot="1" x14ac:dyDescent="0.3">
      <c r="A512" s="464"/>
      <c r="B512" s="588" t="s">
        <v>38</v>
      </c>
      <c r="C512" s="589">
        <f>SUM(C481:C511)</f>
        <v>0</v>
      </c>
      <c r="D512" s="589">
        <f t="shared" ref="D512:R512" si="11">SUM(D481:D511)</f>
        <v>0</v>
      </c>
      <c r="E512" s="589">
        <f t="shared" si="11"/>
        <v>0</v>
      </c>
      <c r="F512" s="589">
        <f t="shared" si="11"/>
        <v>0</v>
      </c>
      <c r="G512" s="589">
        <f t="shared" si="11"/>
        <v>0</v>
      </c>
      <c r="H512" s="589">
        <f t="shared" si="11"/>
        <v>0</v>
      </c>
      <c r="I512" s="589">
        <f t="shared" si="11"/>
        <v>0</v>
      </c>
      <c r="J512" s="589">
        <f t="shared" si="11"/>
        <v>0</v>
      </c>
      <c r="K512" s="589">
        <f t="shared" si="11"/>
        <v>0</v>
      </c>
      <c r="L512" s="589">
        <f t="shared" si="11"/>
        <v>0</v>
      </c>
      <c r="M512" s="589">
        <f t="shared" si="11"/>
        <v>0</v>
      </c>
      <c r="N512" s="589">
        <f t="shared" si="11"/>
        <v>0</v>
      </c>
      <c r="O512" s="589">
        <f t="shared" si="11"/>
        <v>0</v>
      </c>
      <c r="P512" s="589">
        <f t="shared" si="11"/>
        <v>0</v>
      </c>
      <c r="Q512" s="589">
        <f t="shared" si="11"/>
        <v>0</v>
      </c>
      <c r="R512" s="589">
        <f t="shared" si="11"/>
        <v>0</v>
      </c>
    </row>
    <row r="513" spans="1:18" ht="15" thickBot="1" x14ac:dyDescent="0.3">
      <c r="A513" s="590"/>
      <c r="B513" s="591"/>
      <c r="C513" s="592"/>
      <c r="D513" s="592"/>
      <c r="E513" s="592"/>
      <c r="F513" s="592"/>
      <c r="G513" s="592"/>
      <c r="H513" s="592"/>
      <c r="I513" s="592"/>
      <c r="J513" s="592"/>
      <c r="K513" s="592"/>
      <c r="L513" s="592"/>
      <c r="M513" s="592"/>
      <c r="N513" s="593"/>
      <c r="O513" s="592"/>
      <c r="P513" s="592"/>
      <c r="Q513" s="594"/>
      <c r="R513" s="594"/>
    </row>
    <row r="514" spans="1:18" s="597" customFormat="1" ht="15" thickBot="1" x14ac:dyDescent="0.3">
      <c r="A514" s="590"/>
      <c r="B514" s="595" t="s">
        <v>38</v>
      </c>
      <c r="C514" s="596">
        <f t="shared" ref="C514:R514" si="12">C61+C114+C160+C207+C266+C316+C349+C382+C414+C447+C479+C512</f>
        <v>2941650</v>
      </c>
      <c r="D514" s="596">
        <f t="shared" si="12"/>
        <v>1698000</v>
      </c>
      <c r="E514" s="596">
        <f t="shared" si="12"/>
        <v>3466000</v>
      </c>
      <c r="F514" s="596">
        <f t="shared" si="12"/>
        <v>48845151</v>
      </c>
      <c r="G514" s="596">
        <f t="shared" si="12"/>
        <v>7094000</v>
      </c>
      <c r="H514" s="596">
        <f t="shared" si="12"/>
        <v>6824404</v>
      </c>
      <c r="I514" s="596">
        <f t="shared" si="12"/>
        <v>30400571</v>
      </c>
      <c r="J514" s="596">
        <f t="shared" si="12"/>
        <v>3515000</v>
      </c>
      <c r="K514" s="596">
        <f t="shared" si="12"/>
        <v>2839654</v>
      </c>
      <c r="L514" s="596">
        <f t="shared" si="12"/>
        <v>51908660</v>
      </c>
      <c r="M514" s="596">
        <f t="shared" si="12"/>
        <v>31189000</v>
      </c>
      <c r="N514" s="596">
        <f t="shared" si="12"/>
        <v>11974926</v>
      </c>
      <c r="O514" s="596">
        <f t="shared" si="12"/>
        <v>220290000</v>
      </c>
      <c r="P514" s="596">
        <f t="shared" si="12"/>
        <v>17600000</v>
      </c>
      <c r="Q514" s="596">
        <f t="shared" si="12"/>
        <v>41200000</v>
      </c>
      <c r="R514" s="596">
        <f t="shared" si="12"/>
        <v>249000</v>
      </c>
    </row>
    <row r="515" spans="1:18" s="601" customFormat="1" ht="23.25" thickBot="1" x14ac:dyDescent="0.3">
      <c r="A515" s="880" t="s">
        <v>146</v>
      </c>
      <c r="B515" s="881"/>
      <c r="C515" s="598"/>
      <c r="D515" s="598"/>
      <c r="E515" s="598"/>
      <c r="F515" s="598"/>
      <c r="G515" s="599"/>
      <c r="H515" s="599"/>
      <c r="I515" s="599"/>
      <c r="J515" s="599"/>
      <c r="K515" s="599"/>
      <c r="L515" s="599"/>
      <c r="M515" s="599"/>
      <c r="N515" s="600"/>
      <c r="O515" s="598"/>
      <c r="P515" s="878">
        <f>SUM(C514:R514)</f>
        <v>482036016</v>
      </c>
      <c r="Q515" s="878"/>
      <c r="R515" s="879"/>
    </row>
    <row r="517" spans="1:18" s="609" customFormat="1" ht="27" x14ac:dyDescent="0.25">
      <c r="A517" s="606" t="s">
        <v>228</v>
      </c>
      <c r="B517" s="607" t="s">
        <v>230</v>
      </c>
      <c r="C517" s="608"/>
      <c r="D517" s="608"/>
      <c r="E517" s="608"/>
      <c r="N517" s="610"/>
    </row>
    <row r="518" spans="1:18" s="609" customFormat="1" ht="27" x14ac:dyDescent="0.25">
      <c r="A518" s="606"/>
      <c r="B518" s="607" t="s">
        <v>229</v>
      </c>
      <c r="C518" s="608"/>
      <c r="D518" s="608"/>
      <c r="E518" s="608"/>
      <c r="N518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5:R515"/>
    <mergeCell ref="A515:B515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15" sqref="G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240938679.72972971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10980385654.054056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240938679.72972971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10980385654.054056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926440286.78378367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10552041346.783783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4748412081.9111538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14941805879.758993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4748412081.9111538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14941805879.758993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-4507473402.1814241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-3961420225.704937</v>
      </c>
      <c r="O17" s="314">
        <f>N17/N6</f>
        <v>-0.36077241278336569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50350000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305879000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5450000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36639000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3520000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20000000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KECIL'!C349</f>
        <v>0</v>
      </c>
      <c r="I25" s="14">
        <f>'KAS KECIL'!C382</f>
        <v>0</v>
      </c>
      <c r="J25" s="14">
        <f>'KAS KECIL'!C414</f>
        <v>0</v>
      </c>
      <c r="K25" s="14">
        <f>'KAS KECIL'!C447</f>
        <v>0</v>
      </c>
      <c r="L25" s="14">
        <f>'KAS KECIL'!C479</f>
        <v>0</v>
      </c>
      <c r="M25" s="14">
        <f>'KAS KECIL'!C512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KECIL'!D349</f>
        <v>0</v>
      </c>
      <c r="I26" s="14">
        <f>'KAS KECIL'!D382</f>
        <v>0</v>
      </c>
      <c r="J26" s="14">
        <f>'KAS KECIL'!D414</f>
        <v>0</v>
      </c>
      <c r="K26" s="14">
        <f>'KAS KECIL'!D447</f>
        <v>0</v>
      </c>
      <c r="L26" s="14">
        <f>'KAS KECIL'!D479</f>
        <v>0</v>
      </c>
      <c r="M26" s="14">
        <f>'KAS KECIL'!D512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KECIL'!E349</f>
        <v>0</v>
      </c>
      <c r="I27" s="14">
        <f>'KAS KECIL'!E382</f>
        <v>0</v>
      </c>
      <c r="J27" s="14">
        <f>'KAS KECIL'!E414</f>
        <v>0</v>
      </c>
      <c r="K27" s="14">
        <f>'KAS KECIL'!E447</f>
        <v>0</v>
      </c>
      <c r="L27" s="14">
        <f>'KAS KECIL'!E479</f>
        <v>0</v>
      </c>
      <c r="M27" s="14">
        <f>'KAS KECIL'!E512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KECIL'!F349</f>
        <v>0</v>
      </c>
      <c r="I28" s="14">
        <f>'KAS KECIL'!F382</f>
        <v>0</v>
      </c>
      <c r="J28" s="14">
        <f>'KAS KECIL'!F414</f>
        <v>0</v>
      </c>
      <c r="K28" s="14">
        <f>'KAS KECIL'!F447</f>
        <v>0</v>
      </c>
      <c r="L28" s="14">
        <f>'KAS KECIL'!F479</f>
        <v>0</v>
      </c>
      <c r="M28" s="14">
        <f>'KAS KECIL'!F512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KECIL'!G349</f>
        <v>0</v>
      </c>
      <c r="I29" s="14">
        <f>'KAS KECIL'!G382</f>
        <v>0</v>
      </c>
      <c r="J29" s="14">
        <f>'KAS KECIL'!G414</f>
        <v>0</v>
      </c>
      <c r="K29" s="14">
        <f>'KAS KECIL'!G447</f>
        <v>0</v>
      </c>
      <c r="L29" s="14">
        <f>'KAS KECIL'!G479</f>
        <v>0</v>
      </c>
      <c r="M29" s="14">
        <f>'KAS KECIL'!G512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KECIL'!H349</f>
        <v>0</v>
      </c>
      <c r="I30" s="14">
        <f>'KAS KECIL'!H382</f>
        <v>0</v>
      </c>
      <c r="J30" s="14">
        <f>'KAS KECIL'!H414</f>
        <v>0</v>
      </c>
      <c r="K30" s="14">
        <f>'KAS KECIL'!H447</f>
        <v>0</v>
      </c>
      <c r="L30" s="14">
        <f>'KAS KECIL'!H479</f>
        <v>0</v>
      </c>
      <c r="M30" s="14">
        <f>'KAS KECIL'!H512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KECIL'!I349</f>
        <v>0</v>
      </c>
      <c r="I31" s="14">
        <f>'KAS KECIL'!I382</f>
        <v>0</v>
      </c>
      <c r="J31" s="14">
        <f>'KAS KECIL'!I414</f>
        <v>0</v>
      </c>
      <c r="K31" s="14">
        <f>'KAS KECIL'!I447</f>
        <v>0</v>
      </c>
      <c r="L31" s="14">
        <f>'KAS KECIL'!I479</f>
        <v>0</v>
      </c>
      <c r="M31" s="14">
        <f>'KAS KECIL'!I512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KECIL'!J349</f>
        <v>0</v>
      </c>
      <c r="I32" s="14">
        <f>'KAS KECIL'!J382</f>
        <v>0</v>
      </c>
      <c r="J32" s="14">
        <f>'KAS KECIL'!J414</f>
        <v>0</v>
      </c>
      <c r="K32" s="14">
        <f>'KAS KECIL'!J447</f>
        <v>0</v>
      </c>
      <c r="L32" s="14">
        <f>'KAS KECIL'!J479</f>
        <v>0</v>
      </c>
      <c r="M32" s="14">
        <f>'KAS KECIL'!J512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KECIL'!K349</f>
        <v>0</v>
      </c>
      <c r="I33" s="14">
        <f>'KAS KECIL'!K382</f>
        <v>0</v>
      </c>
      <c r="J33" s="14">
        <f>'KAS KECIL'!K414</f>
        <v>0</v>
      </c>
      <c r="K33" s="14">
        <f>'KAS KECIL'!K447</f>
        <v>0</v>
      </c>
      <c r="L33" s="14">
        <f>'KAS KECIL'!K479</f>
        <v>0</v>
      </c>
      <c r="M33" s="14">
        <f>'KAS KECIL'!K512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KECIL'!L349</f>
        <v>0</v>
      </c>
      <c r="I34" s="14">
        <f>'KAS KECIL'!L382</f>
        <v>0</v>
      </c>
      <c r="J34" s="14">
        <f>'KAS KECIL'!L414</f>
        <v>0</v>
      </c>
      <c r="K34" s="14">
        <f>'KAS KECIL'!L447</f>
        <v>0</v>
      </c>
      <c r="L34" s="14">
        <f>'KAS KECIL'!L479</f>
        <v>0</v>
      </c>
      <c r="M34" s="14">
        <f>'KAS KECIL'!L512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KECIL'!N349</f>
        <v>0</v>
      </c>
      <c r="I35" s="14">
        <f>'KAS KECIL'!N382</f>
        <v>0</v>
      </c>
      <c r="J35" s="14">
        <f>'KAS KECIL'!N414</f>
        <v>0</v>
      </c>
      <c r="K35" s="14">
        <f>'KAS KECIL'!N447</f>
        <v>0</v>
      </c>
      <c r="L35" s="14">
        <f>'KAS KECIL'!N479</f>
        <v>0</v>
      </c>
      <c r="M35" s="14">
        <f>'KAS KECIL'!N512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KECIL'!R349</f>
        <v>0</v>
      </c>
      <c r="I36" s="14">
        <f>'KAS KECIL'!R382</f>
        <v>0</v>
      </c>
      <c r="J36" s="14">
        <f>'KAS KECIL'!R414</f>
        <v>0</v>
      </c>
      <c r="K36" s="14">
        <f>'KAS KECIL'!R447</f>
        <v>0</v>
      </c>
      <c r="L36" s="14">
        <f>'KAS KECIL'!R479</f>
        <v>0</v>
      </c>
      <c r="M36" s="14">
        <f>'KAS KECIL'!R512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50350000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477636016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-4557823402.1814241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-4439056241.704937</v>
      </c>
      <c r="O51" s="208">
        <f>N51/N6</f>
        <v>-0.40427143285864442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6" t="str">
        <f>[3]NERACA!A2</f>
        <v>CV. ARTO MORO</v>
      </c>
      <c r="B1" s="917"/>
      <c r="C1" s="917"/>
      <c r="D1" s="917"/>
      <c r="E1" s="917"/>
      <c r="F1" s="917"/>
      <c r="G1" s="917"/>
      <c r="H1" s="917"/>
      <c r="I1" s="918"/>
    </row>
    <row r="2" spans="1:9" ht="15.75" x14ac:dyDescent="0.25">
      <c r="A2" s="913" t="str">
        <f>[3]NERACA!A3</f>
        <v>JL.INDUSTRI XX /903 SEMARANG</v>
      </c>
      <c r="B2" s="914"/>
      <c r="C2" s="914"/>
      <c r="D2" s="914"/>
      <c r="E2" s="914"/>
      <c r="F2" s="914"/>
      <c r="G2" s="914"/>
      <c r="H2" s="914"/>
      <c r="I2" s="915"/>
    </row>
    <row r="3" spans="1:9" ht="15.75" x14ac:dyDescent="0.25">
      <c r="A3" s="910" t="s">
        <v>312</v>
      </c>
      <c r="B3" s="911"/>
      <c r="C3" s="911"/>
      <c r="D3" s="911"/>
      <c r="E3" s="911"/>
      <c r="F3" s="911"/>
      <c r="G3" s="911"/>
      <c r="H3" s="911"/>
      <c r="I3" s="912"/>
    </row>
    <row r="4" spans="1:9" ht="16.5" thickBot="1" x14ac:dyDescent="0.3">
      <c r="A4" s="907" t="s">
        <v>407</v>
      </c>
      <c r="B4" s="908"/>
      <c r="C4" s="908"/>
      <c r="D4" s="908"/>
      <c r="E4" s="908"/>
      <c r="F4" s="908"/>
      <c r="G4" s="908"/>
      <c r="H4" s="908"/>
      <c r="I4" s="909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10980385654.054056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10552041346.783783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14941805879.758993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-14941805879.758993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06" t="s">
        <v>20</v>
      </c>
      <c r="E16" s="906"/>
      <c r="F16" s="371"/>
      <c r="G16" s="360" t="s">
        <v>314</v>
      </c>
      <c r="H16" s="364">
        <f>SUM(H7:H14)</f>
        <v>-3961420225.704937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347079000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20000000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-538836016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06"/>
      <c r="E37" s="906"/>
      <c r="F37" s="371"/>
      <c r="G37" s="371"/>
      <c r="H37" s="376">
        <f>(SUM(H16:H35))</f>
        <v>-4500256241.704937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-4500256241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9" t="s">
        <v>408</v>
      </c>
      <c r="G47" s="905"/>
      <c r="H47" s="905"/>
      <c r="I47" s="905"/>
    </row>
    <row r="48" spans="1:11" x14ac:dyDescent="0.25">
      <c r="F48" s="901" t="str">
        <f>[3]NERACA!K34</f>
        <v>CV. ARTO MORO</v>
      </c>
      <c r="G48" s="902"/>
      <c r="H48" s="902"/>
      <c r="I48" s="902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3" t="str">
        <f>[3]NERACA!K39</f>
        <v>SUDIARTO</v>
      </c>
      <c r="G54" s="904"/>
      <c r="H54" s="904"/>
      <c r="I54" s="904"/>
    </row>
    <row r="55" spans="6:9" x14ac:dyDescent="0.25">
      <c r="F55" s="905" t="str">
        <f>[3]NERACA!K40</f>
        <v>DIREKTUR</v>
      </c>
      <c r="G55" s="905"/>
      <c r="H55" s="905"/>
      <c r="I55" s="905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5" t="s">
        <v>294</v>
      </c>
      <c r="B2" s="925"/>
      <c r="C2" s="925"/>
      <c r="D2" s="925"/>
      <c r="E2" s="925"/>
      <c r="F2" s="925"/>
      <c r="G2" s="925"/>
      <c r="H2" s="925"/>
      <c r="I2" s="925"/>
      <c r="J2" s="925"/>
      <c r="K2" s="925"/>
      <c r="L2" s="925"/>
      <c r="M2" s="925"/>
      <c r="N2" s="394"/>
    </row>
    <row r="3" spans="1:22" ht="15.75" x14ac:dyDescent="0.25">
      <c r="A3" s="926" t="s">
        <v>340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  <c r="N3" s="394"/>
    </row>
    <row r="4" spans="1:22" x14ac:dyDescent="0.25">
      <c r="A4" s="927" t="s">
        <v>341</v>
      </c>
      <c r="B4" s="927"/>
      <c r="C4" s="927"/>
      <c r="D4" s="927"/>
      <c r="E4" s="927"/>
      <c r="F4" s="927"/>
      <c r="G4" s="927"/>
      <c r="H4" s="927"/>
      <c r="I4" s="927"/>
      <c r="J4" s="927"/>
      <c r="K4" s="927"/>
      <c r="L4" s="927"/>
      <c r="M4" s="927"/>
      <c r="N4" s="394"/>
    </row>
    <row r="5" spans="1:22" x14ac:dyDescent="0.25">
      <c r="A5" s="927" t="s">
        <v>407</v>
      </c>
      <c r="B5" s="927"/>
      <c r="C5" s="927"/>
      <c r="D5" s="927"/>
      <c r="E5" s="927"/>
      <c r="F5" s="927"/>
      <c r="G5" s="927"/>
      <c r="H5" s="927"/>
      <c r="I5" s="927"/>
      <c r="J5" s="927"/>
      <c r="K5" s="927"/>
      <c r="L5" s="927"/>
      <c r="M5" s="927"/>
      <c r="N5" s="394"/>
    </row>
    <row r="6" spans="1:22" x14ac:dyDescent="0.25">
      <c r="A6" s="927" t="s">
        <v>342</v>
      </c>
      <c r="B6" s="927"/>
      <c r="C6" s="927"/>
      <c r="D6" s="927"/>
      <c r="E6" s="927"/>
      <c r="F6" s="927"/>
      <c r="G6" s="927"/>
      <c r="H6" s="927"/>
      <c r="I6" s="927"/>
      <c r="J6" s="927"/>
      <c r="K6" s="927"/>
      <c r="L6" s="927"/>
      <c r="M6" s="927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0" t="s">
        <v>343</v>
      </c>
      <c r="Q9" s="921"/>
      <c r="R9" s="921"/>
      <c r="S9" s="921"/>
      <c r="T9" s="921"/>
      <c r="U9" s="921"/>
      <c r="V9" s="922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-4500256241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-3710237998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-3710237998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3" t="s">
        <v>408</v>
      </c>
      <c r="L33" s="923"/>
      <c r="M33" s="923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4" t="str">
        <f>A2</f>
        <v>CV. ARTO MORO</v>
      </c>
      <c r="L34" s="924"/>
      <c r="M34" s="924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2" t="s">
        <v>231</v>
      </c>
      <c r="B16" s="813"/>
      <c r="C16" s="813"/>
      <c r="D16" s="813"/>
      <c r="E16" s="814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2" t="s">
        <v>232</v>
      </c>
      <c r="B27" s="813"/>
      <c r="C27" s="813"/>
      <c r="D27" s="813"/>
      <c r="E27" s="814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2" t="s">
        <v>284</v>
      </c>
      <c r="B38" s="813"/>
      <c r="C38" s="813"/>
      <c r="D38" s="813"/>
      <c r="E38" s="814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2" t="s">
        <v>285</v>
      </c>
      <c r="B49" s="813"/>
      <c r="C49" s="813"/>
      <c r="D49" s="813"/>
      <c r="E49" s="814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2" t="s">
        <v>286</v>
      </c>
      <c r="B60" s="813"/>
      <c r="C60" s="813"/>
      <c r="D60" s="813"/>
      <c r="E60" s="814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2" t="s">
        <v>287</v>
      </c>
      <c r="B71" s="813"/>
      <c r="C71" s="813"/>
      <c r="D71" s="813"/>
      <c r="E71" s="814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2" t="s">
        <v>288</v>
      </c>
      <c r="B82" s="813"/>
      <c r="C82" s="813"/>
      <c r="D82" s="813"/>
      <c r="E82" s="814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2" t="s">
        <v>289</v>
      </c>
      <c r="B93" s="813"/>
      <c r="C93" s="813"/>
      <c r="D93" s="813"/>
      <c r="E93" s="814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2" t="s">
        <v>290</v>
      </c>
      <c r="B104" s="813"/>
      <c r="C104" s="813"/>
      <c r="D104" s="813"/>
      <c r="E104" s="814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2" t="s">
        <v>291</v>
      </c>
      <c r="B115" s="813"/>
      <c r="C115" s="813"/>
      <c r="D115" s="813"/>
      <c r="E115" s="814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2" t="s">
        <v>214</v>
      </c>
      <c r="B126" s="813"/>
      <c r="C126" s="813"/>
      <c r="D126" s="813"/>
      <c r="E126" s="814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2" t="s">
        <v>215</v>
      </c>
      <c r="B137" s="813"/>
      <c r="C137" s="813"/>
      <c r="D137" s="813"/>
      <c r="E137" s="814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5" t="s">
        <v>207</v>
      </c>
      <c r="C1" s="815"/>
      <c r="D1" s="815"/>
      <c r="E1" s="815"/>
      <c r="F1" s="815"/>
    </row>
    <row r="2" spans="1:6" ht="18" x14ac:dyDescent="0.2">
      <c r="B2" s="816" t="s">
        <v>171</v>
      </c>
      <c r="C2" s="816"/>
      <c r="D2" s="816"/>
      <c r="E2" s="816"/>
      <c r="F2" s="816"/>
    </row>
    <row r="3" spans="1:6" ht="16.5" thickBot="1" x14ac:dyDescent="0.25">
      <c r="B3" s="817" t="s">
        <v>405</v>
      </c>
      <c r="C3" s="817"/>
      <c r="D3" s="817"/>
      <c r="E3" s="817"/>
      <c r="F3" s="817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19" t="s">
        <v>292</v>
      </c>
      <c r="D4" s="820"/>
      <c r="E4" s="820"/>
      <c r="F4" s="821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2" t="s">
        <v>3292</v>
      </c>
      <c r="D5" s="823"/>
      <c r="E5" s="823"/>
      <c r="F5" s="824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2" t="s">
        <v>3770</v>
      </c>
      <c r="D21" s="823"/>
      <c r="E21" s="823"/>
      <c r="F21" s="824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2" t="s">
        <v>4226</v>
      </c>
      <c r="D44" s="823"/>
      <c r="E44" s="823"/>
      <c r="F44" s="824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22" t="s">
        <v>4335</v>
      </c>
      <c r="D67" s="823"/>
      <c r="E67" s="823"/>
      <c r="F67" s="824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22" t="s">
        <v>4886</v>
      </c>
      <c r="D87" s="823"/>
      <c r="E87" s="823"/>
      <c r="F87" s="824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22" t="s">
        <v>5577</v>
      </c>
      <c r="D118" s="823"/>
      <c r="E118" s="823"/>
      <c r="F118" s="824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3293</v>
      </c>
      <c r="D120" s="250" t="s">
        <v>3294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3295</v>
      </c>
      <c r="D121" s="250" t="s">
        <v>3296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3297</v>
      </c>
      <c r="D122" s="282" t="s">
        <v>3298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4228</v>
      </c>
      <c r="D123" s="251" t="s">
        <v>4229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3299</v>
      </c>
      <c r="D124" s="251" t="s">
        <v>5578</v>
      </c>
      <c r="E124" s="251" t="s">
        <v>3318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3321</v>
      </c>
      <c r="M124" s="299"/>
    </row>
    <row r="125" spans="1:15" x14ac:dyDescent="0.25">
      <c r="A125" s="270">
        <v>7</v>
      </c>
      <c r="B125" s="271"/>
      <c r="C125" s="255" t="s">
        <v>3304</v>
      </c>
      <c r="D125" s="251" t="s">
        <v>3778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3361</v>
      </c>
    </row>
    <row r="126" spans="1:15" x14ac:dyDescent="0.25">
      <c r="A126" s="270">
        <v>8</v>
      </c>
      <c r="B126" s="271">
        <v>45091</v>
      </c>
      <c r="C126" s="255" t="s">
        <v>3299</v>
      </c>
      <c r="D126" s="251" t="s">
        <v>5579</v>
      </c>
      <c r="E126" s="251" t="s">
        <v>5580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5581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3771</v>
      </c>
      <c r="D127" s="252" t="s">
        <v>3772</v>
      </c>
      <c r="E127" s="251" t="s">
        <v>5582</v>
      </c>
      <c r="F127" s="249" t="s">
        <v>3774</v>
      </c>
      <c r="G127" s="272">
        <v>164297000</v>
      </c>
      <c r="H127" s="272"/>
      <c r="I127" s="272">
        <f t="shared" si="6"/>
        <v>240212636.28000003</v>
      </c>
      <c r="J127" s="289" t="s">
        <v>4258</v>
      </c>
    </row>
    <row r="128" spans="1:15" x14ac:dyDescent="0.25">
      <c r="A128" s="270">
        <v>10</v>
      </c>
      <c r="B128" s="271">
        <v>45097</v>
      </c>
      <c r="C128" s="255" t="s">
        <v>3304</v>
      </c>
      <c r="D128" s="251" t="s">
        <v>5583</v>
      </c>
      <c r="E128" s="251" t="s">
        <v>3306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3319</v>
      </c>
    </row>
    <row r="129" spans="1:15" x14ac:dyDescent="0.25">
      <c r="A129" s="270">
        <v>11</v>
      </c>
      <c r="B129" s="271">
        <v>45099</v>
      </c>
      <c r="C129" s="255" t="s">
        <v>3771</v>
      </c>
      <c r="D129" s="251" t="s">
        <v>3772</v>
      </c>
      <c r="E129" s="251" t="s">
        <v>5584</v>
      </c>
      <c r="F129" s="249" t="s">
        <v>3774</v>
      </c>
      <c r="G129" s="272">
        <v>188108000</v>
      </c>
      <c r="H129" s="272"/>
      <c r="I129" s="272">
        <f t="shared" si="6"/>
        <v>52387136.280000031</v>
      </c>
      <c r="J129" s="289" t="s">
        <v>4258</v>
      </c>
      <c r="K129" s="301"/>
    </row>
    <row r="130" spans="1:15" x14ac:dyDescent="0.25">
      <c r="A130" s="270">
        <v>12</v>
      </c>
      <c r="B130" s="271">
        <v>45103</v>
      </c>
      <c r="C130" s="255" t="s">
        <v>3299</v>
      </c>
      <c r="D130" s="251" t="s">
        <v>5585</v>
      </c>
      <c r="E130" s="251" t="s">
        <v>3309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3320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822"/>
      <c r="D132" s="823"/>
      <c r="E132" s="823"/>
      <c r="F132" s="824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303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822"/>
      <c r="D159" s="823"/>
      <c r="E159" s="823"/>
      <c r="F159" s="824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303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822"/>
      <c r="D186" s="823"/>
      <c r="E186" s="823"/>
      <c r="F186" s="824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303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822"/>
      <c r="D213" s="823"/>
      <c r="E213" s="823"/>
      <c r="F213" s="824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303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301</v>
      </c>
      <c r="B240" s="268"/>
      <c r="C240" s="822" t="s">
        <v>404</v>
      </c>
      <c r="D240" s="823"/>
      <c r="E240" s="823"/>
      <c r="F240" s="824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303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822"/>
      <c r="D268" s="823"/>
      <c r="E268" s="823"/>
      <c r="F268" s="824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303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818" t="s">
        <v>37</v>
      </c>
      <c r="G296" s="818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818" t="s">
        <v>39</v>
      </c>
      <c r="G297" s="818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818" t="s">
        <v>40</v>
      </c>
      <c r="G298" s="818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818" t="s">
        <v>41</v>
      </c>
      <c r="G300" s="818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297:G297"/>
    <mergeCell ref="F298:G298"/>
    <mergeCell ref="F300:G300"/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  <mergeCell ref="C213:F213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:T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5" t="s">
        <v>67</v>
      </c>
      <c r="D7" s="825"/>
      <c r="E7" s="825"/>
      <c r="F7" s="825" t="s">
        <v>68</v>
      </c>
      <c r="G7" s="825"/>
      <c r="H7" s="825"/>
      <c r="I7" s="825" t="s">
        <v>59</v>
      </c>
      <c r="J7" s="825"/>
      <c r="K7" s="825" t="s">
        <v>78</v>
      </c>
      <c r="L7" s="825"/>
      <c r="M7" s="826" t="s">
        <v>77</v>
      </c>
      <c r="N7" s="826"/>
      <c r="O7" s="825" t="s">
        <v>69</v>
      </c>
      <c r="P7" s="825"/>
      <c r="Q7" s="825"/>
      <c r="R7" s="825"/>
      <c r="S7" s="825"/>
      <c r="T7" s="825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PENJUALAN'!K1301</f>
        <v>267441934.5</v>
      </c>
      <c r="N15" s="40">
        <f t="shared" si="3"/>
        <v>2674419.3450000002</v>
      </c>
      <c r="O15" s="40">
        <f>'REKAP PENJUALAN'!I1301</f>
        <v>240938679.72972971</v>
      </c>
      <c r="P15" s="40">
        <f>'REKAP PENJUALAN'!J1301</f>
        <v>26503254.770270266</v>
      </c>
      <c r="Q15" s="40">
        <f>'REKAP PEMBELIAN'!J470</f>
        <v>926440286.78378367</v>
      </c>
      <c r="R15" s="40">
        <f>'REKAP PEMBELIAN'!K470</f>
        <v>101908423.96621621</v>
      </c>
      <c r="S15" s="55"/>
      <c r="T15" s="53">
        <f t="shared" si="1"/>
        <v>-75405169.195945948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PENJUALAN'!K1503</f>
        <v>0</v>
      </c>
      <c r="N16" s="40">
        <f t="shared" si="3"/>
        <v>0</v>
      </c>
      <c r="O16" s="40">
        <f>'REKAP PENJUALAN'!I1503</f>
        <v>0</v>
      </c>
      <c r="P16" s="40">
        <f>'REKAP PENJUALAN'!J1503</f>
        <v>0</v>
      </c>
      <c r="Q16" s="40">
        <f>'REKAP PEMBELIAN'!J493</f>
        <v>0</v>
      </c>
      <c r="R16" s="40">
        <f>'REKAP PEMBELIAN'!K493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PENJUALAN'!K1705</f>
        <v>0</v>
      </c>
      <c r="N17" s="40">
        <f t="shared" si="3"/>
        <v>0</v>
      </c>
      <c r="O17" s="40">
        <f>'REKAP PENJUALAN'!I1705</f>
        <v>0</v>
      </c>
      <c r="P17" s="40">
        <f>'REKAP PENJUALAN'!J1705</f>
        <v>0</v>
      </c>
      <c r="Q17" s="40">
        <f>'REKAP PEMBELIAN'!J516</f>
        <v>0</v>
      </c>
      <c r="R17" s="40">
        <f>'REKAP PEMBELIAN'!K516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PENJUALAN'!K1907</f>
        <v>0</v>
      </c>
      <c r="N18" s="40">
        <f t="shared" si="3"/>
        <v>0</v>
      </c>
      <c r="O18" s="40">
        <f>'REKAP PENJUALAN'!I1907</f>
        <v>0</v>
      </c>
      <c r="P18" s="40">
        <f>'REKAP PENJUALAN'!J1907</f>
        <v>0</v>
      </c>
      <c r="Q18" s="40">
        <f>'REKAP PEMBELIAN'!J539</f>
        <v>0</v>
      </c>
      <c r="R18" s="40">
        <f>'REKAP PEMBELIAN'!K539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PENJUALAN'!K2109</f>
        <v>0</v>
      </c>
      <c r="N19" s="40">
        <f t="shared" si="3"/>
        <v>0</v>
      </c>
      <c r="O19" s="40">
        <f>'REKAP PENJUALAN'!I2109</f>
        <v>0</v>
      </c>
      <c r="P19" s="40">
        <f>'REKAP PENJUALAN'!J2109</f>
        <v>0</v>
      </c>
      <c r="Q19" s="40">
        <f>'REKAP PEMBELIAN'!J562</f>
        <v>0</v>
      </c>
      <c r="R19" s="334">
        <f>'REKAP PEMBELIAN'!K562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PENJUALAN'!K2311</f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PEMBELIAN'!J585</f>
        <v>0</v>
      </c>
      <c r="R20" s="40">
        <f>'REKAP PEMBELIAN'!K585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12188228076</v>
      </c>
      <c r="N21" s="45">
        <f t="shared" si="4"/>
        <v>121882280.75999999</v>
      </c>
      <c r="O21" s="45">
        <f t="shared" si="4"/>
        <v>10980385654.054056</v>
      </c>
      <c r="P21" s="45">
        <f t="shared" si="4"/>
        <v>1207842421.9459457</v>
      </c>
      <c r="Q21" s="45">
        <f t="shared" si="4"/>
        <v>10552041346.783783</v>
      </c>
      <c r="R21" s="45">
        <f t="shared" si="4"/>
        <v>1160724371.2162161</v>
      </c>
      <c r="S21" s="45">
        <f t="shared" si="4"/>
        <v>0</v>
      </c>
      <c r="T21" s="45">
        <f t="shared" si="4"/>
        <v>47118050.729729414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7"/>
  <sheetViews>
    <sheetView tabSelected="1" zoomScaleNormal="100" workbookViewId="0">
      <pane ySplit="4" topLeftCell="A447" activePane="bottomLeft" state="frozen"/>
      <selection pane="bottomLeft" activeCell="C460" sqref="C460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5118</v>
      </c>
      <c r="D342" s="263" t="s">
        <v>382</v>
      </c>
      <c r="E342" s="265" t="s">
        <v>383</v>
      </c>
      <c r="F342" s="262" t="s">
        <v>384</v>
      </c>
      <c r="G342" s="247" t="s">
        <v>5532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5486</v>
      </c>
      <c r="D343" s="263" t="s">
        <v>382</v>
      </c>
      <c r="E343" s="265" t="s">
        <v>383</v>
      </c>
      <c r="F343" s="262" t="s">
        <v>384</v>
      </c>
      <c r="G343" s="247" t="s">
        <v>5533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5487</v>
      </c>
      <c r="D344" s="263" t="s">
        <v>382</v>
      </c>
      <c r="E344" s="265" t="s">
        <v>383</v>
      </c>
      <c r="F344" s="262" t="s">
        <v>384</v>
      </c>
      <c r="G344" s="247" t="s">
        <v>5534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5488</v>
      </c>
      <c r="D345" s="263" t="s">
        <v>382</v>
      </c>
      <c r="E345" s="265" t="s">
        <v>383</v>
      </c>
      <c r="F345" s="262" t="s">
        <v>384</v>
      </c>
      <c r="G345" s="247" t="s">
        <v>5535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4942</v>
      </c>
      <c r="D346" s="263" t="s">
        <v>299</v>
      </c>
      <c r="E346" s="265" t="s">
        <v>372</v>
      </c>
      <c r="F346" s="262" t="s">
        <v>399</v>
      </c>
      <c r="G346" s="247" t="s">
        <v>5148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4943</v>
      </c>
      <c r="D347" s="263" t="s">
        <v>299</v>
      </c>
      <c r="E347" s="265" t="s">
        <v>372</v>
      </c>
      <c r="F347" s="262" t="s">
        <v>399</v>
      </c>
      <c r="G347" s="247" t="s">
        <v>5149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4944</v>
      </c>
      <c r="D348" s="263" t="s">
        <v>299</v>
      </c>
      <c r="E348" s="265" t="s">
        <v>372</v>
      </c>
      <c r="F348" s="262" t="s">
        <v>399</v>
      </c>
      <c r="G348" s="247" t="s">
        <v>5150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4945</v>
      </c>
      <c r="D349" s="263" t="s">
        <v>299</v>
      </c>
      <c r="E349" s="265" t="s">
        <v>372</v>
      </c>
      <c r="F349" s="262" t="s">
        <v>399</v>
      </c>
      <c r="G349" s="247" t="s">
        <v>5151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4946</v>
      </c>
      <c r="D350" s="263" t="s">
        <v>299</v>
      </c>
      <c r="E350" s="265" t="s">
        <v>372</v>
      </c>
      <c r="F350" s="262" t="s">
        <v>399</v>
      </c>
      <c r="G350" s="247" t="s">
        <v>5152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4947</v>
      </c>
      <c r="D351" s="263" t="s">
        <v>299</v>
      </c>
      <c r="E351" s="265" t="s">
        <v>372</v>
      </c>
      <c r="F351" s="262" t="s">
        <v>399</v>
      </c>
      <c r="G351" s="247" t="s">
        <v>5153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4948</v>
      </c>
      <c r="D352" s="263" t="s">
        <v>299</v>
      </c>
      <c r="E352" s="265" t="s">
        <v>372</v>
      </c>
      <c r="F352" s="262" t="s">
        <v>399</v>
      </c>
      <c r="G352" s="247" t="s">
        <v>5154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4949</v>
      </c>
      <c r="D353" s="263" t="s">
        <v>299</v>
      </c>
      <c r="E353" s="265" t="s">
        <v>372</v>
      </c>
      <c r="F353" s="262" t="s">
        <v>399</v>
      </c>
      <c r="G353" s="247" t="s">
        <v>5155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4980</v>
      </c>
      <c r="D354" s="263" t="s">
        <v>299</v>
      </c>
      <c r="E354" s="265" t="s">
        <v>372</v>
      </c>
      <c r="F354" s="262" t="s">
        <v>399</v>
      </c>
      <c r="G354" s="247" t="s">
        <v>5156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4981</v>
      </c>
      <c r="D355" s="263" t="s">
        <v>299</v>
      </c>
      <c r="E355" s="265" t="s">
        <v>372</v>
      </c>
      <c r="F355" s="262" t="s">
        <v>399</v>
      </c>
      <c r="G355" s="247" t="s">
        <v>5157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4982</v>
      </c>
      <c r="D356" s="263" t="s">
        <v>299</v>
      </c>
      <c r="E356" s="265" t="s">
        <v>372</v>
      </c>
      <c r="F356" s="262" t="s">
        <v>399</v>
      </c>
      <c r="G356" s="247" t="s">
        <v>5158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4983</v>
      </c>
      <c r="D357" s="263" t="s">
        <v>299</v>
      </c>
      <c r="E357" s="265" t="s">
        <v>372</v>
      </c>
      <c r="F357" s="262" t="s">
        <v>399</v>
      </c>
      <c r="G357" s="247" t="s">
        <v>5159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4984</v>
      </c>
      <c r="D358" s="263" t="s">
        <v>299</v>
      </c>
      <c r="E358" s="265" t="s">
        <v>372</v>
      </c>
      <c r="F358" s="262" t="s">
        <v>399</v>
      </c>
      <c r="G358" s="247" t="s">
        <v>5160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4985</v>
      </c>
      <c r="D359" s="263" t="s">
        <v>299</v>
      </c>
      <c r="E359" s="265" t="s">
        <v>372</v>
      </c>
      <c r="F359" s="262" t="s">
        <v>399</v>
      </c>
      <c r="G359" s="247" t="s">
        <v>5161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4986</v>
      </c>
      <c r="D360" s="263" t="s">
        <v>299</v>
      </c>
      <c r="E360" s="265" t="s">
        <v>372</v>
      </c>
      <c r="F360" s="262" t="s">
        <v>399</v>
      </c>
      <c r="G360" s="247" t="s">
        <v>5162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5074</v>
      </c>
      <c r="D361" s="263" t="s">
        <v>299</v>
      </c>
      <c r="E361" s="265" t="s">
        <v>372</v>
      </c>
      <c r="F361" s="262" t="s">
        <v>399</v>
      </c>
      <c r="G361" s="247" t="s">
        <v>5542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5075</v>
      </c>
      <c r="D362" s="263" t="s">
        <v>299</v>
      </c>
      <c r="E362" s="265" t="s">
        <v>372</v>
      </c>
      <c r="F362" s="262" t="s">
        <v>399</v>
      </c>
      <c r="G362" s="247" t="s">
        <v>5543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5109</v>
      </c>
      <c r="D363" s="263" t="s">
        <v>299</v>
      </c>
      <c r="E363" s="265" t="s">
        <v>372</v>
      </c>
      <c r="F363" s="262" t="s">
        <v>399</v>
      </c>
      <c r="G363" s="247" t="s">
        <v>5556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5110</v>
      </c>
      <c r="D364" s="263" t="s">
        <v>299</v>
      </c>
      <c r="E364" s="265" t="s">
        <v>372</v>
      </c>
      <c r="F364" s="262" t="s">
        <v>399</v>
      </c>
      <c r="G364" s="247" t="s">
        <v>5557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5111</v>
      </c>
      <c r="D365" s="263" t="s">
        <v>299</v>
      </c>
      <c r="E365" s="265" t="s">
        <v>372</v>
      </c>
      <c r="F365" s="262" t="s">
        <v>399</v>
      </c>
      <c r="G365" s="247" t="s">
        <v>5558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5112</v>
      </c>
      <c r="D366" s="263" t="s">
        <v>299</v>
      </c>
      <c r="E366" s="265" t="s">
        <v>372</v>
      </c>
      <c r="F366" s="262" t="s">
        <v>399</v>
      </c>
      <c r="G366" s="247" t="s">
        <v>5559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5113</v>
      </c>
      <c r="D367" s="263" t="s">
        <v>299</v>
      </c>
      <c r="E367" s="265" t="s">
        <v>372</v>
      </c>
      <c r="F367" s="262" t="s">
        <v>399</v>
      </c>
      <c r="G367" s="247" t="s">
        <v>5560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5114</v>
      </c>
      <c r="D368" s="263" t="s">
        <v>299</v>
      </c>
      <c r="E368" s="265" t="s">
        <v>372</v>
      </c>
      <c r="F368" s="262" t="s">
        <v>399</v>
      </c>
      <c r="G368" s="247" t="s">
        <v>5561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5115</v>
      </c>
      <c r="D369" s="263" t="s">
        <v>299</v>
      </c>
      <c r="E369" s="265" t="s">
        <v>372</v>
      </c>
      <c r="F369" s="262" t="s">
        <v>399</v>
      </c>
      <c r="G369" s="247" t="s">
        <v>5562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5116</v>
      </c>
      <c r="D370" s="263" t="s">
        <v>299</v>
      </c>
      <c r="E370" s="265" t="s">
        <v>372</v>
      </c>
      <c r="F370" s="262" t="s">
        <v>399</v>
      </c>
      <c r="G370" s="247" t="s">
        <v>5563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5117</v>
      </c>
      <c r="D371" s="263" t="s">
        <v>299</v>
      </c>
      <c r="E371" s="265" t="s">
        <v>372</v>
      </c>
      <c r="F371" s="262" t="s">
        <v>399</v>
      </c>
      <c r="G371" s="247" t="s">
        <v>5564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5132</v>
      </c>
      <c r="D372" s="263" t="s">
        <v>299</v>
      </c>
      <c r="E372" s="265" t="s">
        <v>372</v>
      </c>
      <c r="F372" s="262" t="s">
        <v>399</v>
      </c>
      <c r="G372" s="247" t="s">
        <v>5565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5133</v>
      </c>
      <c r="D373" s="263" t="s">
        <v>299</v>
      </c>
      <c r="E373" s="265" t="s">
        <v>372</v>
      </c>
      <c r="F373" s="262" t="s">
        <v>399</v>
      </c>
      <c r="G373" s="247" t="s">
        <v>5566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5134</v>
      </c>
      <c r="D374" s="263" t="s">
        <v>299</v>
      </c>
      <c r="E374" s="265" t="s">
        <v>372</v>
      </c>
      <c r="F374" s="262" t="s">
        <v>399</v>
      </c>
      <c r="G374" s="247" t="s">
        <v>5567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5135</v>
      </c>
      <c r="D375" s="263" t="s">
        <v>299</v>
      </c>
      <c r="E375" s="265" t="s">
        <v>372</v>
      </c>
      <c r="F375" s="262" t="s">
        <v>399</v>
      </c>
      <c r="G375" s="247" t="s">
        <v>5568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5491</v>
      </c>
      <c r="D376" s="263" t="s">
        <v>299</v>
      </c>
      <c r="E376" s="265" t="s">
        <v>372</v>
      </c>
      <c r="F376" s="262" t="s">
        <v>399</v>
      </c>
      <c r="G376" s="247" t="s">
        <v>5569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5492</v>
      </c>
      <c r="D377" s="263" t="s">
        <v>299</v>
      </c>
      <c r="E377" s="265" t="s">
        <v>372</v>
      </c>
      <c r="F377" s="262" t="s">
        <v>399</v>
      </c>
      <c r="G377" s="247" t="s">
        <v>5570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5493</v>
      </c>
      <c r="D378" s="263" t="s">
        <v>299</v>
      </c>
      <c r="E378" s="265" t="s">
        <v>372</v>
      </c>
      <c r="F378" s="262" t="s">
        <v>399</v>
      </c>
      <c r="G378" s="247" t="s">
        <v>5571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5494</v>
      </c>
      <c r="D379" s="263" t="s">
        <v>299</v>
      </c>
      <c r="E379" s="265" t="s">
        <v>372</v>
      </c>
      <c r="F379" s="262" t="s">
        <v>399</v>
      </c>
      <c r="G379" s="247" t="s">
        <v>5572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5495</v>
      </c>
      <c r="D380" s="263" t="s">
        <v>299</v>
      </c>
      <c r="E380" s="265" t="s">
        <v>372</v>
      </c>
      <c r="F380" s="262" t="s">
        <v>399</v>
      </c>
      <c r="G380" s="247" t="s">
        <v>5573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4965</v>
      </c>
      <c r="D381" s="263" t="s">
        <v>302</v>
      </c>
      <c r="E381" s="265" t="s">
        <v>375</v>
      </c>
      <c r="F381" s="262" t="s">
        <v>376</v>
      </c>
      <c r="G381" s="247" t="s">
        <v>5574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4987</v>
      </c>
      <c r="D382" s="263" t="s">
        <v>302</v>
      </c>
      <c r="E382" s="265" t="s">
        <v>375</v>
      </c>
      <c r="F382" s="262" t="s">
        <v>376</v>
      </c>
      <c r="G382" s="247" t="s">
        <v>5575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5076</v>
      </c>
      <c r="D383" s="263" t="s">
        <v>302</v>
      </c>
      <c r="E383" s="265" t="s">
        <v>375</v>
      </c>
      <c r="F383" s="262" t="s">
        <v>376</v>
      </c>
      <c r="G383" s="247" t="s">
        <v>5576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4950</v>
      </c>
      <c r="D384" s="263" t="s">
        <v>380</v>
      </c>
      <c r="E384" s="265" t="s">
        <v>381</v>
      </c>
      <c r="F384" s="262" t="s">
        <v>4440</v>
      </c>
      <c r="G384" s="247" t="s">
        <v>5077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4951</v>
      </c>
      <c r="D385" s="263" t="s">
        <v>380</v>
      </c>
      <c r="E385" s="265" t="s">
        <v>381</v>
      </c>
      <c r="F385" s="262" t="s">
        <v>4440</v>
      </c>
      <c r="G385" s="247" t="s">
        <v>5078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4952</v>
      </c>
      <c r="D386" s="263" t="s">
        <v>380</v>
      </c>
      <c r="E386" s="265" t="s">
        <v>381</v>
      </c>
      <c r="F386" s="262" t="s">
        <v>4440</v>
      </c>
      <c r="G386" s="247" t="s">
        <v>5079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4953</v>
      </c>
      <c r="D387" s="263" t="s">
        <v>380</v>
      </c>
      <c r="E387" s="265" t="s">
        <v>381</v>
      </c>
      <c r="F387" s="262" t="s">
        <v>4440</v>
      </c>
      <c r="G387" s="247" t="s">
        <v>5080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4954</v>
      </c>
      <c r="D388" s="263" t="s">
        <v>380</v>
      </c>
      <c r="E388" s="265" t="s">
        <v>381</v>
      </c>
      <c r="F388" s="262" t="s">
        <v>4440</v>
      </c>
      <c r="G388" s="247" t="s">
        <v>5081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4955</v>
      </c>
      <c r="D389" s="263" t="s">
        <v>380</v>
      </c>
      <c r="E389" s="265" t="s">
        <v>381</v>
      </c>
      <c r="F389" s="262" t="s">
        <v>4440</v>
      </c>
      <c r="G389" s="247" t="s">
        <v>5082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4956</v>
      </c>
      <c r="D390" s="263" t="s">
        <v>380</v>
      </c>
      <c r="E390" s="265" t="s">
        <v>381</v>
      </c>
      <c r="F390" s="262" t="s">
        <v>4440</v>
      </c>
      <c r="G390" s="247" t="s">
        <v>5083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4957</v>
      </c>
      <c r="D391" s="263" t="s">
        <v>380</v>
      </c>
      <c r="E391" s="265" t="s">
        <v>381</v>
      </c>
      <c r="F391" s="262" t="s">
        <v>4440</v>
      </c>
      <c r="G391" s="247" t="s">
        <v>5084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4958</v>
      </c>
      <c r="D392" s="263" t="s">
        <v>380</v>
      </c>
      <c r="E392" s="265" t="s">
        <v>381</v>
      </c>
      <c r="F392" s="262" t="s">
        <v>4440</v>
      </c>
      <c r="G392" s="247" t="s">
        <v>5085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4959</v>
      </c>
      <c r="D393" s="263" t="s">
        <v>380</v>
      </c>
      <c r="E393" s="265" t="s">
        <v>381</v>
      </c>
      <c r="F393" s="262" t="s">
        <v>4440</v>
      </c>
      <c r="G393" s="247" t="s">
        <v>5086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4960</v>
      </c>
      <c r="D394" s="263" t="s">
        <v>380</v>
      </c>
      <c r="E394" s="265" t="s">
        <v>381</v>
      </c>
      <c r="F394" s="262" t="s">
        <v>4440</v>
      </c>
      <c r="G394" s="247" t="s">
        <v>5087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4961</v>
      </c>
      <c r="D395" s="263" t="s">
        <v>380</v>
      </c>
      <c r="E395" s="265" t="s">
        <v>381</v>
      </c>
      <c r="F395" s="262" t="s">
        <v>4440</v>
      </c>
      <c r="G395" s="247" t="s">
        <v>5088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4962</v>
      </c>
      <c r="D396" s="263" t="s">
        <v>380</v>
      </c>
      <c r="E396" s="265" t="s">
        <v>381</v>
      </c>
      <c r="F396" s="262" t="s">
        <v>4440</v>
      </c>
      <c r="G396" s="247" t="s">
        <v>5089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4963</v>
      </c>
      <c r="D397" s="263" t="s">
        <v>380</v>
      </c>
      <c r="E397" s="265" t="s">
        <v>381</v>
      </c>
      <c r="F397" s="262" t="s">
        <v>4440</v>
      </c>
      <c r="G397" s="247" t="s">
        <v>5090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4977</v>
      </c>
      <c r="D398" s="263" t="s">
        <v>380</v>
      </c>
      <c r="E398" s="265" t="s">
        <v>381</v>
      </c>
      <c r="F398" s="262" t="s">
        <v>4440</v>
      </c>
      <c r="G398" s="247" t="s">
        <v>5091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4978</v>
      </c>
      <c r="D399" s="263" t="s">
        <v>380</v>
      </c>
      <c r="E399" s="265" t="s">
        <v>381</v>
      </c>
      <c r="F399" s="262" t="s">
        <v>4440</v>
      </c>
      <c r="G399" s="247" t="s">
        <v>5094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4979</v>
      </c>
      <c r="D400" s="263" t="s">
        <v>380</v>
      </c>
      <c r="E400" s="265" t="s">
        <v>381</v>
      </c>
      <c r="F400" s="262" t="s">
        <v>4440</v>
      </c>
      <c r="G400" s="247" t="s">
        <v>5095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5071</v>
      </c>
      <c r="D401" s="263" t="s">
        <v>380</v>
      </c>
      <c r="E401" s="265" t="s">
        <v>381</v>
      </c>
      <c r="F401" s="262" t="s">
        <v>4440</v>
      </c>
      <c r="G401" s="247" t="s">
        <v>5096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5072</v>
      </c>
      <c r="D402" s="263" t="s">
        <v>380</v>
      </c>
      <c r="E402" s="265" t="s">
        <v>381</v>
      </c>
      <c r="F402" s="262" t="s">
        <v>4440</v>
      </c>
      <c r="G402" s="247" t="s">
        <v>5097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5073</v>
      </c>
      <c r="D403" s="263" t="s">
        <v>380</v>
      </c>
      <c r="E403" s="265" t="s">
        <v>381</v>
      </c>
      <c r="F403" s="262" t="s">
        <v>4440</v>
      </c>
      <c r="G403" s="247" t="s">
        <v>5138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5105</v>
      </c>
      <c r="D404" s="263" t="s">
        <v>380</v>
      </c>
      <c r="E404" s="265" t="s">
        <v>381</v>
      </c>
      <c r="F404" s="262" t="s">
        <v>4440</v>
      </c>
      <c r="G404" s="247" t="s">
        <v>5137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5106</v>
      </c>
      <c r="D405" s="263" t="s">
        <v>380</v>
      </c>
      <c r="E405" s="265" t="s">
        <v>381</v>
      </c>
      <c r="F405" s="262" t="s">
        <v>4440</v>
      </c>
      <c r="G405" s="247" t="s">
        <v>5139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5107</v>
      </c>
      <c r="D406" s="263" t="s">
        <v>380</v>
      </c>
      <c r="E406" s="265" t="s">
        <v>381</v>
      </c>
      <c r="F406" s="262" t="s">
        <v>4440</v>
      </c>
      <c r="G406" s="247" t="s">
        <v>5140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5108</v>
      </c>
      <c r="D407" s="263" t="s">
        <v>380</v>
      </c>
      <c r="E407" s="265" t="s">
        <v>381</v>
      </c>
      <c r="F407" s="262" t="s">
        <v>4440</v>
      </c>
      <c r="G407" s="247" t="s">
        <v>5141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5128</v>
      </c>
      <c r="D408" s="263" t="s">
        <v>380</v>
      </c>
      <c r="E408" s="265" t="s">
        <v>381</v>
      </c>
      <c r="F408" s="262" t="s">
        <v>4440</v>
      </c>
      <c r="G408" s="247" t="s">
        <v>5142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5129</v>
      </c>
      <c r="D409" s="263" t="s">
        <v>380</v>
      </c>
      <c r="E409" s="265" t="s">
        <v>381</v>
      </c>
      <c r="F409" s="262" t="s">
        <v>4440</v>
      </c>
      <c r="G409" s="247" t="s">
        <v>5143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5130</v>
      </c>
      <c r="D410" s="263" t="s">
        <v>380</v>
      </c>
      <c r="E410" s="265" t="s">
        <v>381</v>
      </c>
      <c r="F410" s="262" t="s">
        <v>4440</v>
      </c>
      <c r="G410" s="247" t="s">
        <v>5144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4964</v>
      </c>
      <c r="D411" s="263" t="s">
        <v>306</v>
      </c>
      <c r="E411" s="265" t="s">
        <v>377</v>
      </c>
      <c r="F411" s="262" t="s">
        <v>4441</v>
      </c>
      <c r="G411" s="247" t="s">
        <v>5119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4990</v>
      </c>
      <c r="D412" s="263" t="s">
        <v>306</v>
      </c>
      <c r="E412" s="265" t="s">
        <v>377</v>
      </c>
      <c r="F412" s="262" t="s">
        <v>4441</v>
      </c>
      <c r="G412" s="247" t="s">
        <v>5120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5131</v>
      </c>
      <c r="D413" s="263" t="s">
        <v>306</v>
      </c>
      <c r="E413" s="265" t="s">
        <v>377</v>
      </c>
      <c r="F413" s="262" t="s">
        <v>4441</v>
      </c>
      <c r="G413" s="247" t="s">
        <v>5521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4988</v>
      </c>
      <c r="D414" s="263" t="s">
        <v>4989</v>
      </c>
      <c r="E414" s="265" t="s">
        <v>378</v>
      </c>
      <c r="F414" s="262" t="s">
        <v>379</v>
      </c>
      <c r="G414" s="247" t="s">
        <v>5163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3" s="248" customFormat="1" x14ac:dyDescent="0.25">
      <c r="A417" s="264">
        <v>45113</v>
      </c>
      <c r="B417" s="434">
        <v>45107</v>
      </c>
      <c r="C417" s="329" t="s">
        <v>5540</v>
      </c>
      <c r="D417" s="263" t="s">
        <v>382</v>
      </c>
      <c r="E417" s="265" t="s">
        <v>383</v>
      </c>
      <c r="F417" s="262" t="s">
        <v>384</v>
      </c>
      <c r="G417" s="247" t="s">
        <v>5536</v>
      </c>
      <c r="H417" s="316">
        <v>95904000</v>
      </c>
      <c r="I417" s="317">
        <v>6713280.0000000009</v>
      </c>
      <c r="J417" s="528">
        <f t="shared" ref="J417" si="141">(H417-I417)/1.11</f>
        <v>80352000</v>
      </c>
      <c r="K417" s="528">
        <f t="shared" ref="K417" si="142">J417*11%</f>
        <v>8838720</v>
      </c>
      <c r="L417" s="337">
        <f t="shared" ref="L417" si="143">SUM(J417:K417)</f>
        <v>89190720</v>
      </c>
      <c r="M417" s="316">
        <f>H417-I417</f>
        <v>89190720</v>
      </c>
    </row>
    <row r="418" spans="1:13" s="248" customFormat="1" x14ac:dyDescent="0.25">
      <c r="A418" s="264">
        <v>45113</v>
      </c>
      <c r="B418" s="434">
        <v>45107</v>
      </c>
      <c r="C418" s="329" t="s">
        <v>5489</v>
      </c>
      <c r="D418" s="263" t="s">
        <v>382</v>
      </c>
      <c r="E418" s="265" t="s">
        <v>383</v>
      </c>
      <c r="F418" s="262" t="s">
        <v>384</v>
      </c>
      <c r="G418" s="247" t="s">
        <v>5537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ref="L418:L419" si="144">SUM(J418:K418)</f>
        <v>91000500</v>
      </c>
      <c r="M418" s="316">
        <f t="shared" ref="M418:M420" si="145">H418-I418</f>
        <v>91020960</v>
      </c>
    </row>
    <row r="419" spans="1:13" s="248" customFormat="1" x14ac:dyDescent="0.25">
      <c r="A419" s="264">
        <v>45114</v>
      </c>
      <c r="B419" s="434">
        <v>45107</v>
      </c>
      <c r="C419" s="329" t="s">
        <v>5490</v>
      </c>
      <c r="D419" s="263" t="s">
        <v>382</v>
      </c>
      <c r="E419" s="265" t="s">
        <v>383</v>
      </c>
      <c r="F419" s="262" t="s">
        <v>384</v>
      </c>
      <c r="G419" s="247" t="s">
        <v>5538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4"/>
        <v>117246960</v>
      </c>
      <c r="M419" s="316">
        <f t="shared" si="145"/>
        <v>117246960</v>
      </c>
    </row>
    <row r="420" spans="1:13" s="248" customFormat="1" x14ac:dyDescent="0.25">
      <c r="A420" s="264">
        <v>45114</v>
      </c>
      <c r="B420" s="434">
        <v>45107</v>
      </c>
      <c r="C420" s="329" t="s">
        <v>5541</v>
      </c>
      <c r="D420" s="263" t="s">
        <v>382</v>
      </c>
      <c r="E420" s="265" t="s">
        <v>383</v>
      </c>
      <c r="F420" s="262" t="s">
        <v>384</v>
      </c>
      <c r="G420" s="247" t="s">
        <v>5539</v>
      </c>
      <c r="H420" s="316">
        <v>130876000</v>
      </c>
      <c r="I420" s="317">
        <v>9161320</v>
      </c>
      <c r="J420" s="528">
        <f t="shared" ref="J420" si="146">(H420-I420)/1.11</f>
        <v>109652864.86486486</v>
      </c>
      <c r="K420" s="528">
        <f t="shared" ref="K420" si="147">J420*11%</f>
        <v>12061815.135135135</v>
      </c>
      <c r="L420" s="337">
        <f t="shared" ref="L420" si="148">SUM(J420:K420)</f>
        <v>121714679.99999999</v>
      </c>
      <c r="M420" s="316">
        <f t="shared" si="145"/>
        <v>121714680</v>
      </c>
    </row>
    <row r="421" spans="1:13" s="248" customFormat="1" x14ac:dyDescent="0.25">
      <c r="A421" s="264">
        <v>45113</v>
      </c>
      <c r="B421" s="434">
        <v>45110</v>
      </c>
      <c r="C421" s="329" t="s">
        <v>5519</v>
      </c>
      <c r="D421" s="263" t="s">
        <v>382</v>
      </c>
      <c r="E421" s="265" t="s">
        <v>383</v>
      </c>
      <c r="F421" s="262" t="s">
        <v>384</v>
      </c>
      <c r="G421" s="247"/>
      <c r="H421" s="316">
        <v>102480000</v>
      </c>
      <c r="I421" s="317">
        <v>7173600.0000000019</v>
      </c>
      <c r="J421" s="528">
        <f t="shared" ref="J421" si="149">(H421-I421)/1.11</f>
        <v>85861621.621621609</v>
      </c>
      <c r="K421" s="528">
        <f t="shared" ref="K421" si="150">J421*11%</f>
        <v>9444778.3783783764</v>
      </c>
      <c r="L421" s="337">
        <f t="shared" ref="L421" si="151">SUM(J421:K421)</f>
        <v>95306399.999999985</v>
      </c>
      <c r="M421" s="316">
        <f t="shared" ref="M421" si="152">H421-I421</f>
        <v>95306400</v>
      </c>
    </row>
    <row r="422" spans="1:13" s="248" customFormat="1" x14ac:dyDescent="0.25">
      <c r="A422" s="264">
        <v>45119</v>
      </c>
      <c r="B422" s="434">
        <v>45114</v>
      </c>
      <c r="C422" s="329" t="s">
        <v>5523</v>
      </c>
      <c r="D422" s="263" t="s">
        <v>382</v>
      </c>
      <c r="E422" s="265" t="s">
        <v>383</v>
      </c>
      <c r="F422" s="262" t="s">
        <v>384</v>
      </c>
      <c r="G422" s="247"/>
      <c r="H422" s="316">
        <v>8040000</v>
      </c>
      <c r="I422" s="317">
        <v>562800</v>
      </c>
      <c r="J422" s="528">
        <f t="shared" ref="J422" si="153">(H422-I422)/1.11</f>
        <v>6736216.2162162159</v>
      </c>
      <c r="K422" s="528">
        <f t="shared" ref="K422" si="154">J422*11%</f>
        <v>740983.78378378379</v>
      </c>
      <c r="L422" s="337">
        <f t="shared" ref="L422" si="155">SUM(J422:K422)</f>
        <v>7477200</v>
      </c>
      <c r="M422" s="316">
        <f t="shared" ref="M422" si="156">H422-I422</f>
        <v>7477200</v>
      </c>
    </row>
    <row r="423" spans="1:13" s="248" customFormat="1" x14ac:dyDescent="0.25">
      <c r="A423" s="264"/>
      <c r="B423" s="434"/>
      <c r="C423" s="329"/>
      <c r="D423" s="263"/>
      <c r="E423" s="265"/>
      <c r="F423" s="262"/>
      <c r="G423" s="247"/>
      <c r="H423" s="316"/>
      <c r="I423" s="317"/>
      <c r="J423" s="528">
        <f t="shared" ref="J423:J469" si="157">(H423-I423)/1.11</f>
        <v>0</v>
      </c>
      <c r="K423" s="528">
        <f t="shared" ref="K423:K469" si="158">J423*11%</f>
        <v>0</v>
      </c>
      <c r="L423" s="337">
        <f t="shared" ref="L423:L469" si="159">SUM(J423:K423)</f>
        <v>0</v>
      </c>
      <c r="M423" s="316">
        <f t="shared" ref="M423:M469" si="160">H423-I423</f>
        <v>0</v>
      </c>
    </row>
    <row r="424" spans="1:13" s="248" customFormat="1" x14ac:dyDescent="0.25">
      <c r="A424" s="264"/>
      <c r="B424" s="434"/>
      <c r="C424" s="329"/>
      <c r="D424" s="263" t="s">
        <v>402</v>
      </c>
      <c r="E424" s="265" t="s">
        <v>400</v>
      </c>
      <c r="F424" s="262" t="s">
        <v>401</v>
      </c>
      <c r="G424" s="247"/>
      <c r="H424" s="316"/>
      <c r="I424" s="317"/>
      <c r="J424" s="528">
        <f t="shared" si="157"/>
        <v>0</v>
      </c>
      <c r="K424" s="528">
        <f t="shared" si="158"/>
        <v>0</v>
      </c>
      <c r="L424" s="337">
        <f t="shared" si="159"/>
        <v>0</v>
      </c>
      <c r="M424" s="316">
        <f t="shared" si="160"/>
        <v>0</v>
      </c>
    </row>
    <row r="425" spans="1:13" s="248" customFormat="1" x14ac:dyDescent="0.25">
      <c r="A425" s="264"/>
      <c r="B425" s="434"/>
      <c r="C425" s="329"/>
      <c r="D425" s="263"/>
      <c r="E425" s="265"/>
      <c r="F425" s="262"/>
      <c r="G425" s="247"/>
      <c r="H425" s="316"/>
      <c r="I425" s="317"/>
      <c r="J425" s="528">
        <f t="shared" si="157"/>
        <v>0</v>
      </c>
      <c r="K425" s="528">
        <f t="shared" si="158"/>
        <v>0</v>
      </c>
      <c r="L425" s="337">
        <f t="shared" si="159"/>
        <v>0</v>
      </c>
      <c r="M425" s="316">
        <f t="shared" si="160"/>
        <v>0</v>
      </c>
    </row>
    <row r="426" spans="1:13" s="248" customFormat="1" x14ac:dyDescent="0.25">
      <c r="A426" s="264">
        <v>45112</v>
      </c>
      <c r="B426" s="434">
        <v>45108</v>
      </c>
      <c r="C426" s="329" t="s">
        <v>5512</v>
      </c>
      <c r="D426" s="263" t="s">
        <v>299</v>
      </c>
      <c r="E426" s="265" t="s">
        <v>372</v>
      </c>
      <c r="F426" s="262" t="s">
        <v>399</v>
      </c>
      <c r="G426" s="247"/>
      <c r="H426" s="316">
        <v>4596480</v>
      </c>
      <c r="I426" s="317">
        <v>0</v>
      </c>
      <c r="J426" s="528">
        <f t="shared" ref="J426:J450" si="161">(H426-I426)/1.11</f>
        <v>4140972.9729729728</v>
      </c>
      <c r="K426" s="528">
        <f t="shared" ref="K426:K450" si="162">J426*11%</f>
        <v>455507.02702702698</v>
      </c>
      <c r="L426" s="337">
        <f t="shared" ref="L426:L450" si="163">SUM(J426:K426)</f>
        <v>4596480</v>
      </c>
      <c r="M426" s="316">
        <f t="shared" ref="M426:M450" si="164">H426-I426</f>
        <v>4596480</v>
      </c>
    </row>
    <row r="427" spans="1:13" s="248" customFormat="1" x14ac:dyDescent="0.25">
      <c r="A427" s="264">
        <v>45112</v>
      </c>
      <c r="B427" s="434">
        <v>45110</v>
      </c>
      <c r="C427" s="329" t="s">
        <v>5513</v>
      </c>
      <c r="D427" s="263" t="s">
        <v>299</v>
      </c>
      <c r="E427" s="265" t="s">
        <v>372</v>
      </c>
      <c r="F427" s="262" t="s">
        <v>399</v>
      </c>
      <c r="G427" s="247"/>
      <c r="H427" s="316">
        <v>14654044.5</v>
      </c>
      <c r="I427" s="317">
        <v>135432</v>
      </c>
      <c r="J427" s="528">
        <f t="shared" si="161"/>
        <v>13079831.081081079</v>
      </c>
      <c r="K427" s="528">
        <f t="shared" si="162"/>
        <v>1438781.4189189188</v>
      </c>
      <c r="L427" s="337">
        <f t="shared" si="163"/>
        <v>14518612.499999998</v>
      </c>
      <c r="M427" s="316">
        <f t="shared" si="164"/>
        <v>14518612.5</v>
      </c>
    </row>
    <row r="428" spans="1:13" s="248" customFormat="1" x14ac:dyDescent="0.25">
      <c r="A428" s="264">
        <v>45115</v>
      </c>
      <c r="B428" s="434">
        <v>45111</v>
      </c>
      <c r="C428" s="329" t="s">
        <v>5514</v>
      </c>
      <c r="D428" s="263" t="s">
        <v>299</v>
      </c>
      <c r="E428" s="265" t="s">
        <v>372</v>
      </c>
      <c r="F428" s="262" t="s">
        <v>399</v>
      </c>
      <c r="G428" s="247"/>
      <c r="H428" s="316">
        <v>27358100</v>
      </c>
      <c r="I428" s="317">
        <v>0</v>
      </c>
      <c r="J428" s="528">
        <f t="shared" si="161"/>
        <v>24646936.936936934</v>
      </c>
      <c r="K428" s="528">
        <f t="shared" si="162"/>
        <v>2711163.0630630627</v>
      </c>
      <c r="L428" s="337">
        <f t="shared" si="163"/>
        <v>27358099.999999996</v>
      </c>
      <c r="M428" s="316">
        <f t="shared" si="164"/>
        <v>27358100</v>
      </c>
    </row>
    <row r="429" spans="1:13" s="248" customFormat="1" x14ac:dyDescent="0.25">
      <c r="A429" s="264">
        <v>45114</v>
      </c>
      <c r="B429" s="434">
        <v>45111</v>
      </c>
      <c r="C429" s="329" t="s">
        <v>5515</v>
      </c>
      <c r="D429" s="263" t="s">
        <v>299</v>
      </c>
      <c r="E429" s="265" t="s">
        <v>372</v>
      </c>
      <c r="F429" s="262" t="s">
        <v>399</v>
      </c>
      <c r="G429" s="247"/>
      <c r="H429" s="316">
        <v>23185662</v>
      </c>
      <c r="I429" s="317">
        <v>135432</v>
      </c>
      <c r="J429" s="528">
        <f t="shared" si="161"/>
        <v>20765972.97297297</v>
      </c>
      <c r="K429" s="528">
        <f t="shared" si="162"/>
        <v>2284257.0270270268</v>
      </c>
      <c r="L429" s="337">
        <f t="shared" si="163"/>
        <v>23050229.999999996</v>
      </c>
      <c r="M429" s="316">
        <f t="shared" si="164"/>
        <v>23050230</v>
      </c>
    </row>
    <row r="430" spans="1:13" s="248" customFormat="1" x14ac:dyDescent="0.25">
      <c r="A430" s="264">
        <v>45114</v>
      </c>
      <c r="B430" s="434">
        <v>45111</v>
      </c>
      <c r="C430" s="329" t="s">
        <v>5516</v>
      </c>
      <c r="D430" s="263" t="s">
        <v>299</v>
      </c>
      <c r="E430" s="265" t="s">
        <v>372</v>
      </c>
      <c r="F430" s="262" t="s">
        <v>399</v>
      </c>
      <c r="G430" s="247"/>
      <c r="H430" s="316">
        <v>29989837.5</v>
      </c>
      <c r="I430" s="317">
        <v>0</v>
      </c>
      <c r="J430" s="528">
        <f t="shared" si="161"/>
        <v>27017871.62162162</v>
      </c>
      <c r="K430" s="528">
        <f t="shared" si="162"/>
        <v>2971965.8783783782</v>
      </c>
      <c r="L430" s="337">
        <f t="shared" si="163"/>
        <v>29989837.5</v>
      </c>
      <c r="M430" s="316">
        <f t="shared" si="164"/>
        <v>29989837.5</v>
      </c>
    </row>
    <row r="431" spans="1:13" s="248" customFormat="1" x14ac:dyDescent="0.25">
      <c r="A431" s="264">
        <v>45115</v>
      </c>
      <c r="B431" s="434">
        <v>45112</v>
      </c>
      <c r="C431" s="329" t="s">
        <v>5517</v>
      </c>
      <c r="D431" s="263" t="s">
        <v>299</v>
      </c>
      <c r="E431" s="265" t="s">
        <v>372</v>
      </c>
      <c r="F431" s="262" t="s">
        <v>399</v>
      </c>
      <c r="G431" s="247"/>
      <c r="H431" s="316">
        <v>44756205.25</v>
      </c>
      <c r="I431" s="317">
        <v>270864</v>
      </c>
      <c r="J431" s="528">
        <f t="shared" si="161"/>
        <v>40076884.009009004</v>
      </c>
      <c r="K431" s="528">
        <f t="shared" si="162"/>
        <v>4408457.2409909908</v>
      </c>
      <c r="L431" s="337">
        <f t="shared" si="163"/>
        <v>44485341.249999993</v>
      </c>
      <c r="M431" s="316">
        <f t="shared" si="164"/>
        <v>44485341.25</v>
      </c>
    </row>
    <row r="432" spans="1:13" s="248" customFormat="1" x14ac:dyDescent="0.25">
      <c r="A432" s="264">
        <v>45115</v>
      </c>
      <c r="B432" s="434">
        <v>45112</v>
      </c>
      <c r="C432" s="329" t="s">
        <v>5518</v>
      </c>
      <c r="D432" s="263" t="s">
        <v>299</v>
      </c>
      <c r="E432" s="265" t="s">
        <v>372</v>
      </c>
      <c r="F432" s="262" t="s">
        <v>399</v>
      </c>
      <c r="G432" s="247"/>
      <c r="H432" s="316">
        <v>20564460</v>
      </c>
      <c r="I432" s="317">
        <v>0</v>
      </c>
      <c r="J432" s="528">
        <f t="shared" si="161"/>
        <v>18526540.540540539</v>
      </c>
      <c r="K432" s="528">
        <f t="shared" si="162"/>
        <v>2037919.4594594592</v>
      </c>
      <c r="L432" s="337">
        <f t="shared" si="163"/>
        <v>20564459.999999996</v>
      </c>
      <c r="M432" s="316">
        <f t="shared" si="164"/>
        <v>20564460</v>
      </c>
    </row>
    <row r="433" spans="1:13" s="248" customFormat="1" x14ac:dyDescent="0.25">
      <c r="A433" s="264">
        <v>45117</v>
      </c>
      <c r="B433" s="434">
        <v>45113</v>
      </c>
      <c r="C433" s="329" t="s">
        <v>5524</v>
      </c>
      <c r="D433" s="263" t="s">
        <v>299</v>
      </c>
      <c r="E433" s="265" t="s">
        <v>372</v>
      </c>
      <c r="F433" s="262" t="s">
        <v>399</v>
      </c>
      <c r="G433" s="247"/>
      <c r="H433" s="316">
        <v>48827292.5</v>
      </c>
      <c r="I433" s="317">
        <v>0</v>
      </c>
      <c r="J433" s="528">
        <f t="shared" si="161"/>
        <v>43988551.801801801</v>
      </c>
      <c r="K433" s="528">
        <f t="shared" si="162"/>
        <v>4838740.6981981983</v>
      </c>
      <c r="L433" s="337">
        <f t="shared" si="163"/>
        <v>48827292.5</v>
      </c>
      <c r="M433" s="316">
        <f t="shared" si="164"/>
        <v>48827292.5</v>
      </c>
    </row>
    <row r="434" spans="1:13" s="248" customFormat="1" x14ac:dyDescent="0.25">
      <c r="A434" s="264">
        <v>45117</v>
      </c>
      <c r="B434" s="434">
        <v>45114</v>
      </c>
      <c r="C434" s="329" t="s">
        <v>5525</v>
      </c>
      <c r="D434" s="263" t="s">
        <v>299</v>
      </c>
      <c r="E434" s="524" t="s">
        <v>372</v>
      </c>
      <c r="F434" s="262" t="s">
        <v>399</v>
      </c>
      <c r="G434" s="247"/>
      <c r="H434" s="316">
        <v>55419770</v>
      </c>
      <c r="I434" s="317">
        <v>0</v>
      </c>
      <c r="J434" s="528">
        <f t="shared" ref="J434:J436" si="165">(H434-I434)/1.11</f>
        <v>49927720.720720716</v>
      </c>
      <c r="K434" s="528">
        <f t="shared" ref="K434:K436" si="166">J434*11%</f>
        <v>5492049.2792792786</v>
      </c>
      <c r="L434" s="337">
        <f t="shared" ref="L434:L436" si="167">SUM(J434:K434)</f>
        <v>55419769.999999993</v>
      </c>
      <c r="M434" s="316">
        <f t="shared" ref="M434:M436" si="168">H434-I434</f>
        <v>55419770</v>
      </c>
    </row>
    <row r="435" spans="1:13" s="248" customFormat="1" x14ac:dyDescent="0.25">
      <c r="A435" s="264">
        <v>45117</v>
      </c>
      <c r="B435" s="434">
        <v>45114</v>
      </c>
      <c r="C435" s="329" t="s">
        <v>5526</v>
      </c>
      <c r="D435" s="263" t="s">
        <v>299</v>
      </c>
      <c r="E435" s="524" t="s">
        <v>372</v>
      </c>
      <c r="F435" s="262" t="s">
        <v>399</v>
      </c>
      <c r="G435" s="247"/>
      <c r="H435" s="316">
        <v>40481875</v>
      </c>
      <c r="I435" s="317">
        <v>0</v>
      </c>
      <c r="J435" s="528">
        <f t="shared" si="165"/>
        <v>36470157.657657653</v>
      </c>
      <c r="K435" s="528">
        <f t="shared" si="166"/>
        <v>4011717.3423423418</v>
      </c>
      <c r="L435" s="337">
        <f t="shared" si="167"/>
        <v>40481874.999999993</v>
      </c>
      <c r="M435" s="316">
        <f t="shared" si="168"/>
        <v>40481875</v>
      </c>
    </row>
    <row r="436" spans="1:13" s="248" customFormat="1" x14ac:dyDescent="0.25">
      <c r="A436" s="264">
        <v>45117</v>
      </c>
      <c r="B436" s="434">
        <v>45114</v>
      </c>
      <c r="C436" s="329" t="s">
        <v>5527</v>
      </c>
      <c r="D436" s="263" t="s">
        <v>299</v>
      </c>
      <c r="E436" s="524" t="s">
        <v>372</v>
      </c>
      <c r="F436" s="262" t="s">
        <v>399</v>
      </c>
      <c r="G436" s="247"/>
      <c r="H436" s="316">
        <v>40797085</v>
      </c>
      <c r="I436" s="317">
        <v>0</v>
      </c>
      <c r="J436" s="528">
        <f t="shared" si="165"/>
        <v>36754130.630630627</v>
      </c>
      <c r="K436" s="528">
        <f t="shared" si="166"/>
        <v>4042954.369369369</v>
      </c>
      <c r="L436" s="337">
        <f t="shared" si="167"/>
        <v>40797085</v>
      </c>
      <c r="M436" s="316">
        <f t="shared" si="168"/>
        <v>40797085</v>
      </c>
    </row>
    <row r="437" spans="1:13" s="248" customFormat="1" x14ac:dyDescent="0.25">
      <c r="A437" s="264"/>
      <c r="B437" s="434"/>
      <c r="C437" s="329"/>
      <c r="D437" s="525"/>
      <c r="E437" s="524"/>
      <c r="F437" s="523"/>
      <c r="G437" s="247"/>
      <c r="H437" s="316"/>
      <c r="I437" s="317"/>
      <c r="J437" s="528"/>
      <c r="K437" s="528"/>
      <c r="L437" s="337"/>
      <c r="M437" s="316"/>
    </row>
    <row r="438" spans="1:13" s="248" customFormat="1" x14ac:dyDescent="0.25">
      <c r="A438" s="264">
        <v>45114</v>
      </c>
      <c r="B438" s="434">
        <v>45112</v>
      </c>
      <c r="C438" s="329" t="s">
        <v>5520</v>
      </c>
      <c r="D438" s="525" t="s">
        <v>305</v>
      </c>
      <c r="E438" s="524" t="s">
        <v>373</v>
      </c>
      <c r="F438" s="523" t="s">
        <v>374</v>
      </c>
      <c r="G438" s="247" t="s">
        <v>5619</v>
      </c>
      <c r="H438" s="316">
        <v>7950972.6839999994</v>
      </c>
      <c r="I438" s="317">
        <v>0</v>
      </c>
      <c r="J438" s="528">
        <v>7712442</v>
      </c>
      <c r="K438" s="528">
        <v>848368</v>
      </c>
      <c r="L438" s="337">
        <f t="shared" si="163"/>
        <v>8560810</v>
      </c>
      <c r="M438" s="316">
        <f t="shared" si="164"/>
        <v>7950972.6839999994</v>
      </c>
    </row>
    <row r="439" spans="1:13" s="248" customFormat="1" x14ac:dyDescent="0.25">
      <c r="A439" s="264"/>
      <c r="B439" s="434"/>
      <c r="C439" s="329"/>
      <c r="D439" s="263"/>
      <c r="E439" s="262"/>
      <c r="F439" s="262"/>
      <c r="G439" s="247"/>
      <c r="H439" s="316"/>
      <c r="I439" s="317"/>
      <c r="J439" s="528">
        <f t="shared" si="161"/>
        <v>0</v>
      </c>
      <c r="K439" s="528">
        <f t="shared" si="162"/>
        <v>0</v>
      </c>
      <c r="L439" s="337">
        <f t="shared" si="163"/>
        <v>0</v>
      </c>
      <c r="M439" s="316">
        <f t="shared" si="164"/>
        <v>0</v>
      </c>
    </row>
    <row r="440" spans="1:13" s="248" customFormat="1" x14ac:dyDescent="0.25">
      <c r="A440" s="264"/>
      <c r="B440" s="434"/>
      <c r="C440" s="329"/>
      <c r="D440" s="263" t="s">
        <v>389</v>
      </c>
      <c r="E440" s="265" t="s">
        <v>390</v>
      </c>
      <c r="F440" s="262" t="s">
        <v>397</v>
      </c>
      <c r="G440" s="247"/>
      <c r="H440" s="316"/>
      <c r="I440" s="317"/>
      <c r="J440" s="528">
        <f t="shared" si="161"/>
        <v>0</v>
      </c>
      <c r="K440" s="528">
        <f t="shared" si="162"/>
        <v>0</v>
      </c>
      <c r="L440" s="337">
        <f t="shared" si="163"/>
        <v>0</v>
      </c>
      <c r="M440" s="316">
        <f t="shared" si="164"/>
        <v>0</v>
      </c>
    </row>
    <row r="441" spans="1:13" s="248" customFormat="1" x14ac:dyDescent="0.25">
      <c r="A441" s="264"/>
      <c r="B441" s="434"/>
      <c r="C441" s="329"/>
      <c r="D441" s="263"/>
      <c r="E441" s="265"/>
      <c r="F441" s="262"/>
      <c r="G441" s="247"/>
      <c r="H441" s="316"/>
      <c r="I441" s="317"/>
      <c r="J441" s="528">
        <f t="shared" si="161"/>
        <v>0</v>
      </c>
      <c r="K441" s="528">
        <f t="shared" si="162"/>
        <v>0</v>
      </c>
      <c r="L441" s="337">
        <f t="shared" si="163"/>
        <v>0</v>
      </c>
      <c r="M441" s="316">
        <f t="shared" si="164"/>
        <v>0</v>
      </c>
    </row>
    <row r="442" spans="1:13" s="248" customFormat="1" x14ac:dyDescent="0.25">
      <c r="A442" s="264"/>
      <c r="B442" s="434"/>
      <c r="C442" s="329"/>
      <c r="D442" s="263" t="s">
        <v>302</v>
      </c>
      <c r="E442" s="265" t="s">
        <v>375</v>
      </c>
      <c r="F442" s="262" t="s">
        <v>376</v>
      </c>
      <c r="G442" s="247"/>
      <c r="H442" s="316"/>
      <c r="I442" s="317"/>
      <c r="J442" s="528">
        <f t="shared" si="161"/>
        <v>0</v>
      </c>
      <c r="K442" s="528">
        <f t="shared" si="162"/>
        <v>0</v>
      </c>
      <c r="L442" s="337">
        <f t="shared" si="163"/>
        <v>0</v>
      </c>
      <c r="M442" s="316">
        <f t="shared" si="164"/>
        <v>0</v>
      </c>
    </row>
    <row r="443" spans="1:13" s="248" customFormat="1" x14ac:dyDescent="0.25">
      <c r="A443" s="264"/>
      <c r="B443" s="434"/>
      <c r="C443" s="329"/>
      <c r="D443" s="263"/>
      <c r="E443" s="262"/>
      <c r="F443" s="262"/>
      <c r="G443" s="247"/>
      <c r="H443" s="316"/>
      <c r="I443" s="317"/>
      <c r="J443" s="528">
        <f t="shared" si="161"/>
        <v>0</v>
      </c>
      <c r="K443" s="528">
        <f t="shared" si="162"/>
        <v>0</v>
      </c>
      <c r="L443" s="337">
        <f t="shared" si="163"/>
        <v>0</v>
      </c>
      <c r="M443" s="316">
        <f t="shared" si="164"/>
        <v>0</v>
      </c>
    </row>
    <row r="444" spans="1:13" s="248" customFormat="1" x14ac:dyDescent="0.25">
      <c r="A444" s="264">
        <v>45112</v>
      </c>
      <c r="B444" s="434">
        <v>45108</v>
      </c>
      <c r="C444" s="329" t="s">
        <v>5505</v>
      </c>
      <c r="D444" s="263" t="s">
        <v>380</v>
      </c>
      <c r="E444" s="265" t="s">
        <v>381</v>
      </c>
      <c r="F444" s="262" t="s">
        <v>4440</v>
      </c>
      <c r="G444" s="247" t="s">
        <v>5620</v>
      </c>
      <c r="H444" s="316">
        <v>61653600</v>
      </c>
      <c r="I444" s="317">
        <v>10481112</v>
      </c>
      <c r="J444" s="528">
        <v>46101340</v>
      </c>
      <c r="K444" s="528">
        <v>5071147</v>
      </c>
      <c r="L444" s="337">
        <f t="shared" si="163"/>
        <v>51172487</v>
      </c>
      <c r="M444" s="316">
        <f t="shared" si="164"/>
        <v>51172488</v>
      </c>
    </row>
    <row r="445" spans="1:13" s="248" customFormat="1" x14ac:dyDescent="0.25">
      <c r="A445" s="264">
        <v>45112</v>
      </c>
      <c r="B445" s="434">
        <v>45110</v>
      </c>
      <c r="C445" s="329" t="s">
        <v>5506</v>
      </c>
      <c r="D445" s="263" t="s">
        <v>380</v>
      </c>
      <c r="E445" s="265" t="s">
        <v>381</v>
      </c>
      <c r="F445" s="262" t="s">
        <v>4440</v>
      </c>
      <c r="G445" s="247" t="s">
        <v>5621</v>
      </c>
      <c r="H445" s="316">
        <v>25830000</v>
      </c>
      <c r="I445" s="317">
        <v>4391100</v>
      </c>
      <c r="J445" s="528">
        <v>19314324</v>
      </c>
      <c r="K445" s="528">
        <v>2124575</v>
      </c>
      <c r="L445" s="337">
        <f t="shared" si="163"/>
        <v>21438899</v>
      </c>
      <c r="M445" s="316">
        <f t="shared" si="164"/>
        <v>21438900</v>
      </c>
    </row>
    <row r="446" spans="1:13" s="248" customFormat="1" x14ac:dyDescent="0.25">
      <c r="A446" s="264">
        <v>45114</v>
      </c>
      <c r="B446" s="434">
        <v>45112</v>
      </c>
      <c r="C446" s="329" t="s">
        <v>5507</v>
      </c>
      <c r="D446" s="263" t="s">
        <v>380</v>
      </c>
      <c r="E446" s="265" t="s">
        <v>381</v>
      </c>
      <c r="F446" s="262" t="s">
        <v>4440</v>
      </c>
      <c r="G446" s="247" t="s">
        <v>5622</v>
      </c>
      <c r="H446" s="316">
        <v>11333600</v>
      </c>
      <c r="I446" s="317">
        <v>1926712</v>
      </c>
      <c r="J446" s="528">
        <v>8474673</v>
      </c>
      <c r="K446" s="528">
        <v>932214</v>
      </c>
      <c r="L446" s="337">
        <f t="shared" si="163"/>
        <v>9406887</v>
      </c>
      <c r="M446" s="316">
        <f t="shared" si="164"/>
        <v>9406888</v>
      </c>
    </row>
    <row r="447" spans="1:13" s="248" customFormat="1" x14ac:dyDescent="0.25">
      <c r="A447" s="264">
        <v>45114</v>
      </c>
      <c r="B447" s="434">
        <v>45112</v>
      </c>
      <c r="C447" s="329" t="s">
        <v>5508</v>
      </c>
      <c r="D447" s="263" t="s">
        <v>380</v>
      </c>
      <c r="E447" s="265" t="s">
        <v>381</v>
      </c>
      <c r="F447" s="262" t="s">
        <v>4440</v>
      </c>
      <c r="G447" s="247" t="s">
        <v>5623</v>
      </c>
      <c r="H447" s="316">
        <v>63645600</v>
      </c>
      <c r="I447" s="317">
        <v>10819752</v>
      </c>
      <c r="J447" s="528">
        <v>47590854</v>
      </c>
      <c r="K447" s="528">
        <v>5234993</v>
      </c>
      <c r="L447" s="337">
        <f t="shared" si="163"/>
        <v>52825847</v>
      </c>
      <c r="M447" s="316">
        <f t="shared" si="164"/>
        <v>52825848</v>
      </c>
    </row>
    <row r="448" spans="1:13" s="248" customFormat="1" x14ac:dyDescent="0.25">
      <c r="A448" s="264">
        <v>45114</v>
      </c>
      <c r="B448" s="434">
        <v>45112</v>
      </c>
      <c r="C448" s="329" t="s">
        <v>5509</v>
      </c>
      <c r="D448" s="263" t="s">
        <v>380</v>
      </c>
      <c r="E448" s="265" t="s">
        <v>381</v>
      </c>
      <c r="F448" s="262" t="s">
        <v>4440</v>
      </c>
      <c r="G448" s="247" t="s">
        <v>5624</v>
      </c>
      <c r="H448" s="316">
        <v>53961600</v>
      </c>
      <c r="I448" s="317">
        <v>9173472</v>
      </c>
      <c r="J448" s="528">
        <v>40349664</v>
      </c>
      <c r="K448" s="528">
        <v>4438463</v>
      </c>
      <c r="L448" s="337">
        <f t="shared" si="163"/>
        <v>44788127</v>
      </c>
      <c r="M448" s="316">
        <f t="shared" si="164"/>
        <v>44788128</v>
      </c>
    </row>
    <row r="449" spans="1:13" s="248" customFormat="1" x14ac:dyDescent="0.25">
      <c r="A449" s="264">
        <v>45115</v>
      </c>
      <c r="B449" s="434">
        <v>45113</v>
      </c>
      <c r="C449" s="329" t="s">
        <v>5510</v>
      </c>
      <c r="D449" s="263" t="s">
        <v>380</v>
      </c>
      <c r="E449" s="265" t="s">
        <v>381</v>
      </c>
      <c r="F449" s="262" t="s">
        <v>4440</v>
      </c>
      <c r="G449" s="247" t="s">
        <v>5625</v>
      </c>
      <c r="H449" s="316">
        <v>106108000</v>
      </c>
      <c r="I449" s="317">
        <v>18038360</v>
      </c>
      <c r="J449" s="528">
        <v>79342018</v>
      </c>
      <c r="K449" s="528">
        <v>8727621</v>
      </c>
      <c r="L449" s="337">
        <f t="shared" si="163"/>
        <v>88069639</v>
      </c>
      <c r="M449" s="316">
        <f t="shared" si="164"/>
        <v>88069640</v>
      </c>
    </row>
    <row r="450" spans="1:13" s="248" customFormat="1" x14ac:dyDescent="0.25">
      <c r="A450" s="264">
        <v>45115</v>
      </c>
      <c r="B450" s="434">
        <v>45113</v>
      </c>
      <c r="C450" s="329" t="s">
        <v>5511</v>
      </c>
      <c r="D450" s="263" t="s">
        <v>380</v>
      </c>
      <c r="E450" s="265" t="s">
        <v>381</v>
      </c>
      <c r="F450" s="262" t="s">
        <v>4440</v>
      </c>
      <c r="G450" s="247" t="s">
        <v>5626</v>
      </c>
      <c r="H450" s="316">
        <v>35006400</v>
      </c>
      <c r="I450" s="317">
        <v>5951088</v>
      </c>
      <c r="J450" s="528">
        <v>26175956</v>
      </c>
      <c r="K450" s="528">
        <v>2879355</v>
      </c>
      <c r="L450" s="337">
        <f t="shared" si="163"/>
        <v>29055311</v>
      </c>
      <c r="M450" s="316">
        <f t="shared" si="164"/>
        <v>29055312</v>
      </c>
    </row>
    <row r="451" spans="1:13" s="248" customFormat="1" x14ac:dyDescent="0.25">
      <c r="A451" s="264">
        <v>45117</v>
      </c>
      <c r="B451" s="434">
        <v>45114</v>
      </c>
      <c r="C451" s="329" t="s">
        <v>5528</v>
      </c>
      <c r="D451" s="263" t="s">
        <v>380</v>
      </c>
      <c r="E451" s="265" t="s">
        <v>381</v>
      </c>
      <c r="F451" s="262" t="s">
        <v>4440</v>
      </c>
      <c r="G451" s="247" t="s">
        <v>5627</v>
      </c>
      <c r="H451" s="316">
        <v>60206400</v>
      </c>
      <c r="I451" s="317">
        <v>10235088</v>
      </c>
      <c r="J451" s="528">
        <v>45019200</v>
      </c>
      <c r="K451" s="528">
        <v>4952112</v>
      </c>
      <c r="L451" s="337">
        <f t="shared" ref="L451:L461" si="169">SUM(J451:K451)</f>
        <v>49971312</v>
      </c>
      <c r="M451" s="316">
        <f t="shared" ref="M451:M461" si="170">H451-I451</f>
        <v>49971312</v>
      </c>
    </row>
    <row r="452" spans="1:13" s="248" customFormat="1" x14ac:dyDescent="0.25">
      <c r="A452" s="264">
        <v>45117</v>
      </c>
      <c r="B452" s="434">
        <v>45115</v>
      </c>
      <c r="C452" s="329" t="s">
        <v>5529</v>
      </c>
      <c r="D452" s="263" t="s">
        <v>380</v>
      </c>
      <c r="E452" s="265" t="s">
        <v>381</v>
      </c>
      <c r="F452" s="262" t="s">
        <v>4440</v>
      </c>
      <c r="G452" s="247" t="s">
        <v>5628</v>
      </c>
      <c r="H452" s="316">
        <v>27216000</v>
      </c>
      <c r="I452" s="317">
        <v>4626720</v>
      </c>
      <c r="J452" s="528">
        <v>20350702</v>
      </c>
      <c r="K452" s="528">
        <v>2238577</v>
      </c>
      <c r="L452" s="337">
        <f t="shared" si="169"/>
        <v>22589279</v>
      </c>
      <c r="M452" s="316">
        <f t="shared" si="170"/>
        <v>22589280</v>
      </c>
    </row>
    <row r="453" spans="1:13" s="248" customFormat="1" x14ac:dyDescent="0.25">
      <c r="A453" s="264">
        <v>45119</v>
      </c>
      <c r="B453" s="434">
        <v>45117</v>
      </c>
      <c r="C453" s="329" t="s">
        <v>5530</v>
      </c>
      <c r="D453" s="263" t="s">
        <v>380</v>
      </c>
      <c r="E453" s="265" t="s">
        <v>381</v>
      </c>
      <c r="F453" s="262" t="s">
        <v>4440</v>
      </c>
      <c r="G453" s="247" t="s">
        <v>5629</v>
      </c>
      <c r="H453" s="316">
        <v>46780400</v>
      </c>
      <c r="I453" s="317">
        <v>7952668</v>
      </c>
      <c r="J453" s="528">
        <v>34979938</v>
      </c>
      <c r="K453" s="528">
        <v>3847793</v>
      </c>
      <c r="L453" s="337">
        <f t="shared" si="169"/>
        <v>38827731</v>
      </c>
      <c r="M453" s="316">
        <f t="shared" si="170"/>
        <v>38827732</v>
      </c>
    </row>
    <row r="454" spans="1:13" s="248" customFormat="1" x14ac:dyDescent="0.25">
      <c r="A454" s="264">
        <v>45119</v>
      </c>
      <c r="B454" s="434">
        <v>45118</v>
      </c>
      <c r="C454" s="329" t="s">
        <v>5531</v>
      </c>
      <c r="D454" s="263" t="s">
        <v>380</v>
      </c>
      <c r="E454" s="265" t="s">
        <v>381</v>
      </c>
      <c r="F454" s="262" t="s">
        <v>4440</v>
      </c>
      <c r="G454" s="247" t="s">
        <v>5630</v>
      </c>
      <c r="H454" s="316">
        <v>35096400</v>
      </c>
      <c r="I454" s="317">
        <v>5966388</v>
      </c>
      <c r="J454" s="528">
        <v>26243254</v>
      </c>
      <c r="K454" s="528">
        <v>2886757</v>
      </c>
      <c r="L454" s="337">
        <f t="shared" si="169"/>
        <v>29130011</v>
      </c>
      <c r="M454" s="316">
        <f t="shared" si="170"/>
        <v>29130012</v>
      </c>
    </row>
    <row r="455" spans="1:13" s="248" customFormat="1" x14ac:dyDescent="0.25">
      <c r="A455" s="264"/>
      <c r="B455" s="434">
        <v>45119</v>
      </c>
      <c r="C455" s="329">
        <v>23071030</v>
      </c>
      <c r="D455" s="263" t="s">
        <v>380</v>
      </c>
      <c r="E455" s="265" t="s">
        <v>381</v>
      </c>
      <c r="F455" s="262" t="s">
        <v>4440</v>
      </c>
      <c r="G455" s="247" t="s">
        <v>5631</v>
      </c>
      <c r="H455" s="316"/>
      <c r="I455" s="317"/>
      <c r="J455" s="528">
        <v>24889232</v>
      </c>
      <c r="K455" s="528">
        <v>2737815</v>
      </c>
      <c r="L455" s="337">
        <f t="shared" si="169"/>
        <v>27627047</v>
      </c>
      <c r="M455" s="316">
        <f t="shared" si="170"/>
        <v>0</v>
      </c>
    </row>
    <row r="456" spans="1:13" s="248" customFormat="1" x14ac:dyDescent="0.25">
      <c r="A456" s="264"/>
      <c r="B456" s="434">
        <v>45120</v>
      </c>
      <c r="C456" s="329">
        <v>23071162</v>
      </c>
      <c r="D456" s="263" t="s">
        <v>380</v>
      </c>
      <c r="E456" s="265" t="s">
        <v>381</v>
      </c>
      <c r="F456" s="262" t="s">
        <v>4440</v>
      </c>
      <c r="G456" s="247" t="s">
        <v>5632</v>
      </c>
      <c r="H456" s="316"/>
      <c r="I456" s="317"/>
      <c r="J456" s="528">
        <v>19996270</v>
      </c>
      <c r="K456" s="528">
        <v>2199589</v>
      </c>
      <c r="L456" s="337">
        <f t="shared" si="169"/>
        <v>22195859</v>
      </c>
      <c r="M456" s="316">
        <f t="shared" si="170"/>
        <v>0</v>
      </c>
    </row>
    <row r="457" spans="1:13" s="248" customFormat="1" x14ac:dyDescent="0.25">
      <c r="A457" s="264"/>
      <c r="B457" s="434">
        <v>45120</v>
      </c>
      <c r="C457" s="329">
        <v>23071173</v>
      </c>
      <c r="D457" s="263" t="s">
        <v>380</v>
      </c>
      <c r="E457" s="265" t="s">
        <v>381</v>
      </c>
      <c r="F457" s="262" t="s">
        <v>4440</v>
      </c>
      <c r="G457" s="247" t="s">
        <v>5633</v>
      </c>
      <c r="H457" s="316"/>
      <c r="I457" s="317"/>
      <c r="J457" s="528">
        <v>24023041</v>
      </c>
      <c r="K457" s="528">
        <v>2642534</v>
      </c>
      <c r="L457" s="337">
        <f t="shared" si="169"/>
        <v>26665575</v>
      </c>
      <c r="M457" s="316">
        <f t="shared" si="170"/>
        <v>0</v>
      </c>
    </row>
    <row r="458" spans="1:13" s="248" customFormat="1" x14ac:dyDescent="0.25">
      <c r="A458" s="264"/>
      <c r="B458" s="434">
        <v>45121</v>
      </c>
      <c r="C458" s="329">
        <v>23071248</v>
      </c>
      <c r="D458" s="263" t="s">
        <v>380</v>
      </c>
      <c r="E458" s="265" t="s">
        <v>381</v>
      </c>
      <c r="F458" s="262" t="s">
        <v>4440</v>
      </c>
      <c r="G458" s="247" t="s">
        <v>5634</v>
      </c>
      <c r="H458" s="316"/>
      <c r="I458" s="317"/>
      <c r="J458" s="528">
        <v>25308270</v>
      </c>
      <c r="K458" s="528">
        <v>2783909</v>
      </c>
      <c r="L458" s="337">
        <f t="shared" si="169"/>
        <v>28092179</v>
      </c>
      <c r="M458" s="316">
        <f t="shared" si="170"/>
        <v>0</v>
      </c>
    </row>
    <row r="459" spans="1:13" s="248" customFormat="1" x14ac:dyDescent="0.25">
      <c r="A459" s="264"/>
      <c r="B459" s="434">
        <v>45122</v>
      </c>
      <c r="C459" s="329">
        <v>23071355</v>
      </c>
      <c r="D459" s="263" t="s">
        <v>380</v>
      </c>
      <c r="E459" s="265" t="s">
        <v>381</v>
      </c>
      <c r="F459" s="262" t="s">
        <v>4440</v>
      </c>
      <c r="G459" s="247" t="s">
        <v>5635</v>
      </c>
      <c r="H459" s="316"/>
      <c r="I459" s="317"/>
      <c r="J459" s="528">
        <v>6972000</v>
      </c>
      <c r="K459" s="528">
        <v>766920</v>
      </c>
      <c r="L459" s="337">
        <f t="shared" si="169"/>
        <v>7738920</v>
      </c>
      <c r="M459" s="316">
        <f t="shared" si="170"/>
        <v>0</v>
      </c>
    </row>
    <row r="460" spans="1:13" s="248" customFormat="1" x14ac:dyDescent="0.25">
      <c r="A460" s="264"/>
      <c r="B460" s="434">
        <v>45124</v>
      </c>
      <c r="C460" s="329">
        <v>23071464</v>
      </c>
      <c r="D460" s="263" t="s">
        <v>380</v>
      </c>
      <c r="E460" s="265" t="s">
        <v>381</v>
      </c>
      <c r="F460" s="262" t="s">
        <v>4440</v>
      </c>
      <c r="G460" s="247" t="s">
        <v>5636</v>
      </c>
      <c r="H460" s="316"/>
      <c r="I460" s="317"/>
      <c r="J460" s="528">
        <v>15603700</v>
      </c>
      <c r="K460" s="528">
        <v>1716407</v>
      </c>
      <c r="L460" s="337">
        <f t="shared" si="169"/>
        <v>17320107</v>
      </c>
      <c r="M460" s="316">
        <f t="shared" si="170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 t="s">
        <v>4440</v>
      </c>
      <c r="G461" s="247"/>
      <c r="H461" s="316"/>
      <c r="I461" s="317"/>
      <c r="J461" s="528">
        <f t="shared" ref="J451:J461" si="171">(H461-I461)/1.11</f>
        <v>0</v>
      </c>
      <c r="K461" s="528">
        <f t="shared" ref="K451:K461" si="172">J461*11%</f>
        <v>0</v>
      </c>
      <c r="L461" s="337">
        <f t="shared" si="169"/>
        <v>0</v>
      </c>
      <c r="M461" s="316">
        <f t="shared" si="170"/>
        <v>0</v>
      </c>
    </row>
    <row r="462" spans="1:13" s="248" customFormat="1" x14ac:dyDescent="0.25">
      <c r="A462" s="264"/>
      <c r="B462" s="434"/>
      <c r="C462" s="329"/>
      <c r="D462" s="263"/>
      <c r="E462" s="265"/>
      <c r="F462" s="262"/>
      <c r="G462" s="247"/>
      <c r="H462" s="316"/>
      <c r="I462" s="317"/>
      <c r="J462" s="528">
        <f t="shared" si="157"/>
        <v>0</v>
      </c>
      <c r="K462" s="528">
        <f t="shared" si="158"/>
        <v>0</v>
      </c>
      <c r="L462" s="337">
        <f t="shared" si="159"/>
        <v>0</v>
      </c>
      <c r="M462" s="316">
        <f t="shared" si="160"/>
        <v>0</v>
      </c>
    </row>
    <row r="463" spans="1:13" s="248" customFormat="1" x14ac:dyDescent="0.25">
      <c r="A463" s="264"/>
      <c r="B463" s="434"/>
      <c r="C463" s="329"/>
      <c r="D463" s="263" t="s">
        <v>394</v>
      </c>
      <c r="E463" s="262" t="s">
        <v>395</v>
      </c>
      <c r="F463" s="265" t="s">
        <v>398</v>
      </c>
      <c r="G463" s="247"/>
      <c r="H463" s="316"/>
      <c r="I463" s="317"/>
      <c r="J463" s="528">
        <f t="shared" si="157"/>
        <v>0</v>
      </c>
      <c r="K463" s="528">
        <f t="shared" si="158"/>
        <v>0</v>
      </c>
      <c r="L463" s="337">
        <f t="shared" si="159"/>
        <v>0</v>
      </c>
      <c r="M463" s="316">
        <f t="shared" si="160"/>
        <v>0</v>
      </c>
    </row>
    <row r="464" spans="1:13" s="248" customFormat="1" x14ac:dyDescent="0.25">
      <c r="A464" s="264"/>
      <c r="B464" s="434"/>
      <c r="C464" s="329"/>
      <c r="D464" s="263"/>
      <c r="E464" s="265"/>
      <c r="F464" s="262"/>
      <c r="G464" s="247"/>
      <c r="H464" s="316"/>
      <c r="I464" s="317"/>
      <c r="J464" s="528">
        <f t="shared" si="157"/>
        <v>0</v>
      </c>
      <c r="K464" s="528">
        <f t="shared" si="158"/>
        <v>0</v>
      </c>
      <c r="L464" s="337">
        <f t="shared" si="159"/>
        <v>0</v>
      </c>
      <c r="M464" s="316">
        <f t="shared" si="160"/>
        <v>0</v>
      </c>
    </row>
    <row r="465" spans="1:13" s="248" customFormat="1" x14ac:dyDescent="0.25">
      <c r="A465" s="264"/>
      <c r="B465" s="434"/>
      <c r="C465" s="329"/>
      <c r="D465" s="263" t="s">
        <v>306</v>
      </c>
      <c r="E465" s="265" t="s">
        <v>377</v>
      </c>
      <c r="F465" s="262" t="s">
        <v>4441</v>
      </c>
      <c r="G465" s="247"/>
      <c r="H465" s="316"/>
      <c r="I465" s="317"/>
      <c r="J465" s="528">
        <f t="shared" si="157"/>
        <v>0</v>
      </c>
      <c r="K465" s="528">
        <f t="shared" si="158"/>
        <v>0</v>
      </c>
      <c r="L465" s="337">
        <f t="shared" si="159"/>
        <v>0</v>
      </c>
      <c r="M465" s="316">
        <f t="shared" si="160"/>
        <v>0</v>
      </c>
    </row>
    <row r="466" spans="1:13" s="248" customFormat="1" x14ac:dyDescent="0.25">
      <c r="A466" s="264"/>
      <c r="B466" s="434"/>
      <c r="C466" s="329"/>
      <c r="D466" s="263"/>
      <c r="E466" s="265"/>
      <c r="F466" s="262"/>
      <c r="G466" s="247"/>
      <c r="H466" s="316"/>
      <c r="I466" s="317"/>
      <c r="J466" s="528">
        <f t="shared" si="157"/>
        <v>0</v>
      </c>
      <c r="K466" s="528">
        <f t="shared" si="158"/>
        <v>0</v>
      </c>
      <c r="L466" s="337">
        <f t="shared" si="159"/>
        <v>0</v>
      </c>
      <c r="M466" s="316">
        <f t="shared" si="160"/>
        <v>0</v>
      </c>
    </row>
    <row r="467" spans="1:13" s="248" customFormat="1" x14ac:dyDescent="0.25">
      <c r="A467" s="264"/>
      <c r="B467" s="434"/>
      <c r="C467" s="329"/>
      <c r="D467" s="263" t="s">
        <v>300</v>
      </c>
      <c r="E467" s="265" t="s">
        <v>378</v>
      </c>
      <c r="F467" s="262" t="s">
        <v>379</v>
      </c>
      <c r="G467" s="247"/>
      <c r="H467" s="316"/>
      <c r="I467" s="317"/>
      <c r="J467" s="528">
        <f t="shared" si="157"/>
        <v>0</v>
      </c>
      <c r="K467" s="528">
        <f t="shared" si="158"/>
        <v>0</v>
      </c>
      <c r="L467" s="337">
        <f t="shared" si="159"/>
        <v>0</v>
      </c>
      <c r="M467" s="316">
        <f t="shared" si="160"/>
        <v>0</v>
      </c>
    </row>
    <row r="468" spans="1:13" s="248" customFormat="1" x14ac:dyDescent="0.25">
      <c r="A468" s="264"/>
      <c r="B468" s="434"/>
      <c r="C468" s="329"/>
      <c r="D468" s="263"/>
      <c r="E468" s="265"/>
      <c r="F468" s="262"/>
      <c r="G468" s="247"/>
      <c r="H468" s="316"/>
      <c r="I468" s="317"/>
      <c r="J468" s="528">
        <f t="shared" si="157"/>
        <v>0</v>
      </c>
      <c r="K468" s="528">
        <f t="shared" si="158"/>
        <v>0</v>
      </c>
      <c r="L468" s="337">
        <f t="shared" si="159"/>
        <v>0</v>
      </c>
      <c r="M468" s="316">
        <f t="shared" si="160"/>
        <v>0</v>
      </c>
    </row>
    <row r="469" spans="1:13" s="248" customFormat="1" x14ac:dyDescent="0.25">
      <c r="A469" s="264"/>
      <c r="B469" s="434"/>
      <c r="C469" s="329"/>
      <c r="D469" s="263"/>
      <c r="E469" s="262"/>
      <c r="F469" s="265"/>
      <c r="G469" s="247"/>
      <c r="H469" s="316"/>
      <c r="I469" s="317"/>
      <c r="J469" s="528">
        <f t="shared" si="157"/>
        <v>0</v>
      </c>
      <c r="K469" s="528">
        <f t="shared" si="158"/>
        <v>0</v>
      </c>
      <c r="L469" s="337">
        <f t="shared" si="159"/>
        <v>0</v>
      </c>
      <c r="M469" s="316">
        <f t="shared" si="160"/>
        <v>0</v>
      </c>
    </row>
    <row r="470" spans="1:13" ht="18" x14ac:dyDescent="0.25">
      <c r="A470" s="436" t="s">
        <v>38</v>
      </c>
      <c r="B470" s="435"/>
      <c r="C470" s="438"/>
      <c r="D470" s="437"/>
      <c r="E470" s="442"/>
      <c r="F470" s="442"/>
      <c r="G470" s="439"/>
      <c r="H470" s="337">
        <f>SUM(H421:H469)</f>
        <v>995939784.43400002</v>
      </c>
      <c r="I470" s="337"/>
      <c r="J470" s="337">
        <f>SUM(J421:J469)</f>
        <v>926440286.78378367</v>
      </c>
      <c r="K470" s="337">
        <f>SUM(K421:K469)</f>
        <v>101908423.96621621</v>
      </c>
      <c r="L470" s="337">
        <f>SUM(L421:L469)</f>
        <v>1028348710.75</v>
      </c>
      <c r="M470" s="337">
        <f>SUM(M421:M469)</f>
        <v>898099196.43400002</v>
      </c>
    </row>
    <row r="471" spans="1:13" ht="18" x14ac:dyDescent="0.25">
      <c r="A471" s="433" t="s">
        <v>105</v>
      </c>
      <c r="B471" s="433"/>
      <c r="C471" s="345"/>
      <c r="D471" s="344"/>
      <c r="E471" s="441"/>
      <c r="F471" s="441"/>
      <c r="G471" s="344"/>
      <c r="H471" s="346"/>
      <c r="I471" s="346"/>
      <c r="J471" s="527"/>
      <c r="K471" s="527"/>
      <c r="L471" s="613"/>
      <c r="M471" s="347"/>
    </row>
    <row r="472" spans="1:13" s="248" customFormat="1" x14ac:dyDescent="0.25">
      <c r="A472" s="264"/>
      <c r="B472" s="434"/>
      <c r="C472" s="329"/>
      <c r="D472" s="263" t="s">
        <v>382</v>
      </c>
      <c r="E472" s="265" t="s">
        <v>383</v>
      </c>
      <c r="F472" s="262" t="s">
        <v>384</v>
      </c>
      <c r="G472" s="247"/>
      <c r="H472" s="316"/>
      <c r="I472" s="317"/>
      <c r="J472" s="528">
        <f t="shared" ref="J472:J492" si="173">(H472-I472)/1.11</f>
        <v>0</v>
      </c>
      <c r="K472" s="528">
        <f t="shared" ref="K472:K492" si="174">J472*11%</f>
        <v>0</v>
      </c>
      <c r="L472" s="337">
        <f t="shared" ref="L472:L492" si="175">SUM(J472:K472)</f>
        <v>0</v>
      </c>
      <c r="M472" s="316">
        <f t="shared" ref="M472:M492" si="176">H472-I472</f>
        <v>0</v>
      </c>
    </row>
    <row r="473" spans="1:13" s="248" customFormat="1" x14ac:dyDescent="0.25">
      <c r="A473" s="264"/>
      <c r="B473" s="434"/>
      <c r="C473" s="329"/>
      <c r="D473" s="263"/>
      <c r="E473" s="265"/>
      <c r="F473" s="262"/>
      <c r="G473" s="247"/>
      <c r="H473" s="316"/>
      <c r="I473" s="317"/>
      <c r="J473" s="528">
        <f t="shared" si="173"/>
        <v>0</v>
      </c>
      <c r="K473" s="528">
        <f t="shared" si="174"/>
        <v>0</v>
      </c>
      <c r="L473" s="337">
        <f t="shared" si="175"/>
        <v>0</v>
      </c>
      <c r="M473" s="316">
        <f t="shared" si="176"/>
        <v>0</v>
      </c>
    </row>
    <row r="474" spans="1:13" s="248" customFormat="1" x14ac:dyDescent="0.25">
      <c r="A474" s="264"/>
      <c r="B474" s="434"/>
      <c r="C474" s="329"/>
      <c r="D474" s="263" t="s">
        <v>402</v>
      </c>
      <c r="E474" s="265" t="s">
        <v>400</v>
      </c>
      <c r="F474" s="262" t="s">
        <v>401</v>
      </c>
      <c r="G474" s="247"/>
      <c r="H474" s="316"/>
      <c r="I474" s="317"/>
      <c r="J474" s="528">
        <f t="shared" si="173"/>
        <v>0</v>
      </c>
      <c r="K474" s="528">
        <f t="shared" si="174"/>
        <v>0</v>
      </c>
      <c r="L474" s="337">
        <f t="shared" si="175"/>
        <v>0</v>
      </c>
      <c r="M474" s="316">
        <f t="shared" si="176"/>
        <v>0</v>
      </c>
    </row>
    <row r="475" spans="1:13" s="248" customFormat="1" x14ac:dyDescent="0.25">
      <c r="A475" s="264"/>
      <c r="B475" s="434"/>
      <c r="C475" s="329"/>
      <c r="D475" s="263"/>
      <c r="E475" s="265"/>
      <c r="F475" s="262"/>
      <c r="G475" s="247"/>
      <c r="H475" s="316"/>
      <c r="I475" s="317"/>
      <c r="J475" s="528">
        <f t="shared" si="173"/>
        <v>0</v>
      </c>
      <c r="K475" s="528">
        <f t="shared" si="174"/>
        <v>0</v>
      </c>
      <c r="L475" s="337">
        <f t="shared" si="175"/>
        <v>0</v>
      </c>
      <c r="M475" s="316">
        <f t="shared" si="176"/>
        <v>0</v>
      </c>
    </row>
    <row r="476" spans="1:13" s="248" customFormat="1" x14ac:dyDescent="0.25">
      <c r="A476" s="264"/>
      <c r="B476" s="434"/>
      <c r="C476" s="329"/>
      <c r="D476" s="263" t="s">
        <v>299</v>
      </c>
      <c r="E476" s="265" t="s">
        <v>372</v>
      </c>
      <c r="F476" s="262" t="s">
        <v>399</v>
      </c>
      <c r="G476" s="247"/>
      <c r="H476" s="316"/>
      <c r="I476" s="317"/>
      <c r="J476" s="528">
        <f t="shared" si="173"/>
        <v>0</v>
      </c>
      <c r="K476" s="528">
        <f t="shared" si="174"/>
        <v>0</v>
      </c>
      <c r="L476" s="337">
        <f t="shared" si="175"/>
        <v>0</v>
      </c>
      <c r="M476" s="316">
        <f t="shared" si="176"/>
        <v>0</v>
      </c>
    </row>
    <row r="477" spans="1:13" s="248" customFormat="1" x14ac:dyDescent="0.25">
      <c r="A477" s="264"/>
      <c r="B477" s="434"/>
      <c r="C477" s="329"/>
      <c r="D477" s="263"/>
      <c r="E477" s="265"/>
      <c r="F477" s="262"/>
      <c r="G477" s="247"/>
      <c r="H477" s="316"/>
      <c r="I477" s="317"/>
      <c r="J477" s="528">
        <f t="shared" si="173"/>
        <v>0</v>
      </c>
      <c r="K477" s="528">
        <f t="shared" si="174"/>
        <v>0</v>
      </c>
      <c r="L477" s="337">
        <f t="shared" si="175"/>
        <v>0</v>
      </c>
      <c r="M477" s="316">
        <f t="shared" si="176"/>
        <v>0</v>
      </c>
    </row>
    <row r="478" spans="1:13" s="248" customFormat="1" x14ac:dyDescent="0.25">
      <c r="A478" s="264"/>
      <c r="B478" s="434"/>
      <c r="C478" s="329"/>
      <c r="D478" s="525" t="s">
        <v>305</v>
      </c>
      <c r="E478" s="524" t="s">
        <v>373</v>
      </c>
      <c r="F478" s="523" t="s">
        <v>374</v>
      </c>
      <c r="G478" s="247"/>
      <c r="H478" s="316"/>
      <c r="I478" s="317"/>
      <c r="J478" s="528">
        <f t="shared" si="173"/>
        <v>0</v>
      </c>
      <c r="K478" s="528">
        <f t="shared" si="174"/>
        <v>0</v>
      </c>
      <c r="L478" s="337">
        <f t="shared" si="175"/>
        <v>0</v>
      </c>
      <c r="M478" s="316">
        <f t="shared" si="176"/>
        <v>0</v>
      </c>
    </row>
    <row r="479" spans="1:13" s="248" customFormat="1" x14ac:dyDescent="0.25">
      <c r="A479" s="264"/>
      <c r="B479" s="434"/>
      <c r="C479" s="329"/>
      <c r="D479" s="263"/>
      <c r="E479" s="262"/>
      <c r="F479" s="262"/>
      <c r="G479" s="247"/>
      <c r="H479" s="316"/>
      <c r="I479" s="317"/>
      <c r="J479" s="528">
        <f t="shared" si="173"/>
        <v>0</v>
      </c>
      <c r="K479" s="528">
        <f t="shared" si="174"/>
        <v>0</v>
      </c>
      <c r="L479" s="337">
        <f t="shared" si="175"/>
        <v>0</v>
      </c>
      <c r="M479" s="316">
        <f t="shared" si="176"/>
        <v>0</v>
      </c>
    </row>
    <row r="480" spans="1:13" s="248" customFormat="1" x14ac:dyDescent="0.25">
      <c r="A480" s="264"/>
      <c r="B480" s="434"/>
      <c r="C480" s="329"/>
      <c r="D480" s="263" t="s">
        <v>389</v>
      </c>
      <c r="E480" s="265" t="s">
        <v>390</v>
      </c>
      <c r="F480" s="262" t="s">
        <v>397</v>
      </c>
      <c r="G480" s="247"/>
      <c r="H480" s="316"/>
      <c r="I480" s="317"/>
      <c r="J480" s="528">
        <f t="shared" si="173"/>
        <v>0</v>
      </c>
      <c r="K480" s="528">
        <f t="shared" si="174"/>
        <v>0</v>
      </c>
      <c r="L480" s="337">
        <f t="shared" si="175"/>
        <v>0</v>
      </c>
      <c r="M480" s="316">
        <f t="shared" si="176"/>
        <v>0</v>
      </c>
    </row>
    <row r="481" spans="1:13" s="248" customFormat="1" x14ac:dyDescent="0.25">
      <c r="A481" s="264"/>
      <c r="B481" s="434"/>
      <c r="C481" s="329"/>
      <c r="D481" s="263"/>
      <c r="E481" s="265"/>
      <c r="F481" s="262"/>
      <c r="G481" s="247"/>
      <c r="H481" s="316"/>
      <c r="I481" s="317"/>
      <c r="J481" s="528">
        <f t="shared" si="173"/>
        <v>0</v>
      </c>
      <c r="K481" s="528">
        <f t="shared" si="174"/>
        <v>0</v>
      </c>
      <c r="L481" s="337">
        <f t="shared" si="175"/>
        <v>0</v>
      </c>
      <c r="M481" s="316">
        <f t="shared" si="176"/>
        <v>0</v>
      </c>
    </row>
    <row r="482" spans="1:13" s="248" customFormat="1" x14ac:dyDescent="0.25">
      <c r="A482" s="264"/>
      <c r="B482" s="434"/>
      <c r="C482" s="329"/>
      <c r="D482" s="263" t="s">
        <v>302</v>
      </c>
      <c r="E482" s="265" t="s">
        <v>375</v>
      </c>
      <c r="F482" s="262" t="s">
        <v>376</v>
      </c>
      <c r="G482" s="247"/>
      <c r="H482" s="316"/>
      <c r="I482" s="317"/>
      <c r="J482" s="528">
        <f t="shared" si="173"/>
        <v>0</v>
      </c>
      <c r="K482" s="528">
        <f t="shared" si="174"/>
        <v>0</v>
      </c>
      <c r="L482" s="337">
        <f t="shared" si="175"/>
        <v>0</v>
      </c>
      <c r="M482" s="316">
        <f t="shared" si="176"/>
        <v>0</v>
      </c>
    </row>
    <row r="483" spans="1:13" s="248" customFormat="1" x14ac:dyDescent="0.25">
      <c r="A483" s="264"/>
      <c r="B483" s="434"/>
      <c r="C483" s="329"/>
      <c r="D483" s="263"/>
      <c r="E483" s="262"/>
      <c r="F483" s="262"/>
      <c r="G483" s="247"/>
      <c r="H483" s="316"/>
      <c r="I483" s="317"/>
      <c r="J483" s="528">
        <f t="shared" si="173"/>
        <v>0</v>
      </c>
      <c r="K483" s="528">
        <f t="shared" si="174"/>
        <v>0</v>
      </c>
      <c r="L483" s="337">
        <f t="shared" si="175"/>
        <v>0</v>
      </c>
      <c r="M483" s="316">
        <f t="shared" si="176"/>
        <v>0</v>
      </c>
    </row>
    <row r="484" spans="1:13" s="248" customFormat="1" x14ac:dyDescent="0.25">
      <c r="A484" s="264"/>
      <c r="B484" s="434"/>
      <c r="C484" s="329"/>
      <c r="D484" s="263" t="s">
        <v>380</v>
      </c>
      <c r="E484" s="265" t="s">
        <v>381</v>
      </c>
      <c r="F484" s="262" t="s">
        <v>4440</v>
      </c>
      <c r="G484" s="247"/>
      <c r="H484" s="316"/>
      <c r="I484" s="317"/>
      <c r="J484" s="528">
        <f t="shared" si="173"/>
        <v>0</v>
      </c>
      <c r="K484" s="528">
        <f t="shared" si="174"/>
        <v>0</v>
      </c>
      <c r="L484" s="337">
        <f t="shared" si="175"/>
        <v>0</v>
      </c>
      <c r="M484" s="316">
        <f t="shared" si="176"/>
        <v>0</v>
      </c>
    </row>
    <row r="485" spans="1:13" s="248" customFormat="1" x14ac:dyDescent="0.25">
      <c r="A485" s="264"/>
      <c r="B485" s="434"/>
      <c r="C485" s="329"/>
      <c r="D485" s="263"/>
      <c r="E485" s="265"/>
      <c r="F485" s="262"/>
      <c r="G485" s="247"/>
      <c r="H485" s="316"/>
      <c r="I485" s="317"/>
      <c r="J485" s="528">
        <f t="shared" si="173"/>
        <v>0</v>
      </c>
      <c r="K485" s="528">
        <f t="shared" si="174"/>
        <v>0</v>
      </c>
      <c r="L485" s="337">
        <f t="shared" si="175"/>
        <v>0</v>
      </c>
      <c r="M485" s="316">
        <f t="shared" si="176"/>
        <v>0</v>
      </c>
    </row>
    <row r="486" spans="1:13" s="248" customFormat="1" x14ac:dyDescent="0.25">
      <c r="A486" s="264"/>
      <c r="B486" s="434"/>
      <c r="C486" s="329"/>
      <c r="D486" s="263" t="s">
        <v>394</v>
      </c>
      <c r="E486" s="262" t="s">
        <v>395</v>
      </c>
      <c r="F486" s="265" t="s">
        <v>398</v>
      </c>
      <c r="G486" s="247"/>
      <c r="H486" s="316"/>
      <c r="I486" s="317"/>
      <c r="J486" s="528">
        <f t="shared" si="173"/>
        <v>0</v>
      </c>
      <c r="K486" s="528">
        <f t="shared" si="174"/>
        <v>0</v>
      </c>
      <c r="L486" s="337">
        <f t="shared" si="175"/>
        <v>0</v>
      </c>
      <c r="M486" s="316">
        <f t="shared" si="176"/>
        <v>0</v>
      </c>
    </row>
    <row r="487" spans="1:13" s="248" customFormat="1" x14ac:dyDescent="0.25">
      <c r="A487" s="264"/>
      <c r="B487" s="434"/>
      <c r="C487" s="329"/>
      <c r="D487" s="263"/>
      <c r="E487" s="265"/>
      <c r="F487" s="262"/>
      <c r="G487" s="247"/>
      <c r="H487" s="316"/>
      <c r="I487" s="317"/>
      <c r="J487" s="528">
        <f t="shared" si="173"/>
        <v>0</v>
      </c>
      <c r="K487" s="528">
        <f t="shared" si="174"/>
        <v>0</v>
      </c>
      <c r="L487" s="337">
        <f t="shared" si="175"/>
        <v>0</v>
      </c>
      <c r="M487" s="316">
        <f t="shared" si="176"/>
        <v>0</v>
      </c>
    </row>
    <row r="488" spans="1:13" s="248" customFormat="1" x14ac:dyDescent="0.25">
      <c r="A488" s="264"/>
      <c r="B488" s="434"/>
      <c r="C488" s="329"/>
      <c r="D488" s="263" t="s">
        <v>306</v>
      </c>
      <c r="E488" s="265" t="s">
        <v>377</v>
      </c>
      <c r="F488" s="262" t="s">
        <v>4441</v>
      </c>
      <c r="G488" s="247"/>
      <c r="H488" s="316"/>
      <c r="I488" s="317"/>
      <c r="J488" s="528">
        <f t="shared" si="173"/>
        <v>0</v>
      </c>
      <c r="K488" s="528">
        <f t="shared" si="174"/>
        <v>0</v>
      </c>
      <c r="L488" s="337">
        <f t="shared" si="175"/>
        <v>0</v>
      </c>
      <c r="M488" s="316">
        <f t="shared" si="176"/>
        <v>0</v>
      </c>
    </row>
    <row r="489" spans="1:13" s="248" customFormat="1" x14ac:dyDescent="0.25">
      <c r="A489" s="264"/>
      <c r="B489" s="434"/>
      <c r="C489" s="329"/>
      <c r="D489" s="263"/>
      <c r="E489" s="265"/>
      <c r="F489" s="262"/>
      <c r="G489" s="247"/>
      <c r="H489" s="316"/>
      <c r="I489" s="317"/>
      <c r="J489" s="528">
        <f t="shared" si="173"/>
        <v>0</v>
      </c>
      <c r="K489" s="528">
        <f t="shared" si="174"/>
        <v>0</v>
      </c>
      <c r="L489" s="337">
        <f t="shared" si="175"/>
        <v>0</v>
      </c>
      <c r="M489" s="316">
        <f t="shared" si="176"/>
        <v>0</v>
      </c>
    </row>
    <row r="490" spans="1:13" s="248" customFormat="1" x14ac:dyDescent="0.25">
      <c r="A490" s="264"/>
      <c r="B490" s="434"/>
      <c r="C490" s="329"/>
      <c r="D490" s="263" t="s">
        <v>300</v>
      </c>
      <c r="E490" s="265" t="s">
        <v>378</v>
      </c>
      <c r="F490" s="262" t="s">
        <v>379</v>
      </c>
      <c r="G490" s="247"/>
      <c r="H490" s="316"/>
      <c r="I490" s="317"/>
      <c r="J490" s="528">
        <f t="shared" si="173"/>
        <v>0</v>
      </c>
      <c r="K490" s="528">
        <f t="shared" si="174"/>
        <v>0</v>
      </c>
      <c r="L490" s="337">
        <f t="shared" si="175"/>
        <v>0</v>
      </c>
      <c r="M490" s="316">
        <f t="shared" si="176"/>
        <v>0</v>
      </c>
    </row>
    <row r="491" spans="1:13" s="248" customFormat="1" x14ac:dyDescent="0.25">
      <c r="A491" s="264"/>
      <c r="B491" s="434"/>
      <c r="C491" s="329"/>
      <c r="D491" s="263"/>
      <c r="E491" s="265"/>
      <c r="F491" s="262"/>
      <c r="G491" s="247"/>
      <c r="H491" s="316"/>
      <c r="I491" s="317"/>
      <c r="J491" s="528">
        <f t="shared" si="173"/>
        <v>0</v>
      </c>
      <c r="K491" s="528">
        <f t="shared" si="174"/>
        <v>0</v>
      </c>
      <c r="L491" s="337">
        <f t="shared" si="175"/>
        <v>0</v>
      </c>
      <c r="M491" s="316">
        <f t="shared" si="176"/>
        <v>0</v>
      </c>
    </row>
    <row r="492" spans="1:13" s="248" customFormat="1" x14ac:dyDescent="0.25">
      <c r="A492" s="264"/>
      <c r="B492" s="434"/>
      <c r="C492" s="329"/>
      <c r="D492" s="263"/>
      <c r="E492" s="262"/>
      <c r="F492" s="265"/>
      <c r="G492" s="247"/>
      <c r="H492" s="316"/>
      <c r="I492" s="317"/>
      <c r="J492" s="528">
        <f t="shared" si="173"/>
        <v>0</v>
      </c>
      <c r="K492" s="528">
        <f t="shared" si="174"/>
        <v>0</v>
      </c>
      <c r="L492" s="337">
        <f t="shared" si="175"/>
        <v>0</v>
      </c>
      <c r="M492" s="316">
        <f t="shared" si="176"/>
        <v>0</v>
      </c>
    </row>
    <row r="493" spans="1:13" ht="18" x14ac:dyDescent="0.25">
      <c r="A493" s="436" t="s">
        <v>38</v>
      </c>
      <c r="B493" s="435"/>
      <c r="C493" s="438"/>
      <c r="D493" s="437"/>
      <c r="E493" s="442"/>
      <c r="F493" s="442"/>
      <c r="G493" s="439"/>
      <c r="H493" s="337">
        <f>SUM(H472:H492)</f>
        <v>0</v>
      </c>
      <c r="I493" s="336"/>
      <c r="J493" s="529">
        <f>SUM(J472:J492)</f>
        <v>0</v>
      </c>
      <c r="K493" s="529">
        <f>SUM(K472:K492)</f>
        <v>0</v>
      </c>
      <c r="L493" s="338">
        <f>SUM(L472:L492)</f>
        <v>0</v>
      </c>
      <c r="M493" s="338">
        <f>SUM(M472:M492)</f>
        <v>0</v>
      </c>
    </row>
    <row r="494" spans="1:13" ht="18" x14ac:dyDescent="0.25">
      <c r="A494" s="433" t="s">
        <v>106</v>
      </c>
      <c r="B494" s="433"/>
      <c r="C494" s="345"/>
      <c r="D494" s="344"/>
      <c r="E494" s="441"/>
      <c r="F494" s="441"/>
      <c r="G494" s="344"/>
      <c r="H494" s="346"/>
      <c r="I494" s="346"/>
      <c r="J494" s="527"/>
      <c r="K494" s="527"/>
      <c r="L494" s="613"/>
      <c r="M494" s="347"/>
    </row>
    <row r="495" spans="1:13" s="248" customFormat="1" x14ac:dyDescent="0.25">
      <c r="A495" s="264"/>
      <c r="B495" s="434"/>
      <c r="C495" s="329"/>
      <c r="D495" s="263" t="s">
        <v>382</v>
      </c>
      <c r="E495" s="265" t="s">
        <v>383</v>
      </c>
      <c r="F495" s="262" t="s">
        <v>384</v>
      </c>
      <c r="G495" s="247"/>
      <c r="H495" s="316"/>
      <c r="I495" s="317"/>
      <c r="J495" s="528">
        <f t="shared" ref="J495:J515" si="177">(H495-I495)/1.11</f>
        <v>0</v>
      </c>
      <c r="K495" s="528">
        <f t="shared" ref="K495:K515" si="178">J495*11%</f>
        <v>0</v>
      </c>
      <c r="L495" s="337">
        <f t="shared" ref="L495:L515" si="179">SUM(J495:K495)</f>
        <v>0</v>
      </c>
      <c r="M495" s="316">
        <f t="shared" ref="M495:M515" si="180">H495-I495</f>
        <v>0</v>
      </c>
    </row>
    <row r="496" spans="1:13" s="248" customFormat="1" x14ac:dyDescent="0.25">
      <c r="A496" s="264"/>
      <c r="B496" s="434"/>
      <c r="C496" s="329"/>
      <c r="D496" s="263"/>
      <c r="E496" s="265"/>
      <c r="F496" s="262"/>
      <c r="G496" s="247"/>
      <c r="H496" s="316"/>
      <c r="I496" s="317"/>
      <c r="J496" s="528">
        <f t="shared" si="177"/>
        <v>0</v>
      </c>
      <c r="K496" s="528">
        <f t="shared" si="178"/>
        <v>0</v>
      </c>
      <c r="L496" s="337">
        <f t="shared" si="179"/>
        <v>0</v>
      </c>
      <c r="M496" s="316">
        <f t="shared" si="180"/>
        <v>0</v>
      </c>
    </row>
    <row r="497" spans="1:13" s="248" customFormat="1" x14ac:dyDescent="0.25">
      <c r="A497" s="264"/>
      <c r="B497" s="434"/>
      <c r="C497" s="329"/>
      <c r="D497" s="263" t="s">
        <v>402</v>
      </c>
      <c r="E497" s="265" t="s">
        <v>400</v>
      </c>
      <c r="F497" s="262" t="s">
        <v>401</v>
      </c>
      <c r="G497" s="247"/>
      <c r="H497" s="316"/>
      <c r="I497" s="317"/>
      <c r="J497" s="528">
        <f t="shared" si="177"/>
        <v>0</v>
      </c>
      <c r="K497" s="528">
        <f t="shared" si="178"/>
        <v>0</v>
      </c>
      <c r="L497" s="337">
        <f t="shared" si="179"/>
        <v>0</v>
      </c>
      <c r="M497" s="316">
        <f t="shared" si="180"/>
        <v>0</v>
      </c>
    </row>
    <row r="498" spans="1:13" s="248" customFormat="1" x14ac:dyDescent="0.25">
      <c r="A498" s="264"/>
      <c r="B498" s="434"/>
      <c r="C498" s="329"/>
      <c r="D498" s="263"/>
      <c r="E498" s="265"/>
      <c r="F498" s="262"/>
      <c r="G498" s="247"/>
      <c r="H498" s="316"/>
      <c r="I498" s="317"/>
      <c r="J498" s="528">
        <f t="shared" si="177"/>
        <v>0</v>
      </c>
      <c r="K498" s="528">
        <f t="shared" si="178"/>
        <v>0</v>
      </c>
      <c r="L498" s="337">
        <f t="shared" si="179"/>
        <v>0</v>
      </c>
      <c r="M498" s="316">
        <f t="shared" si="180"/>
        <v>0</v>
      </c>
    </row>
    <row r="499" spans="1:13" s="248" customFormat="1" x14ac:dyDescent="0.25">
      <c r="A499" s="264"/>
      <c r="B499" s="434"/>
      <c r="C499" s="329"/>
      <c r="D499" s="263" t="s">
        <v>299</v>
      </c>
      <c r="E499" s="265" t="s">
        <v>372</v>
      </c>
      <c r="F499" s="262" t="s">
        <v>399</v>
      </c>
      <c r="G499" s="247"/>
      <c r="H499" s="316"/>
      <c r="I499" s="317"/>
      <c r="J499" s="528">
        <f t="shared" si="177"/>
        <v>0</v>
      </c>
      <c r="K499" s="528">
        <f t="shared" si="178"/>
        <v>0</v>
      </c>
      <c r="L499" s="337">
        <f t="shared" si="179"/>
        <v>0</v>
      </c>
      <c r="M499" s="316">
        <f t="shared" si="180"/>
        <v>0</v>
      </c>
    </row>
    <row r="500" spans="1:13" s="248" customFormat="1" x14ac:dyDescent="0.25">
      <c r="A500" s="264"/>
      <c r="B500" s="434"/>
      <c r="C500" s="329"/>
      <c r="D500" s="263"/>
      <c r="E500" s="265"/>
      <c r="F500" s="262"/>
      <c r="G500" s="247"/>
      <c r="H500" s="316"/>
      <c r="I500" s="317"/>
      <c r="J500" s="528">
        <f t="shared" si="177"/>
        <v>0</v>
      </c>
      <c r="K500" s="528">
        <f t="shared" si="178"/>
        <v>0</v>
      </c>
      <c r="L500" s="337">
        <f t="shared" si="179"/>
        <v>0</v>
      </c>
      <c r="M500" s="316">
        <f t="shared" si="180"/>
        <v>0</v>
      </c>
    </row>
    <row r="501" spans="1:13" s="248" customFormat="1" x14ac:dyDescent="0.25">
      <c r="A501" s="264"/>
      <c r="B501" s="434"/>
      <c r="C501" s="329"/>
      <c r="D501" s="525" t="s">
        <v>305</v>
      </c>
      <c r="E501" s="524" t="s">
        <v>373</v>
      </c>
      <c r="F501" s="523" t="s">
        <v>374</v>
      </c>
      <c r="G501" s="247"/>
      <c r="H501" s="316"/>
      <c r="I501" s="317"/>
      <c r="J501" s="528">
        <f t="shared" si="177"/>
        <v>0</v>
      </c>
      <c r="K501" s="528">
        <f t="shared" si="178"/>
        <v>0</v>
      </c>
      <c r="L501" s="337">
        <f t="shared" si="179"/>
        <v>0</v>
      </c>
      <c r="M501" s="316">
        <f t="shared" si="180"/>
        <v>0</v>
      </c>
    </row>
    <row r="502" spans="1:13" s="248" customFormat="1" x14ac:dyDescent="0.25">
      <c r="A502" s="264"/>
      <c r="B502" s="434"/>
      <c r="C502" s="329"/>
      <c r="D502" s="263"/>
      <c r="E502" s="262"/>
      <c r="F502" s="262"/>
      <c r="G502" s="247"/>
      <c r="H502" s="316"/>
      <c r="I502" s="317"/>
      <c r="J502" s="528">
        <f t="shared" si="177"/>
        <v>0</v>
      </c>
      <c r="K502" s="528">
        <f t="shared" si="178"/>
        <v>0</v>
      </c>
      <c r="L502" s="337">
        <f t="shared" si="179"/>
        <v>0</v>
      </c>
      <c r="M502" s="316">
        <f t="shared" si="180"/>
        <v>0</v>
      </c>
    </row>
    <row r="503" spans="1:13" s="248" customFormat="1" x14ac:dyDescent="0.25">
      <c r="A503" s="264"/>
      <c r="B503" s="434"/>
      <c r="C503" s="329"/>
      <c r="D503" s="263" t="s">
        <v>389</v>
      </c>
      <c r="E503" s="265" t="s">
        <v>390</v>
      </c>
      <c r="F503" s="262" t="s">
        <v>397</v>
      </c>
      <c r="G503" s="247"/>
      <c r="H503" s="316"/>
      <c r="I503" s="317"/>
      <c r="J503" s="528">
        <f t="shared" si="177"/>
        <v>0</v>
      </c>
      <c r="K503" s="528">
        <f t="shared" si="178"/>
        <v>0</v>
      </c>
      <c r="L503" s="337">
        <f t="shared" si="179"/>
        <v>0</v>
      </c>
      <c r="M503" s="316">
        <f t="shared" si="180"/>
        <v>0</v>
      </c>
    </row>
    <row r="504" spans="1:13" s="248" customFormat="1" x14ac:dyDescent="0.25">
      <c r="A504" s="264"/>
      <c r="B504" s="434"/>
      <c r="C504" s="329"/>
      <c r="D504" s="263"/>
      <c r="E504" s="265"/>
      <c r="F504" s="262"/>
      <c r="G504" s="247"/>
      <c r="H504" s="316"/>
      <c r="I504" s="317"/>
      <c r="J504" s="528">
        <f t="shared" si="177"/>
        <v>0</v>
      </c>
      <c r="K504" s="528">
        <f t="shared" si="178"/>
        <v>0</v>
      </c>
      <c r="L504" s="337">
        <f t="shared" si="179"/>
        <v>0</v>
      </c>
      <c r="M504" s="316">
        <f t="shared" si="180"/>
        <v>0</v>
      </c>
    </row>
    <row r="505" spans="1:13" s="248" customFormat="1" x14ac:dyDescent="0.25">
      <c r="A505" s="264"/>
      <c r="B505" s="434"/>
      <c r="C505" s="329"/>
      <c r="D505" s="263" t="s">
        <v>302</v>
      </c>
      <c r="E505" s="265" t="s">
        <v>375</v>
      </c>
      <c r="F505" s="262" t="s">
        <v>376</v>
      </c>
      <c r="G505" s="247"/>
      <c r="H505" s="316"/>
      <c r="I505" s="317"/>
      <c r="J505" s="528">
        <f t="shared" si="177"/>
        <v>0</v>
      </c>
      <c r="K505" s="528">
        <f t="shared" si="178"/>
        <v>0</v>
      </c>
      <c r="L505" s="337">
        <f t="shared" si="179"/>
        <v>0</v>
      </c>
      <c r="M505" s="316">
        <f t="shared" si="180"/>
        <v>0</v>
      </c>
    </row>
    <row r="506" spans="1:13" s="248" customFormat="1" x14ac:dyDescent="0.25">
      <c r="A506" s="264"/>
      <c r="B506" s="434"/>
      <c r="C506" s="329"/>
      <c r="D506" s="263"/>
      <c r="E506" s="262"/>
      <c r="F506" s="262"/>
      <c r="G506" s="247"/>
      <c r="H506" s="316"/>
      <c r="I506" s="317"/>
      <c r="J506" s="528">
        <f t="shared" si="177"/>
        <v>0</v>
      </c>
      <c r="K506" s="528">
        <f t="shared" si="178"/>
        <v>0</v>
      </c>
      <c r="L506" s="337">
        <f t="shared" si="179"/>
        <v>0</v>
      </c>
      <c r="M506" s="316">
        <f t="shared" si="180"/>
        <v>0</v>
      </c>
    </row>
    <row r="507" spans="1:13" s="248" customFormat="1" x14ac:dyDescent="0.25">
      <c r="A507" s="264"/>
      <c r="B507" s="434"/>
      <c r="C507" s="329"/>
      <c r="D507" s="263" t="s">
        <v>380</v>
      </c>
      <c r="E507" s="265" t="s">
        <v>381</v>
      </c>
      <c r="F507" s="262" t="s">
        <v>4440</v>
      </c>
      <c r="G507" s="247"/>
      <c r="H507" s="316"/>
      <c r="I507" s="317"/>
      <c r="J507" s="528">
        <f t="shared" si="177"/>
        <v>0</v>
      </c>
      <c r="K507" s="528">
        <f t="shared" si="178"/>
        <v>0</v>
      </c>
      <c r="L507" s="337">
        <f t="shared" si="179"/>
        <v>0</v>
      </c>
      <c r="M507" s="316">
        <f t="shared" si="180"/>
        <v>0</v>
      </c>
    </row>
    <row r="508" spans="1:13" s="248" customFormat="1" x14ac:dyDescent="0.25">
      <c r="A508" s="264"/>
      <c r="B508" s="434"/>
      <c r="C508" s="329"/>
      <c r="D508" s="263"/>
      <c r="E508" s="265"/>
      <c r="F508" s="262"/>
      <c r="G508" s="247"/>
      <c r="H508" s="316"/>
      <c r="I508" s="317"/>
      <c r="J508" s="528">
        <f t="shared" si="177"/>
        <v>0</v>
      </c>
      <c r="K508" s="528">
        <f t="shared" si="178"/>
        <v>0</v>
      </c>
      <c r="L508" s="337">
        <f t="shared" si="179"/>
        <v>0</v>
      </c>
      <c r="M508" s="316">
        <f t="shared" si="180"/>
        <v>0</v>
      </c>
    </row>
    <row r="509" spans="1:13" s="248" customFormat="1" x14ac:dyDescent="0.25">
      <c r="A509" s="264"/>
      <c r="B509" s="434"/>
      <c r="C509" s="329"/>
      <c r="D509" s="263" t="s">
        <v>394</v>
      </c>
      <c r="E509" s="262" t="s">
        <v>395</v>
      </c>
      <c r="F509" s="265" t="s">
        <v>398</v>
      </c>
      <c r="G509" s="247"/>
      <c r="H509" s="316"/>
      <c r="I509" s="317"/>
      <c r="J509" s="528">
        <f t="shared" si="177"/>
        <v>0</v>
      </c>
      <c r="K509" s="528">
        <f t="shared" si="178"/>
        <v>0</v>
      </c>
      <c r="L509" s="337">
        <f t="shared" si="179"/>
        <v>0</v>
      </c>
      <c r="M509" s="316">
        <f t="shared" si="180"/>
        <v>0</v>
      </c>
    </row>
    <row r="510" spans="1:13" s="248" customFormat="1" x14ac:dyDescent="0.25">
      <c r="A510" s="264"/>
      <c r="B510" s="434"/>
      <c r="C510" s="329"/>
      <c r="D510" s="263"/>
      <c r="E510" s="265"/>
      <c r="F510" s="262"/>
      <c r="G510" s="247"/>
      <c r="H510" s="316"/>
      <c r="I510" s="317"/>
      <c r="J510" s="528">
        <f t="shared" si="177"/>
        <v>0</v>
      </c>
      <c r="K510" s="528">
        <f t="shared" si="178"/>
        <v>0</v>
      </c>
      <c r="L510" s="337">
        <f t="shared" si="179"/>
        <v>0</v>
      </c>
      <c r="M510" s="316">
        <f t="shared" si="180"/>
        <v>0</v>
      </c>
    </row>
    <row r="511" spans="1:13" s="248" customFormat="1" x14ac:dyDescent="0.25">
      <c r="A511" s="264"/>
      <c r="B511" s="434"/>
      <c r="C511" s="329"/>
      <c r="D511" s="263" t="s">
        <v>306</v>
      </c>
      <c r="E511" s="265" t="s">
        <v>377</v>
      </c>
      <c r="F511" s="262" t="s">
        <v>4441</v>
      </c>
      <c r="G511" s="247"/>
      <c r="H511" s="316"/>
      <c r="I511" s="317"/>
      <c r="J511" s="528">
        <f t="shared" si="177"/>
        <v>0</v>
      </c>
      <c r="K511" s="528">
        <f t="shared" si="178"/>
        <v>0</v>
      </c>
      <c r="L511" s="337">
        <f t="shared" si="179"/>
        <v>0</v>
      </c>
      <c r="M511" s="316">
        <f t="shared" si="180"/>
        <v>0</v>
      </c>
    </row>
    <row r="512" spans="1:13" s="248" customFormat="1" x14ac:dyDescent="0.25">
      <c r="A512" s="264"/>
      <c r="B512" s="434"/>
      <c r="C512" s="329"/>
      <c r="D512" s="263"/>
      <c r="E512" s="265"/>
      <c r="F512" s="262"/>
      <c r="G512" s="247"/>
      <c r="H512" s="316"/>
      <c r="I512" s="317"/>
      <c r="J512" s="528">
        <f t="shared" si="177"/>
        <v>0</v>
      </c>
      <c r="K512" s="528">
        <f t="shared" si="178"/>
        <v>0</v>
      </c>
      <c r="L512" s="337">
        <f t="shared" si="179"/>
        <v>0</v>
      </c>
      <c r="M512" s="316">
        <f t="shared" si="180"/>
        <v>0</v>
      </c>
    </row>
    <row r="513" spans="1:13" s="248" customFormat="1" x14ac:dyDescent="0.25">
      <c r="A513" s="264"/>
      <c r="B513" s="434"/>
      <c r="C513" s="329"/>
      <c r="D513" s="263" t="s">
        <v>300</v>
      </c>
      <c r="E513" s="265" t="s">
        <v>378</v>
      </c>
      <c r="F513" s="262" t="s">
        <v>379</v>
      </c>
      <c r="G513" s="247"/>
      <c r="H513" s="316"/>
      <c r="I513" s="317"/>
      <c r="J513" s="528">
        <f t="shared" si="177"/>
        <v>0</v>
      </c>
      <c r="K513" s="528">
        <f t="shared" si="178"/>
        <v>0</v>
      </c>
      <c r="L513" s="337">
        <f t="shared" si="179"/>
        <v>0</v>
      </c>
      <c r="M513" s="316">
        <f t="shared" si="180"/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177"/>
        <v>0</v>
      </c>
      <c r="K514" s="528">
        <f t="shared" si="178"/>
        <v>0</v>
      </c>
      <c r="L514" s="337">
        <f t="shared" si="179"/>
        <v>0</v>
      </c>
      <c r="M514" s="316">
        <f t="shared" si="180"/>
        <v>0</v>
      </c>
    </row>
    <row r="515" spans="1:13" s="248" customFormat="1" x14ac:dyDescent="0.25">
      <c r="A515" s="264"/>
      <c r="B515" s="434"/>
      <c r="C515" s="329"/>
      <c r="D515" s="263"/>
      <c r="E515" s="262"/>
      <c r="F515" s="265"/>
      <c r="G515" s="247"/>
      <c r="H515" s="316"/>
      <c r="I515" s="317"/>
      <c r="J515" s="528">
        <f t="shared" si="177"/>
        <v>0</v>
      </c>
      <c r="K515" s="528">
        <f t="shared" si="178"/>
        <v>0</v>
      </c>
      <c r="L515" s="337">
        <f t="shared" si="179"/>
        <v>0</v>
      </c>
      <c r="M515" s="316">
        <f t="shared" si="180"/>
        <v>0</v>
      </c>
    </row>
    <row r="516" spans="1:13" ht="18" x14ac:dyDescent="0.25">
      <c r="A516" s="436" t="s">
        <v>38</v>
      </c>
      <c r="B516" s="435"/>
      <c r="C516" s="438"/>
      <c r="D516" s="437"/>
      <c r="E516" s="442"/>
      <c r="F516" s="442"/>
      <c r="G516" s="439"/>
      <c r="H516" s="337">
        <f>SUM(H495:H515)</f>
        <v>0</v>
      </c>
      <c r="I516" s="336"/>
      <c r="J516" s="529">
        <f>SUM(J495:J515)</f>
        <v>0</v>
      </c>
      <c r="K516" s="529">
        <f>SUM(K495:K515)</f>
        <v>0</v>
      </c>
      <c r="L516" s="338">
        <f>SUM(L495:L515)</f>
        <v>0</v>
      </c>
      <c r="M516" s="338">
        <f>SUM(M495:M515)</f>
        <v>0</v>
      </c>
    </row>
    <row r="517" spans="1:13" ht="18" x14ac:dyDescent="0.25">
      <c r="A517" s="433" t="s">
        <v>107</v>
      </c>
      <c r="B517" s="433"/>
      <c r="C517" s="345"/>
      <c r="D517" s="344"/>
      <c r="E517" s="441"/>
      <c r="F517" s="441"/>
      <c r="G517" s="344"/>
      <c r="H517" s="346"/>
      <c r="I517" s="346"/>
      <c r="J517" s="527"/>
      <c r="K517" s="527"/>
      <c r="L517" s="613"/>
      <c r="M517" s="347"/>
    </row>
    <row r="518" spans="1:13" s="248" customFormat="1" x14ac:dyDescent="0.25">
      <c r="A518" s="264"/>
      <c r="B518" s="434"/>
      <c r="C518" s="329"/>
      <c r="D518" s="263" t="s">
        <v>382</v>
      </c>
      <c r="E518" s="265" t="s">
        <v>383</v>
      </c>
      <c r="F518" s="262" t="s">
        <v>384</v>
      </c>
      <c r="G518" s="247"/>
      <c r="H518" s="316"/>
      <c r="I518" s="317"/>
      <c r="J518" s="528">
        <f t="shared" ref="J518:J538" si="181">(H518-I518)/1.11</f>
        <v>0</v>
      </c>
      <c r="K518" s="528">
        <f t="shared" ref="K518:K538" si="182">J518*11%</f>
        <v>0</v>
      </c>
      <c r="L518" s="337">
        <f t="shared" ref="L518:L538" si="183">SUM(J518:K518)</f>
        <v>0</v>
      </c>
      <c r="M518" s="316">
        <f t="shared" ref="M518:M538" si="184">H518-I518</f>
        <v>0</v>
      </c>
    </row>
    <row r="519" spans="1:13" s="248" customFormat="1" x14ac:dyDescent="0.25">
      <c r="A519" s="264"/>
      <c r="B519" s="434"/>
      <c r="C519" s="329"/>
      <c r="D519" s="263"/>
      <c r="E519" s="265"/>
      <c r="F519" s="262"/>
      <c r="G519" s="247"/>
      <c r="H519" s="316"/>
      <c r="I519" s="317"/>
      <c r="J519" s="528">
        <f t="shared" si="181"/>
        <v>0</v>
      </c>
      <c r="K519" s="528">
        <f t="shared" si="182"/>
        <v>0</v>
      </c>
      <c r="L519" s="337">
        <f t="shared" si="183"/>
        <v>0</v>
      </c>
      <c r="M519" s="316">
        <f t="shared" si="184"/>
        <v>0</v>
      </c>
    </row>
    <row r="520" spans="1:13" s="248" customFormat="1" x14ac:dyDescent="0.25">
      <c r="A520" s="264"/>
      <c r="B520" s="434"/>
      <c r="C520" s="329"/>
      <c r="D520" s="263" t="s">
        <v>402</v>
      </c>
      <c r="E520" s="265" t="s">
        <v>400</v>
      </c>
      <c r="F520" s="262" t="s">
        <v>401</v>
      </c>
      <c r="G520" s="247"/>
      <c r="H520" s="316"/>
      <c r="I520" s="317"/>
      <c r="J520" s="528">
        <f t="shared" si="181"/>
        <v>0</v>
      </c>
      <c r="K520" s="528">
        <f t="shared" si="182"/>
        <v>0</v>
      </c>
      <c r="L520" s="337">
        <f t="shared" si="183"/>
        <v>0</v>
      </c>
      <c r="M520" s="316">
        <f t="shared" si="184"/>
        <v>0</v>
      </c>
    </row>
    <row r="521" spans="1:13" s="248" customFormat="1" x14ac:dyDescent="0.25">
      <c r="A521" s="264"/>
      <c r="B521" s="434"/>
      <c r="C521" s="329"/>
      <c r="D521" s="263"/>
      <c r="E521" s="265"/>
      <c r="F521" s="262"/>
      <c r="G521" s="247"/>
      <c r="H521" s="316"/>
      <c r="I521" s="317"/>
      <c r="J521" s="528">
        <f t="shared" si="181"/>
        <v>0</v>
      </c>
      <c r="K521" s="528">
        <f t="shared" si="182"/>
        <v>0</v>
      </c>
      <c r="L521" s="337">
        <f t="shared" si="183"/>
        <v>0</v>
      </c>
      <c r="M521" s="316">
        <f t="shared" si="184"/>
        <v>0</v>
      </c>
    </row>
    <row r="522" spans="1:13" s="248" customFormat="1" x14ac:dyDescent="0.25">
      <c r="A522" s="264"/>
      <c r="B522" s="434"/>
      <c r="C522" s="329"/>
      <c r="D522" s="263" t="s">
        <v>299</v>
      </c>
      <c r="E522" s="265" t="s">
        <v>372</v>
      </c>
      <c r="F522" s="262" t="s">
        <v>399</v>
      </c>
      <c r="G522" s="247"/>
      <c r="H522" s="316"/>
      <c r="I522" s="317"/>
      <c r="J522" s="528">
        <f t="shared" si="181"/>
        <v>0</v>
      </c>
      <c r="K522" s="528">
        <f t="shared" si="182"/>
        <v>0</v>
      </c>
      <c r="L522" s="337">
        <f t="shared" si="183"/>
        <v>0</v>
      </c>
      <c r="M522" s="316">
        <f t="shared" si="184"/>
        <v>0</v>
      </c>
    </row>
    <row r="523" spans="1:13" s="248" customFormat="1" x14ac:dyDescent="0.25">
      <c r="A523" s="264"/>
      <c r="B523" s="434"/>
      <c r="C523" s="329"/>
      <c r="D523" s="263"/>
      <c r="E523" s="265"/>
      <c r="F523" s="262"/>
      <c r="G523" s="247"/>
      <c r="H523" s="316"/>
      <c r="I523" s="317"/>
      <c r="J523" s="528">
        <f t="shared" si="181"/>
        <v>0</v>
      </c>
      <c r="K523" s="528">
        <f t="shared" si="182"/>
        <v>0</v>
      </c>
      <c r="L523" s="337">
        <f t="shared" si="183"/>
        <v>0</v>
      </c>
      <c r="M523" s="316">
        <f t="shared" si="184"/>
        <v>0</v>
      </c>
    </row>
    <row r="524" spans="1:13" s="248" customFormat="1" x14ac:dyDescent="0.25">
      <c r="A524" s="264"/>
      <c r="B524" s="434"/>
      <c r="C524" s="329"/>
      <c r="D524" s="525" t="s">
        <v>305</v>
      </c>
      <c r="E524" s="524" t="s">
        <v>373</v>
      </c>
      <c r="F524" s="523" t="s">
        <v>374</v>
      </c>
      <c r="G524" s="247"/>
      <c r="H524" s="316"/>
      <c r="I524" s="317"/>
      <c r="J524" s="528">
        <f t="shared" si="181"/>
        <v>0</v>
      </c>
      <c r="K524" s="528">
        <f t="shared" si="182"/>
        <v>0</v>
      </c>
      <c r="L524" s="337">
        <f t="shared" si="183"/>
        <v>0</v>
      </c>
      <c r="M524" s="316">
        <f t="shared" si="184"/>
        <v>0</v>
      </c>
    </row>
    <row r="525" spans="1:13" s="248" customFormat="1" x14ac:dyDescent="0.25">
      <c r="A525" s="264"/>
      <c r="B525" s="434"/>
      <c r="C525" s="329"/>
      <c r="D525" s="263"/>
      <c r="E525" s="262"/>
      <c r="F525" s="262"/>
      <c r="G525" s="247"/>
      <c r="H525" s="316"/>
      <c r="I525" s="317"/>
      <c r="J525" s="528">
        <f t="shared" si="181"/>
        <v>0</v>
      </c>
      <c r="K525" s="528">
        <f t="shared" si="182"/>
        <v>0</v>
      </c>
      <c r="L525" s="337">
        <f t="shared" si="183"/>
        <v>0</v>
      </c>
      <c r="M525" s="316">
        <f t="shared" si="184"/>
        <v>0</v>
      </c>
    </row>
    <row r="526" spans="1:13" s="248" customFormat="1" x14ac:dyDescent="0.25">
      <c r="A526" s="264"/>
      <c r="B526" s="434"/>
      <c r="C526" s="329"/>
      <c r="D526" s="263" t="s">
        <v>389</v>
      </c>
      <c r="E526" s="265" t="s">
        <v>390</v>
      </c>
      <c r="F526" s="262" t="s">
        <v>397</v>
      </c>
      <c r="G526" s="247"/>
      <c r="H526" s="316"/>
      <c r="I526" s="317"/>
      <c r="J526" s="528">
        <f t="shared" si="181"/>
        <v>0</v>
      </c>
      <c r="K526" s="528">
        <f t="shared" si="182"/>
        <v>0</v>
      </c>
      <c r="L526" s="337">
        <f t="shared" si="183"/>
        <v>0</v>
      </c>
      <c r="M526" s="316">
        <f t="shared" si="184"/>
        <v>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si="181"/>
        <v>0</v>
      </c>
      <c r="K527" s="528">
        <f t="shared" si="182"/>
        <v>0</v>
      </c>
      <c r="L527" s="337">
        <f t="shared" si="183"/>
        <v>0</v>
      </c>
      <c r="M527" s="316">
        <f t="shared" si="184"/>
        <v>0</v>
      </c>
    </row>
    <row r="528" spans="1:13" s="248" customFormat="1" x14ac:dyDescent="0.25">
      <c r="A528" s="264"/>
      <c r="B528" s="434"/>
      <c r="C528" s="329"/>
      <c r="D528" s="263" t="s">
        <v>302</v>
      </c>
      <c r="E528" s="265" t="s">
        <v>375</v>
      </c>
      <c r="F528" s="262" t="s">
        <v>376</v>
      </c>
      <c r="G528" s="247"/>
      <c r="H528" s="316"/>
      <c r="I528" s="317"/>
      <c r="J528" s="528">
        <f t="shared" si="181"/>
        <v>0</v>
      </c>
      <c r="K528" s="528">
        <f t="shared" si="182"/>
        <v>0</v>
      </c>
      <c r="L528" s="337">
        <f t="shared" si="183"/>
        <v>0</v>
      </c>
      <c r="M528" s="316">
        <f t="shared" si="184"/>
        <v>0</v>
      </c>
    </row>
    <row r="529" spans="1:13" s="248" customFormat="1" x14ac:dyDescent="0.25">
      <c r="A529" s="264"/>
      <c r="B529" s="434"/>
      <c r="C529" s="329"/>
      <c r="D529" s="263"/>
      <c r="E529" s="262"/>
      <c r="F529" s="262"/>
      <c r="G529" s="247"/>
      <c r="H529" s="316"/>
      <c r="I529" s="317"/>
      <c r="J529" s="528">
        <f t="shared" si="181"/>
        <v>0</v>
      </c>
      <c r="K529" s="528">
        <f t="shared" si="182"/>
        <v>0</v>
      </c>
      <c r="L529" s="337">
        <f t="shared" si="183"/>
        <v>0</v>
      </c>
      <c r="M529" s="316">
        <f t="shared" si="184"/>
        <v>0</v>
      </c>
    </row>
    <row r="530" spans="1:13" s="248" customFormat="1" x14ac:dyDescent="0.25">
      <c r="A530" s="264"/>
      <c r="B530" s="434"/>
      <c r="C530" s="329"/>
      <c r="D530" s="263" t="s">
        <v>380</v>
      </c>
      <c r="E530" s="265" t="s">
        <v>381</v>
      </c>
      <c r="F530" s="262" t="s">
        <v>4440</v>
      </c>
      <c r="G530" s="247"/>
      <c r="H530" s="316"/>
      <c r="I530" s="317"/>
      <c r="J530" s="528">
        <f t="shared" si="181"/>
        <v>0</v>
      </c>
      <c r="K530" s="528">
        <f t="shared" si="182"/>
        <v>0</v>
      </c>
      <c r="L530" s="337">
        <f t="shared" si="183"/>
        <v>0</v>
      </c>
      <c r="M530" s="316">
        <f t="shared" si="184"/>
        <v>0</v>
      </c>
    </row>
    <row r="531" spans="1:13" s="248" customFormat="1" x14ac:dyDescent="0.25">
      <c r="A531" s="264"/>
      <c r="B531" s="434"/>
      <c r="C531" s="329"/>
      <c r="D531" s="263"/>
      <c r="E531" s="265"/>
      <c r="F531" s="262"/>
      <c r="G531" s="247"/>
      <c r="H531" s="316"/>
      <c r="I531" s="317"/>
      <c r="J531" s="528">
        <f t="shared" si="181"/>
        <v>0</v>
      </c>
      <c r="K531" s="528">
        <f t="shared" si="182"/>
        <v>0</v>
      </c>
      <c r="L531" s="337">
        <f t="shared" si="183"/>
        <v>0</v>
      </c>
      <c r="M531" s="316">
        <f t="shared" si="184"/>
        <v>0</v>
      </c>
    </row>
    <row r="532" spans="1:13" s="248" customFormat="1" x14ac:dyDescent="0.25">
      <c r="A532" s="264"/>
      <c r="B532" s="434"/>
      <c r="C532" s="329"/>
      <c r="D532" s="263" t="s">
        <v>394</v>
      </c>
      <c r="E532" s="262" t="s">
        <v>395</v>
      </c>
      <c r="F532" s="265" t="s">
        <v>398</v>
      </c>
      <c r="G532" s="247"/>
      <c r="H532" s="316"/>
      <c r="I532" s="317"/>
      <c r="J532" s="528">
        <f t="shared" si="181"/>
        <v>0</v>
      </c>
      <c r="K532" s="528">
        <f t="shared" si="182"/>
        <v>0</v>
      </c>
      <c r="L532" s="337">
        <f t="shared" si="183"/>
        <v>0</v>
      </c>
      <c r="M532" s="316">
        <f t="shared" si="184"/>
        <v>0</v>
      </c>
    </row>
    <row r="533" spans="1:13" s="248" customFormat="1" x14ac:dyDescent="0.25">
      <c r="A533" s="264"/>
      <c r="B533" s="434"/>
      <c r="C533" s="329"/>
      <c r="D533" s="263"/>
      <c r="E533" s="265"/>
      <c r="F533" s="262"/>
      <c r="G533" s="247"/>
      <c r="H533" s="316"/>
      <c r="I533" s="317"/>
      <c r="J533" s="528">
        <f t="shared" si="181"/>
        <v>0</v>
      </c>
      <c r="K533" s="528">
        <f t="shared" si="182"/>
        <v>0</v>
      </c>
      <c r="L533" s="337">
        <f t="shared" si="183"/>
        <v>0</v>
      </c>
      <c r="M533" s="316">
        <f t="shared" si="184"/>
        <v>0</v>
      </c>
    </row>
    <row r="534" spans="1:13" s="248" customFormat="1" x14ac:dyDescent="0.25">
      <c r="A534" s="264"/>
      <c r="B534" s="434"/>
      <c r="C534" s="329"/>
      <c r="D534" s="263" t="s">
        <v>306</v>
      </c>
      <c r="E534" s="265" t="s">
        <v>377</v>
      </c>
      <c r="F534" s="262" t="s">
        <v>4441</v>
      </c>
      <c r="G534" s="247"/>
      <c r="H534" s="316"/>
      <c r="I534" s="317"/>
      <c r="J534" s="528">
        <f t="shared" si="181"/>
        <v>0</v>
      </c>
      <c r="K534" s="528">
        <f t="shared" si="182"/>
        <v>0</v>
      </c>
      <c r="L534" s="337">
        <f t="shared" si="183"/>
        <v>0</v>
      </c>
      <c r="M534" s="316">
        <f t="shared" si="184"/>
        <v>0</v>
      </c>
    </row>
    <row r="535" spans="1:13" s="248" customFormat="1" x14ac:dyDescent="0.25">
      <c r="A535" s="264"/>
      <c r="B535" s="434"/>
      <c r="C535" s="329"/>
      <c r="D535" s="263"/>
      <c r="E535" s="265"/>
      <c r="F535" s="262"/>
      <c r="G535" s="247"/>
      <c r="H535" s="316"/>
      <c r="I535" s="317"/>
      <c r="J535" s="528">
        <f t="shared" si="181"/>
        <v>0</v>
      </c>
      <c r="K535" s="528">
        <f t="shared" si="182"/>
        <v>0</v>
      </c>
      <c r="L535" s="337">
        <f t="shared" si="183"/>
        <v>0</v>
      </c>
      <c r="M535" s="316">
        <f t="shared" si="184"/>
        <v>0</v>
      </c>
    </row>
    <row r="536" spans="1:13" s="248" customFormat="1" x14ac:dyDescent="0.25">
      <c r="A536" s="264"/>
      <c r="B536" s="434"/>
      <c r="C536" s="329"/>
      <c r="D536" s="263" t="s">
        <v>300</v>
      </c>
      <c r="E536" s="265" t="s">
        <v>378</v>
      </c>
      <c r="F536" s="262" t="s">
        <v>379</v>
      </c>
      <c r="G536" s="247"/>
      <c r="H536" s="316"/>
      <c r="I536" s="317"/>
      <c r="J536" s="528">
        <f t="shared" si="181"/>
        <v>0</v>
      </c>
      <c r="K536" s="528">
        <f t="shared" si="182"/>
        <v>0</v>
      </c>
      <c r="L536" s="337">
        <f t="shared" si="183"/>
        <v>0</v>
      </c>
      <c r="M536" s="316">
        <f t="shared" si="184"/>
        <v>0</v>
      </c>
    </row>
    <row r="537" spans="1:13" s="248" customFormat="1" x14ac:dyDescent="0.25">
      <c r="A537" s="264"/>
      <c r="B537" s="434"/>
      <c r="C537" s="329"/>
      <c r="D537" s="263"/>
      <c r="E537" s="265"/>
      <c r="F537" s="262"/>
      <c r="G537" s="247"/>
      <c r="H537" s="316"/>
      <c r="I537" s="317"/>
      <c r="J537" s="528">
        <f t="shared" si="181"/>
        <v>0</v>
      </c>
      <c r="K537" s="528">
        <f t="shared" si="182"/>
        <v>0</v>
      </c>
      <c r="L537" s="337">
        <f t="shared" si="183"/>
        <v>0</v>
      </c>
      <c r="M537" s="316">
        <f t="shared" si="184"/>
        <v>0</v>
      </c>
    </row>
    <row r="538" spans="1:13" s="248" customFormat="1" x14ac:dyDescent="0.25">
      <c r="A538" s="264"/>
      <c r="B538" s="434"/>
      <c r="C538" s="329"/>
      <c r="D538" s="263"/>
      <c r="E538" s="262"/>
      <c r="F538" s="265"/>
      <c r="G538" s="247"/>
      <c r="H538" s="316"/>
      <c r="I538" s="317"/>
      <c r="J538" s="528">
        <f t="shared" si="181"/>
        <v>0</v>
      </c>
      <c r="K538" s="528">
        <f t="shared" si="182"/>
        <v>0</v>
      </c>
      <c r="L538" s="337">
        <f t="shared" si="183"/>
        <v>0</v>
      </c>
      <c r="M538" s="316">
        <f t="shared" si="184"/>
        <v>0</v>
      </c>
    </row>
    <row r="539" spans="1:13" ht="18" x14ac:dyDescent="0.25">
      <c r="A539" s="436" t="s">
        <v>38</v>
      </c>
      <c r="B539" s="435"/>
      <c r="C539" s="438"/>
      <c r="D539" s="437"/>
      <c r="E539" s="442"/>
      <c r="F539" s="442"/>
      <c r="G539" s="439"/>
      <c r="H539" s="337">
        <f>SUM(H518:H538)</f>
        <v>0</v>
      </c>
      <c r="I539" s="336"/>
      <c r="J539" s="529">
        <f>SUM(J518:J538)</f>
        <v>0</v>
      </c>
      <c r="K539" s="529">
        <f>SUM(K518:K538)</f>
        <v>0</v>
      </c>
      <c r="L539" s="338">
        <f>SUM(L518:L538)</f>
        <v>0</v>
      </c>
      <c r="M539" s="338">
        <f>SUM(M518:M538)</f>
        <v>0</v>
      </c>
    </row>
    <row r="540" spans="1:13" ht="18" x14ac:dyDescent="0.25">
      <c r="A540" s="433" t="s">
        <v>108</v>
      </c>
      <c r="B540" s="433"/>
      <c r="C540" s="345"/>
      <c r="D540" s="344"/>
      <c r="E540" s="441"/>
      <c r="F540" s="441"/>
      <c r="G540" s="344"/>
      <c r="H540" s="346"/>
      <c r="I540" s="346"/>
      <c r="J540" s="527"/>
      <c r="K540" s="527"/>
      <c r="L540" s="613"/>
      <c r="M540" s="347"/>
    </row>
    <row r="541" spans="1:13" s="248" customFormat="1" x14ac:dyDescent="0.25">
      <c r="A541" s="264"/>
      <c r="B541" s="434"/>
      <c r="C541" s="329"/>
      <c r="D541" s="263" t="s">
        <v>382</v>
      </c>
      <c r="E541" s="265" t="s">
        <v>383</v>
      </c>
      <c r="F541" s="262" t="s">
        <v>384</v>
      </c>
      <c r="G541" s="247"/>
      <c r="H541" s="316"/>
      <c r="I541" s="317"/>
      <c r="J541" s="528">
        <f t="shared" ref="J541:J561" si="185">(H541-I541)/1.11</f>
        <v>0</v>
      </c>
      <c r="K541" s="528">
        <f t="shared" ref="K541:K561" si="186">J541*11%</f>
        <v>0</v>
      </c>
      <c r="L541" s="337">
        <f t="shared" ref="L541:L561" si="187">SUM(J541:K541)</f>
        <v>0</v>
      </c>
      <c r="M541" s="316">
        <f t="shared" ref="M541:M561" si="188">H541-I541</f>
        <v>0</v>
      </c>
    </row>
    <row r="542" spans="1:13" s="248" customFormat="1" x14ac:dyDescent="0.25">
      <c r="A542" s="264"/>
      <c r="B542" s="434"/>
      <c r="C542" s="329"/>
      <c r="D542" s="263"/>
      <c r="E542" s="265"/>
      <c r="F542" s="262"/>
      <c r="G542" s="247"/>
      <c r="H542" s="316"/>
      <c r="I542" s="317"/>
      <c r="J542" s="528">
        <f t="shared" si="185"/>
        <v>0</v>
      </c>
      <c r="K542" s="528">
        <f t="shared" si="186"/>
        <v>0</v>
      </c>
      <c r="L542" s="337">
        <f t="shared" si="187"/>
        <v>0</v>
      </c>
      <c r="M542" s="316">
        <f t="shared" si="188"/>
        <v>0</v>
      </c>
    </row>
    <row r="543" spans="1:13" s="248" customFormat="1" x14ac:dyDescent="0.25">
      <c r="A543" s="264"/>
      <c r="B543" s="434"/>
      <c r="C543" s="329"/>
      <c r="D543" s="263" t="s">
        <v>402</v>
      </c>
      <c r="E543" s="265" t="s">
        <v>400</v>
      </c>
      <c r="F543" s="262" t="s">
        <v>401</v>
      </c>
      <c r="G543" s="247"/>
      <c r="H543" s="316"/>
      <c r="I543" s="317"/>
      <c r="J543" s="528">
        <f t="shared" si="185"/>
        <v>0</v>
      </c>
      <c r="K543" s="528">
        <f t="shared" si="186"/>
        <v>0</v>
      </c>
      <c r="L543" s="337">
        <f t="shared" si="187"/>
        <v>0</v>
      </c>
      <c r="M543" s="316">
        <f t="shared" si="188"/>
        <v>0</v>
      </c>
    </row>
    <row r="544" spans="1:13" s="248" customFormat="1" x14ac:dyDescent="0.25">
      <c r="A544" s="264"/>
      <c r="B544" s="434"/>
      <c r="C544" s="329"/>
      <c r="D544" s="263"/>
      <c r="E544" s="265"/>
      <c r="F544" s="262"/>
      <c r="G544" s="247"/>
      <c r="H544" s="316"/>
      <c r="I544" s="317"/>
      <c r="J544" s="528">
        <f t="shared" si="185"/>
        <v>0</v>
      </c>
      <c r="K544" s="528">
        <f t="shared" si="186"/>
        <v>0</v>
      </c>
      <c r="L544" s="337">
        <f t="shared" si="187"/>
        <v>0</v>
      </c>
      <c r="M544" s="316">
        <f t="shared" si="188"/>
        <v>0</v>
      </c>
    </row>
    <row r="545" spans="1:13" s="248" customFormat="1" x14ac:dyDescent="0.25">
      <c r="A545" s="264"/>
      <c r="B545" s="434"/>
      <c r="C545" s="329"/>
      <c r="D545" s="263" t="s">
        <v>299</v>
      </c>
      <c r="E545" s="265" t="s">
        <v>372</v>
      </c>
      <c r="F545" s="262" t="s">
        <v>399</v>
      </c>
      <c r="G545" s="247"/>
      <c r="H545" s="316"/>
      <c r="I545" s="317"/>
      <c r="J545" s="528">
        <f t="shared" si="185"/>
        <v>0</v>
      </c>
      <c r="K545" s="528">
        <f t="shared" si="186"/>
        <v>0</v>
      </c>
      <c r="L545" s="337">
        <f t="shared" si="187"/>
        <v>0</v>
      </c>
      <c r="M545" s="316">
        <f t="shared" si="188"/>
        <v>0</v>
      </c>
    </row>
    <row r="546" spans="1:13" s="248" customFormat="1" x14ac:dyDescent="0.25">
      <c r="A546" s="264"/>
      <c r="B546" s="434"/>
      <c r="C546" s="329"/>
      <c r="D546" s="263"/>
      <c r="E546" s="265"/>
      <c r="F546" s="262"/>
      <c r="G546" s="247"/>
      <c r="H546" s="316"/>
      <c r="I546" s="317"/>
      <c r="J546" s="528">
        <f t="shared" si="185"/>
        <v>0</v>
      </c>
      <c r="K546" s="528">
        <f t="shared" si="186"/>
        <v>0</v>
      </c>
      <c r="L546" s="337">
        <f t="shared" si="187"/>
        <v>0</v>
      </c>
      <c r="M546" s="316">
        <f t="shared" si="188"/>
        <v>0</v>
      </c>
    </row>
    <row r="547" spans="1:13" s="248" customFormat="1" x14ac:dyDescent="0.25">
      <c r="A547" s="264"/>
      <c r="B547" s="434"/>
      <c r="C547" s="329"/>
      <c r="D547" s="525" t="s">
        <v>305</v>
      </c>
      <c r="E547" s="524" t="s">
        <v>373</v>
      </c>
      <c r="F547" s="523" t="s">
        <v>374</v>
      </c>
      <c r="G547" s="247"/>
      <c r="H547" s="316"/>
      <c r="I547" s="317"/>
      <c r="J547" s="528">
        <f t="shared" si="185"/>
        <v>0</v>
      </c>
      <c r="K547" s="528">
        <f t="shared" si="186"/>
        <v>0</v>
      </c>
      <c r="L547" s="337">
        <f t="shared" si="187"/>
        <v>0</v>
      </c>
      <c r="M547" s="316">
        <f t="shared" si="188"/>
        <v>0</v>
      </c>
    </row>
    <row r="548" spans="1:13" s="248" customFormat="1" x14ac:dyDescent="0.25">
      <c r="A548" s="264"/>
      <c r="B548" s="434"/>
      <c r="C548" s="329"/>
      <c r="D548" s="263"/>
      <c r="E548" s="262"/>
      <c r="F548" s="262"/>
      <c r="G548" s="247"/>
      <c r="H548" s="316"/>
      <c r="I548" s="317"/>
      <c r="J548" s="528">
        <f t="shared" si="185"/>
        <v>0</v>
      </c>
      <c r="K548" s="528">
        <f t="shared" si="186"/>
        <v>0</v>
      </c>
      <c r="L548" s="337">
        <f t="shared" si="187"/>
        <v>0</v>
      </c>
      <c r="M548" s="316">
        <f t="shared" si="188"/>
        <v>0</v>
      </c>
    </row>
    <row r="549" spans="1:13" s="248" customFormat="1" x14ac:dyDescent="0.25">
      <c r="A549" s="264"/>
      <c r="B549" s="434"/>
      <c r="C549" s="329"/>
      <c r="D549" s="263" t="s">
        <v>389</v>
      </c>
      <c r="E549" s="265" t="s">
        <v>390</v>
      </c>
      <c r="F549" s="262" t="s">
        <v>397</v>
      </c>
      <c r="G549" s="247"/>
      <c r="H549" s="316"/>
      <c r="I549" s="317"/>
      <c r="J549" s="528">
        <f t="shared" si="185"/>
        <v>0</v>
      </c>
      <c r="K549" s="528">
        <f t="shared" si="186"/>
        <v>0</v>
      </c>
      <c r="L549" s="337">
        <f t="shared" si="187"/>
        <v>0</v>
      </c>
      <c r="M549" s="316">
        <f t="shared" si="188"/>
        <v>0</v>
      </c>
    </row>
    <row r="550" spans="1:13" s="248" customFormat="1" x14ac:dyDescent="0.25">
      <c r="A550" s="264"/>
      <c r="B550" s="434"/>
      <c r="C550" s="329"/>
      <c r="D550" s="263"/>
      <c r="E550" s="265"/>
      <c r="F550" s="262"/>
      <c r="G550" s="247"/>
      <c r="H550" s="316"/>
      <c r="I550" s="317"/>
      <c r="J550" s="528">
        <f t="shared" si="185"/>
        <v>0</v>
      </c>
      <c r="K550" s="528">
        <f t="shared" si="186"/>
        <v>0</v>
      </c>
      <c r="L550" s="337">
        <f t="shared" si="187"/>
        <v>0</v>
      </c>
      <c r="M550" s="316">
        <f t="shared" si="188"/>
        <v>0</v>
      </c>
    </row>
    <row r="551" spans="1:13" s="248" customFormat="1" x14ac:dyDescent="0.25">
      <c r="A551" s="264"/>
      <c r="B551" s="434"/>
      <c r="C551" s="329"/>
      <c r="D551" s="263" t="s">
        <v>302</v>
      </c>
      <c r="E551" s="265" t="s">
        <v>375</v>
      </c>
      <c r="F551" s="262" t="s">
        <v>376</v>
      </c>
      <c r="G551" s="247"/>
      <c r="H551" s="316"/>
      <c r="I551" s="317"/>
      <c r="J551" s="528">
        <f t="shared" si="185"/>
        <v>0</v>
      </c>
      <c r="K551" s="528">
        <f t="shared" si="186"/>
        <v>0</v>
      </c>
      <c r="L551" s="337">
        <f t="shared" si="187"/>
        <v>0</v>
      </c>
      <c r="M551" s="316">
        <f t="shared" si="188"/>
        <v>0</v>
      </c>
    </row>
    <row r="552" spans="1:13" s="248" customFormat="1" x14ac:dyDescent="0.25">
      <c r="A552" s="264"/>
      <c r="B552" s="434"/>
      <c r="C552" s="329"/>
      <c r="D552" s="263"/>
      <c r="E552" s="262"/>
      <c r="F552" s="262"/>
      <c r="G552" s="247"/>
      <c r="H552" s="316"/>
      <c r="I552" s="317"/>
      <c r="J552" s="528">
        <f t="shared" si="185"/>
        <v>0</v>
      </c>
      <c r="K552" s="528">
        <f t="shared" si="186"/>
        <v>0</v>
      </c>
      <c r="L552" s="337">
        <f t="shared" si="187"/>
        <v>0</v>
      </c>
      <c r="M552" s="316">
        <f t="shared" si="188"/>
        <v>0</v>
      </c>
    </row>
    <row r="553" spans="1:13" s="248" customFormat="1" x14ac:dyDescent="0.25">
      <c r="A553" s="264"/>
      <c r="B553" s="434"/>
      <c r="C553" s="329"/>
      <c r="D553" s="263" t="s">
        <v>380</v>
      </c>
      <c r="E553" s="265" t="s">
        <v>381</v>
      </c>
      <c r="F553" s="262" t="s">
        <v>4440</v>
      </c>
      <c r="G553" s="247"/>
      <c r="H553" s="316"/>
      <c r="I553" s="317"/>
      <c r="J553" s="528">
        <f t="shared" si="185"/>
        <v>0</v>
      </c>
      <c r="K553" s="528">
        <f t="shared" si="186"/>
        <v>0</v>
      </c>
      <c r="L553" s="337">
        <f t="shared" si="187"/>
        <v>0</v>
      </c>
      <c r="M553" s="316">
        <f t="shared" si="188"/>
        <v>0</v>
      </c>
    </row>
    <row r="554" spans="1:13" s="248" customFormat="1" x14ac:dyDescent="0.25">
      <c r="A554" s="264"/>
      <c r="B554" s="434"/>
      <c r="C554" s="329"/>
      <c r="D554" s="263"/>
      <c r="E554" s="265"/>
      <c r="F554" s="262"/>
      <c r="G554" s="247"/>
      <c r="H554" s="316"/>
      <c r="I554" s="317"/>
      <c r="J554" s="528">
        <f t="shared" si="185"/>
        <v>0</v>
      </c>
      <c r="K554" s="528">
        <f t="shared" si="186"/>
        <v>0</v>
      </c>
      <c r="L554" s="337">
        <f t="shared" si="187"/>
        <v>0</v>
      </c>
      <c r="M554" s="316">
        <f t="shared" si="188"/>
        <v>0</v>
      </c>
    </row>
    <row r="555" spans="1:13" s="248" customFormat="1" x14ac:dyDescent="0.25">
      <c r="A555" s="264"/>
      <c r="B555" s="434"/>
      <c r="C555" s="329"/>
      <c r="D555" s="263" t="s">
        <v>394</v>
      </c>
      <c r="E555" s="262" t="s">
        <v>395</v>
      </c>
      <c r="F555" s="265" t="s">
        <v>398</v>
      </c>
      <c r="G555" s="247"/>
      <c r="H555" s="316"/>
      <c r="I555" s="317"/>
      <c r="J555" s="528">
        <f t="shared" si="185"/>
        <v>0</v>
      </c>
      <c r="K555" s="528">
        <f t="shared" si="186"/>
        <v>0</v>
      </c>
      <c r="L555" s="337">
        <f t="shared" si="187"/>
        <v>0</v>
      </c>
      <c r="M555" s="316">
        <f t="shared" si="188"/>
        <v>0</v>
      </c>
    </row>
    <row r="556" spans="1:13" s="248" customFormat="1" x14ac:dyDescent="0.25">
      <c r="A556" s="264"/>
      <c r="B556" s="434"/>
      <c r="C556" s="329"/>
      <c r="D556" s="263"/>
      <c r="E556" s="265"/>
      <c r="F556" s="262"/>
      <c r="G556" s="247"/>
      <c r="H556" s="316"/>
      <c r="I556" s="317"/>
      <c r="J556" s="528">
        <f t="shared" si="185"/>
        <v>0</v>
      </c>
      <c r="K556" s="528">
        <f t="shared" si="186"/>
        <v>0</v>
      </c>
      <c r="L556" s="337">
        <f t="shared" si="187"/>
        <v>0</v>
      </c>
      <c r="M556" s="316">
        <f t="shared" si="188"/>
        <v>0</v>
      </c>
    </row>
    <row r="557" spans="1:13" s="248" customFormat="1" x14ac:dyDescent="0.25">
      <c r="A557" s="264"/>
      <c r="B557" s="434"/>
      <c r="C557" s="329"/>
      <c r="D557" s="263" t="s">
        <v>306</v>
      </c>
      <c r="E557" s="265" t="s">
        <v>377</v>
      </c>
      <c r="F557" s="262" t="s">
        <v>4441</v>
      </c>
      <c r="G557" s="247"/>
      <c r="H557" s="316"/>
      <c r="I557" s="317"/>
      <c r="J557" s="528">
        <f t="shared" si="185"/>
        <v>0</v>
      </c>
      <c r="K557" s="528">
        <f t="shared" si="186"/>
        <v>0</v>
      </c>
      <c r="L557" s="337">
        <f t="shared" si="187"/>
        <v>0</v>
      </c>
      <c r="M557" s="316">
        <f t="shared" si="188"/>
        <v>0</v>
      </c>
    </row>
    <row r="558" spans="1:13" s="248" customFormat="1" x14ac:dyDescent="0.25">
      <c r="A558" s="264"/>
      <c r="B558" s="434"/>
      <c r="C558" s="329"/>
      <c r="D558" s="263"/>
      <c r="E558" s="265"/>
      <c r="F558" s="262"/>
      <c r="G558" s="247"/>
      <c r="H558" s="316"/>
      <c r="I558" s="317"/>
      <c r="J558" s="528">
        <f t="shared" si="185"/>
        <v>0</v>
      </c>
      <c r="K558" s="528">
        <f t="shared" si="186"/>
        <v>0</v>
      </c>
      <c r="L558" s="337">
        <f t="shared" si="187"/>
        <v>0</v>
      </c>
      <c r="M558" s="316">
        <f t="shared" si="188"/>
        <v>0</v>
      </c>
    </row>
    <row r="559" spans="1:13" s="248" customFormat="1" x14ac:dyDescent="0.25">
      <c r="A559" s="264"/>
      <c r="B559" s="434"/>
      <c r="C559" s="329"/>
      <c r="D559" s="263" t="s">
        <v>300</v>
      </c>
      <c r="E559" s="265" t="s">
        <v>378</v>
      </c>
      <c r="F559" s="262" t="s">
        <v>379</v>
      </c>
      <c r="G559" s="247"/>
      <c r="H559" s="316"/>
      <c r="I559" s="317"/>
      <c r="J559" s="528">
        <f t="shared" si="185"/>
        <v>0</v>
      </c>
      <c r="K559" s="528">
        <f t="shared" si="186"/>
        <v>0</v>
      </c>
      <c r="L559" s="337">
        <f t="shared" si="187"/>
        <v>0</v>
      </c>
      <c r="M559" s="316">
        <f t="shared" si="188"/>
        <v>0</v>
      </c>
    </row>
    <row r="560" spans="1:13" s="248" customFormat="1" x14ac:dyDescent="0.25">
      <c r="A560" s="264"/>
      <c r="B560" s="434"/>
      <c r="C560" s="329"/>
      <c r="D560" s="263"/>
      <c r="E560" s="265"/>
      <c r="F560" s="262"/>
      <c r="G560" s="247"/>
      <c r="H560" s="316"/>
      <c r="I560" s="317"/>
      <c r="J560" s="528">
        <f t="shared" si="185"/>
        <v>0</v>
      </c>
      <c r="K560" s="528">
        <f t="shared" si="186"/>
        <v>0</v>
      </c>
      <c r="L560" s="337">
        <f t="shared" si="187"/>
        <v>0</v>
      </c>
      <c r="M560" s="316">
        <f t="shared" si="188"/>
        <v>0</v>
      </c>
    </row>
    <row r="561" spans="1:13" s="248" customFormat="1" x14ac:dyDescent="0.25">
      <c r="A561" s="264"/>
      <c r="B561" s="434"/>
      <c r="C561" s="329"/>
      <c r="D561" s="263"/>
      <c r="E561" s="262"/>
      <c r="F561" s="265"/>
      <c r="G561" s="247"/>
      <c r="H561" s="316"/>
      <c r="I561" s="317"/>
      <c r="J561" s="528">
        <f t="shared" si="185"/>
        <v>0</v>
      </c>
      <c r="K561" s="528">
        <f t="shared" si="186"/>
        <v>0</v>
      </c>
      <c r="L561" s="337">
        <f t="shared" si="187"/>
        <v>0</v>
      </c>
      <c r="M561" s="316">
        <f t="shared" si="188"/>
        <v>0</v>
      </c>
    </row>
    <row r="562" spans="1:13" ht="18" x14ac:dyDescent="0.25">
      <c r="A562" s="436" t="s">
        <v>38</v>
      </c>
      <c r="B562" s="435"/>
      <c r="C562" s="438"/>
      <c r="D562" s="437"/>
      <c r="E562" s="442"/>
      <c r="F562" s="442"/>
      <c r="G562" s="439"/>
      <c r="H562" s="337">
        <f>SUM(H541:H561)</f>
        <v>0</v>
      </c>
      <c r="I562" s="336"/>
      <c r="J562" s="529">
        <f>SUM(J541:J561)</f>
        <v>0</v>
      </c>
      <c r="K562" s="529">
        <f>SUM(K541:K561)</f>
        <v>0</v>
      </c>
      <c r="L562" s="338">
        <f>SUM(L541:L561)</f>
        <v>0</v>
      </c>
      <c r="M562" s="338">
        <f>SUM(M541:M561)</f>
        <v>0</v>
      </c>
    </row>
    <row r="563" spans="1:13" ht="18" x14ac:dyDescent="0.25">
      <c r="A563" s="433" t="s">
        <v>109</v>
      </c>
      <c r="B563" s="433"/>
      <c r="C563" s="345"/>
      <c r="D563" s="344"/>
      <c r="E563" s="441"/>
      <c r="F563" s="441"/>
      <c r="G563" s="344"/>
      <c r="H563" s="346"/>
      <c r="I563" s="346"/>
      <c r="J563" s="527"/>
      <c r="K563" s="527"/>
      <c r="L563" s="613"/>
      <c r="M563" s="347"/>
    </row>
    <row r="564" spans="1:13" s="248" customFormat="1" x14ac:dyDescent="0.25">
      <c r="A564" s="264"/>
      <c r="B564" s="434"/>
      <c r="C564" s="329"/>
      <c r="D564" s="263" t="s">
        <v>382</v>
      </c>
      <c r="E564" s="265" t="s">
        <v>383</v>
      </c>
      <c r="F564" s="262" t="s">
        <v>384</v>
      </c>
      <c r="G564" s="247"/>
      <c r="H564" s="316"/>
      <c r="I564" s="317"/>
      <c r="J564" s="528">
        <f t="shared" ref="J564:J569" si="189">(H564-I564)/1.11</f>
        <v>0</v>
      </c>
      <c r="K564" s="528">
        <f t="shared" ref="K564:K584" si="190">J564*11%</f>
        <v>0</v>
      </c>
      <c r="L564" s="337">
        <f t="shared" ref="L564:L584" si="191">SUM(J564:K564)</f>
        <v>0</v>
      </c>
      <c r="M564" s="316">
        <f t="shared" ref="M564:M584" si="192">H564-I564</f>
        <v>0</v>
      </c>
    </row>
    <row r="565" spans="1:13" s="248" customFormat="1" x14ac:dyDescent="0.25">
      <c r="A565" s="264"/>
      <c r="B565" s="434"/>
      <c r="C565" s="329"/>
      <c r="D565" s="263"/>
      <c r="E565" s="265"/>
      <c r="F565" s="262"/>
      <c r="G565" s="247"/>
      <c r="H565" s="316"/>
      <c r="I565" s="317"/>
      <c r="J565" s="528">
        <f t="shared" si="189"/>
        <v>0</v>
      </c>
      <c r="K565" s="528">
        <f>J565*11%</f>
        <v>0</v>
      </c>
      <c r="L565" s="337">
        <f>SUM(J565:K565)</f>
        <v>0</v>
      </c>
      <c r="M565" s="316">
        <f t="shared" si="192"/>
        <v>0</v>
      </c>
    </row>
    <row r="566" spans="1:13" s="248" customFormat="1" x14ac:dyDescent="0.25">
      <c r="A566" s="264"/>
      <c r="B566" s="434"/>
      <c r="C566" s="329"/>
      <c r="D566" s="263" t="s">
        <v>402</v>
      </c>
      <c r="E566" s="265" t="s">
        <v>400</v>
      </c>
      <c r="F566" s="262" t="s">
        <v>401</v>
      </c>
      <c r="G566" s="247"/>
      <c r="H566" s="316"/>
      <c r="I566" s="317"/>
      <c r="J566" s="528">
        <f t="shared" si="189"/>
        <v>0</v>
      </c>
      <c r="K566" s="528">
        <f t="shared" si="190"/>
        <v>0</v>
      </c>
      <c r="L566" s="337">
        <f t="shared" si="191"/>
        <v>0</v>
      </c>
      <c r="M566" s="316">
        <f t="shared" si="192"/>
        <v>0</v>
      </c>
    </row>
    <row r="567" spans="1:13" s="248" customFormat="1" x14ac:dyDescent="0.25">
      <c r="A567" s="264"/>
      <c r="B567" s="434"/>
      <c r="C567" s="329"/>
      <c r="D567" s="263"/>
      <c r="E567" s="265"/>
      <c r="F567" s="262"/>
      <c r="G567" s="247"/>
      <c r="H567" s="316"/>
      <c r="I567" s="317"/>
      <c r="J567" s="528">
        <f t="shared" si="189"/>
        <v>0</v>
      </c>
      <c r="K567" s="528">
        <f>J567*11%</f>
        <v>0</v>
      </c>
      <c r="L567" s="337">
        <f>SUM(J567:K567)</f>
        <v>0</v>
      </c>
      <c r="M567" s="316">
        <f t="shared" si="192"/>
        <v>0</v>
      </c>
    </row>
    <row r="568" spans="1:13" s="248" customFormat="1" x14ac:dyDescent="0.25">
      <c r="A568" s="264"/>
      <c r="B568" s="434"/>
      <c r="C568" s="329"/>
      <c r="D568" s="263" t="s">
        <v>299</v>
      </c>
      <c r="E568" s="265" t="s">
        <v>372</v>
      </c>
      <c r="F568" s="262" t="s">
        <v>399</v>
      </c>
      <c r="G568" s="247"/>
      <c r="H568" s="316"/>
      <c r="I568" s="317"/>
      <c r="J568" s="528">
        <f t="shared" si="189"/>
        <v>0</v>
      </c>
      <c r="K568" s="528">
        <f t="shared" si="190"/>
        <v>0</v>
      </c>
      <c r="L568" s="337">
        <f t="shared" si="191"/>
        <v>0</v>
      </c>
      <c r="M568" s="316">
        <f t="shared" si="192"/>
        <v>0</v>
      </c>
    </row>
    <row r="569" spans="1:13" s="248" customFormat="1" x14ac:dyDescent="0.25">
      <c r="A569" s="264"/>
      <c r="B569" s="434"/>
      <c r="C569" s="329"/>
      <c r="D569" s="263"/>
      <c r="E569" s="265"/>
      <c r="F569" s="262"/>
      <c r="G569" s="247"/>
      <c r="H569" s="316"/>
      <c r="I569" s="317"/>
      <c r="J569" s="528">
        <f t="shared" si="189"/>
        <v>0</v>
      </c>
      <c r="K569" s="528">
        <f>J569*11%</f>
        <v>0</v>
      </c>
      <c r="L569" s="337">
        <f>SUM(J569:K569)</f>
        <v>0</v>
      </c>
      <c r="M569" s="316">
        <f t="shared" si="192"/>
        <v>0</v>
      </c>
    </row>
    <row r="570" spans="1:13" s="248" customFormat="1" x14ac:dyDescent="0.25">
      <c r="A570" s="264"/>
      <c r="B570" s="434"/>
      <c r="C570" s="329"/>
      <c r="D570" s="525" t="s">
        <v>305</v>
      </c>
      <c r="E570" s="524" t="s">
        <v>373</v>
      </c>
      <c r="F570" s="523" t="s">
        <v>374</v>
      </c>
      <c r="G570" s="247"/>
      <c r="H570" s="316"/>
      <c r="I570" s="317"/>
      <c r="J570" s="528">
        <f>(H570-I570)/1.1</f>
        <v>0</v>
      </c>
      <c r="K570" s="528">
        <f>J570*10%</f>
        <v>0</v>
      </c>
      <c r="L570" s="337">
        <f>SUM(J570:K570)</f>
        <v>0</v>
      </c>
      <c r="M570" s="316">
        <f t="shared" si="192"/>
        <v>0</v>
      </c>
    </row>
    <row r="571" spans="1:13" s="248" customFormat="1" x14ac:dyDescent="0.25">
      <c r="A571" s="264"/>
      <c r="B571" s="434"/>
      <c r="C571" s="329"/>
      <c r="D571" s="263"/>
      <c r="E571" s="262"/>
      <c r="F571" s="262"/>
      <c r="G571" s="247"/>
      <c r="H571" s="316"/>
      <c r="I571" s="317"/>
      <c r="J571" s="528">
        <f t="shared" ref="J571:J584" si="193">(H571-I571)/1.11</f>
        <v>0</v>
      </c>
      <c r="K571" s="528">
        <f>J571*11%</f>
        <v>0</v>
      </c>
      <c r="L571" s="337">
        <f>SUM(J571:K571)</f>
        <v>0</v>
      </c>
      <c r="M571" s="316">
        <f t="shared" si="192"/>
        <v>0</v>
      </c>
    </row>
    <row r="572" spans="1:13" s="248" customFormat="1" x14ac:dyDescent="0.25">
      <c r="A572" s="264"/>
      <c r="B572" s="434"/>
      <c r="C572" s="329"/>
      <c r="D572" s="263" t="s">
        <v>389</v>
      </c>
      <c r="E572" s="265" t="s">
        <v>390</v>
      </c>
      <c r="F572" s="262" t="s">
        <v>397</v>
      </c>
      <c r="G572" s="247"/>
      <c r="H572" s="316"/>
      <c r="I572" s="317"/>
      <c r="J572" s="528">
        <f t="shared" si="193"/>
        <v>0</v>
      </c>
      <c r="K572" s="528">
        <f t="shared" si="190"/>
        <v>0</v>
      </c>
      <c r="L572" s="337">
        <f t="shared" si="191"/>
        <v>0</v>
      </c>
      <c r="M572" s="316">
        <f t="shared" si="192"/>
        <v>0</v>
      </c>
    </row>
    <row r="573" spans="1:13" s="248" customFormat="1" x14ac:dyDescent="0.25">
      <c r="A573" s="264"/>
      <c r="B573" s="434"/>
      <c r="C573" s="329"/>
      <c r="D573" s="263"/>
      <c r="E573" s="265"/>
      <c r="F573" s="262"/>
      <c r="G573" s="247"/>
      <c r="H573" s="316"/>
      <c r="I573" s="317"/>
      <c r="J573" s="528">
        <f t="shared" si="193"/>
        <v>0</v>
      </c>
      <c r="K573" s="528">
        <f>J573*11%</f>
        <v>0</v>
      </c>
      <c r="L573" s="337">
        <f>SUM(J573:K573)</f>
        <v>0</v>
      </c>
      <c r="M573" s="316">
        <f t="shared" si="192"/>
        <v>0</v>
      </c>
    </row>
    <row r="574" spans="1:13" s="248" customFormat="1" x14ac:dyDescent="0.25">
      <c r="A574" s="264"/>
      <c r="B574" s="434"/>
      <c r="C574" s="329"/>
      <c r="D574" s="263" t="s">
        <v>302</v>
      </c>
      <c r="E574" s="265" t="s">
        <v>375</v>
      </c>
      <c r="F574" s="262" t="s">
        <v>376</v>
      </c>
      <c r="G574" s="247"/>
      <c r="H574" s="316"/>
      <c r="I574" s="317"/>
      <c r="J574" s="528">
        <f t="shared" si="193"/>
        <v>0</v>
      </c>
      <c r="K574" s="528">
        <f t="shared" si="190"/>
        <v>0</v>
      </c>
      <c r="L574" s="337">
        <f t="shared" si="191"/>
        <v>0</v>
      </c>
      <c r="M574" s="316">
        <f t="shared" si="192"/>
        <v>0</v>
      </c>
    </row>
    <row r="575" spans="1:13" s="248" customFormat="1" x14ac:dyDescent="0.25">
      <c r="A575" s="264"/>
      <c r="B575" s="434"/>
      <c r="C575" s="329"/>
      <c r="D575" s="263"/>
      <c r="E575" s="262"/>
      <c r="F575" s="262"/>
      <c r="G575" s="247"/>
      <c r="H575" s="316"/>
      <c r="I575" s="317"/>
      <c r="J575" s="528">
        <f t="shared" si="193"/>
        <v>0</v>
      </c>
      <c r="K575" s="528">
        <f>J575*11%</f>
        <v>0</v>
      </c>
      <c r="L575" s="337">
        <f>SUM(J575:K575)</f>
        <v>0</v>
      </c>
      <c r="M575" s="316">
        <f t="shared" si="192"/>
        <v>0</v>
      </c>
    </row>
    <row r="576" spans="1:13" s="248" customFormat="1" x14ac:dyDescent="0.25">
      <c r="A576" s="264"/>
      <c r="B576" s="434"/>
      <c r="C576" s="329"/>
      <c r="D576" s="263" t="s">
        <v>380</v>
      </c>
      <c r="E576" s="265" t="s">
        <v>381</v>
      </c>
      <c r="F576" s="262" t="s">
        <v>4440</v>
      </c>
      <c r="G576" s="247"/>
      <c r="H576" s="316"/>
      <c r="I576" s="317"/>
      <c r="J576" s="528">
        <f t="shared" si="193"/>
        <v>0</v>
      </c>
      <c r="K576" s="528">
        <f t="shared" si="190"/>
        <v>0</v>
      </c>
      <c r="L576" s="337">
        <f t="shared" si="191"/>
        <v>0</v>
      </c>
      <c r="M576" s="316">
        <f t="shared" si="192"/>
        <v>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si="193"/>
        <v>0</v>
      </c>
      <c r="K577" s="528">
        <f>J577*11%</f>
        <v>0</v>
      </c>
      <c r="L577" s="337">
        <f>SUM(J577:K577)</f>
        <v>0</v>
      </c>
      <c r="M577" s="316">
        <f t="shared" si="192"/>
        <v>0</v>
      </c>
    </row>
    <row r="578" spans="1:13" s="248" customFormat="1" x14ac:dyDescent="0.25">
      <c r="A578" s="264"/>
      <c r="B578" s="434"/>
      <c r="C578" s="329"/>
      <c r="D578" s="263" t="s">
        <v>394</v>
      </c>
      <c r="E578" s="262" t="s">
        <v>395</v>
      </c>
      <c r="F578" s="265" t="s">
        <v>398</v>
      </c>
      <c r="G578" s="247"/>
      <c r="H578" s="316"/>
      <c r="I578" s="317"/>
      <c r="J578" s="528">
        <f t="shared" si="193"/>
        <v>0</v>
      </c>
      <c r="K578" s="528">
        <f t="shared" si="190"/>
        <v>0</v>
      </c>
      <c r="L578" s="337">
        <f t="shared" si="191"/>
        <v>0</v>
      </c>
      <c r="M578" s="316">
        <f t="shared" si="192"/>
        <v>0</v>
      </c>
    </row>
    <row r="579" spans="1:13" s="248" customFormat="1" x14ac:dyDescent="0.25">
      <c r="A579" s="264"/>
      <c r="B579" s="434"/>
      <c r="C579" s="329"/>
      <c r="D579" s="263"/>
      <c r="E579" s="265"/>
      <c r="F579" s="262"/>
      <c r="G579" s="247"/>
      <c r="H579" s="316"/>
      <c r="I579" s="317"/>
      <c r="J579" s="528">
        <f t="shared" si="193"/>
        <v>0</v>
      </c>
      <c r="K579" s="528">
        <f>J579*11%</f>
        <v>0</v>
      </c>
      <c r="L579" s="337">
        <f>SUM(J579:K579)</f>
        <v>0</v>
      </c>
      <c r="M579" s="316">
        <f t="shared" si="192"/>
        <v>0</v>
      </c>
    </row>
    <row r="580" spans="1:13" s="248" customFormat="1" x14ac:dyDescent="0.25">
      <c r="A580" s="264"/>
      <c r="B580" s="434"/>
      <c r="C580" s="329"/>
      <c r="D580" s="263" t="s">
        <v>306</v>
      </c>
      <c r="E580" s="265" t="s">
        <v>377</v>
      </c>
      <c r="F580" s="262" t="s">
        <v>4441</v>
      </c>
      <c r="G580" s="247"/>
      <c r="H580" s="316"/>
      <c r="I580" s="317"/>
      <c r="J580" s="528">
        <f t="shared" si="193"/>
        <v>0</v>
      </c>
      <c r="K580" s="528">
        <f t="shared" si="190"/>
        <v>0</v>
      </c>
      <c r="L580" s="337">
        <f t="shared" si="191"/>
        <v>0</v>
      </c>
      <c r="M580" s="316">
        <f t="shared" si="192"/>
        <v>0</v>
      </c>
    </row>
    <row r="581" spans="1:13" s="248" customFormat="1" x14ac:dyDescent="0.25">
      <c r="A581" s="264"/>
      <c r="B581" s="434"/>
      <c r="C581" s="329"/>
      <c r="D581" s="263"/>
      <c r="E581" s="265"/>
      <c r="F581" s="262"/>
      <c r="G581" s="247"/>
      <c r="H581" s="316"/>
      <c r="I581" s="317"/>
      <c r="J581" s="528">
        <f t="shared" si="193"/>
        <v>0</v>
      </c>
      <c r="K581" s="528">
        <f>J581*11%</f>
        <v>0</v>
      </c>
      <c r="L581" s="337">
        <f>SUM(J581:K581)</f>
        <v>0</v>
      </c>
      <c r="M581" s="316">
        <f t="shared" si="192"/>
        <v>0</v>
      </c>
    </row>
    <row r="582" spans="1:13" s="248" customFormat="1" x14ac:dyDescent="0.25">
      <c r="A582" s="264"/>
      <c r="B582" s="434"/>
      <c r="C582" s="329"/>
      <c r="D582" s="263" t="s">
        <v>300</v>
      </c>
      <c r="E582" s="265" t="s">
        <v>378</v>
      </c>
      <c r="F582" s="262" t="s">
        <v>379</v>
      </c>
      <c r="G582" s="247"/>
      <c r="H582" s="316"/>
      <c r="I582" s="317"/>
      <c r="J582" s="528">
        <f t="shared" si="193"/>
        <v>0</v>
      </c>
      <c r="K582" s="528">
        <f t="shared" si="190"/>
        <v>0</v>
      </c>
      <c r="L582" s="337">
        <f t="shared" si="191"/>
        <v>0</v>
      </c>
      <c r="M582" s="316">
        <f t="shared" si="192"/>
        <v>0</v>
      </c>
    </row>
    <row r="583" spans="1:13" s="248" customFormat="1" x14ac:dyDescent="0.25">
      <c r="A583" s="264"/>
      <c r="B583" s="434"/>
      <c r="C583" s="329"/>
      <c r="D583" s="263"/>
      <c r="E583" s="265"/>
      <c r="F583" s="262"/>
      <c r="G583" s="247"/>
      <c r="H583" s="316"/>
      <c r="I583" s="317"/>
      <c r="J583" s="528">
        <f t="shared" si="193"/>
        <v>0</v>
      </c>
      <c r="K583" s="528">
        <f t="shared" si="190"/>
        <v>0</v>
      </c>
      <c r="L583" s="337">
        <f t="shared" si="191"/>
        <v>0</v>
      </c>
      <c r="M583" s="316">
        <f t="shared" si="192"/>
        <v>0</v>
      </c>
    </row>
    <row r="584" spans="1:13" s="248" customFormat="1" x14ac:dyDescent="0.25">
      <c r="A584" s="264"/>
      <c r="B584" s="434"/>
      <c r="C584" s="329"/>
      <c r="D584" s="263"/>
      <c r="E584" s="265"/>
      <c r="F584" s="262"/>
      <c r="G584" s="247"/>
      <c r="H584" s="316"/>
      <c r="I584" s="317"/>
      <c r="J584" s="528">
        <f t="shared" si="193"/>
        <v>0</v>
      </c>
      <c r="K584" s="528">
        <f t="shared" si="190"/>
        <v>0</v>
      </c>
      <c r="L584" s="337">
        <f t="shared" si="191"/>
        <v>0</v>
      </c>
      <c r="M584" s="316">
        <f t="shared" si="192"/>
        <v>0</v>
      </c>
    </row>
    <row r="585" spans="1:13" ht="18" x14ac:dyDescent="0.25">
      <c r="A585" s="436" t="s">
        <v>38</v>
      </c>
      <c r="B585" s="435"/>
      <c r="C585" s="438"/>
      <c r="D585" s="437"/>
      <c r="E585" s="442"/>
      <c r="F585" s="442"/>
      <c r="G585" s="439"/>
      <c r="H585" s="337">
        <f>SUM(H564:H584)</f>
        <v>0</v>
      </c>
      <c r="I585" s="336"/>
      <c r="J585" s="529">
        <f>SUM(J564:J584)</f>
        <v>0</v>
      </c>
      <c r="K585" s="529">
        <f>SUM(K564:K584)</f>
        <v>0</v>
      </c>
      <c r="L585" s="338">
        <f>SUM(L564:L584)</f>
        <v>0</v>
      </c>
      <c r="M585" s="338">
        <f>SUM(M564:M584)</f>
        <v>0</v>
      </c>
    </row>
    <row r="586" spans="1:13" x14ac:dyDescent="0.25">
      <c r="G586" s="245"/>
      <c r="J586" s="530"/>
      <c r="K586" s="530"/>
      <c r="L586" s="315"/>
      <c r="M586" s="315"/>
    </row>
    <row r="587" spans="1:13" ht="25.5" x14ac:dyDescent="0.25">
      <c r="A587" s="443" t="s">
        <v>216</v>
      </c>
      <c r="B587" s="340"/>
      <c r="C587" s="440"/>
      <c r="E587" s="444">
        <f>L77+L138+L203+L252+L340+L415+L470+L493+L516+L539+L562+L585</f>
        <v>11712765718</v>
      </c>
      <c r="F587" s="440"/>
      <c r="G587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3"/>
  <sheetViews>
    <sheetView zoomScale="84" zoomScaleNormal="84" workbookViewId="0">
      <pane ySplit="4" topLeftCell="A1100" activePane="bottomLeft" state="frozen"/>
      <selection pane="bottomLeft" activeCell="A1122" sqref="A1122:XFD1122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">
        <v>4991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">
        <v>4992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">
        <v>4993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">
        <v>4994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">
        <v>4995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">
        <v>4996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">
        <v>4997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">
        <v>4998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">
        <v>4999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">
        <v>5000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">
        <v>5001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">
        <v>5002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">
        <v>5003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">
        <v>5004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">
        <v>5005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">
        <v>5006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">
        <v>5007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">
        <v>5008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">
        <v>5009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">
        <v>5010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">
        <v>5011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">
        <v>5012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">
        <v>5013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">
        <v>5014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">
        <v>5015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">
        <v>5016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">
        <v>5017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">
        <v>5018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">
        <v>5019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">
        <v>5020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">
        <v>5021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">
        <v>5022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">
        <v>5023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">
        <v>5024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">
        <v>5025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">
        <v>5026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">
        <v>5027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">
        <v>5028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">
        <v>5029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">
        <v>5030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">
        <v>5031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">
        <v>5032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">
        <v>5033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">
        <v>5034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">
        <v>5035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1270</v>
      </c>
      <c r="C883" s="487" t="s">
        <v>5036</v>
      </c>
      <c r="D883" s="465" t="s">
        <v>2977</v>
      </c>
      <c r="E883" s="466" t="s">
        <v>2978</v>
      </c>
      <c r="F883" s="467" t="s">
        <v>2979</v>
      </c>
      <c r="G883" s="519" t="s">
        <v>3942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1271</v>
      </c>
      <c r="C884" s="471" t="s">
        <v>5037</v>
      </c>
      <c r="D884" s="465" t="s">
        <v>2970</v>
      </c>
      <c r="E884" s="472" t="s">
        <v>2971</v>
      </c>
      <c r="F884" s="472" t="s">
        <v>2972</v>
      </c>
      <c r="G884" s="519" t="s">
        <v>3943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1272</v>
      </c>
      <c r="C885" s="477" t="s">
        <v>5038</v>
      </c>
      <c r="D885" s="465" t="s">
        <v>5039</v>
      </c>
      <c r="E885" s="472" t="s">
        <v>5040</v>
      </c>
      <c r="F885" s="472" t="s">
        <v>2944</v>
      </c>
      <c r="G885" s="519" t="s">
        <v>3944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1273</v>
      </c>
      <c r="C886" s="477" t="s">
        <v>5041</v>
      </c>
      <c r="D886" s="465" t="s">
        <v>2970</v>
      </c>
      <c r="E886" s="472" t="s">
        <v>2971</v>
      </c>
      <c r="F886" s="472" t="s">
        <v>2972</v>
      </c>
      <c r="G886" s="519" t="s">
        <v>3945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1274</v>
      </c>
      <c r="C887" s="477" t="s">
        <v>5042</v>
      </c>
      <c r="D887" s="727" t="s">
        <v>3422</v>
      </c>
      <c r="E887" s="710" t="s">
        <v>3423</v>
      </c>
      <c r="F887" s="728" t="s">
        <v>3123</v>
      </c>
      <c r="G887" s="519" t="s">
        <v>3946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1275</v>
      </c>
      <c r="C888" s="477" t="s">
        <v>5043</v>
      </c>
      <c r="D888" s="465" t="s">
        <v>2904</v>
      </c>
      <c r="E888" s="466" t="s">
        <v>2905</v>
      </c>
      <c r="F888" s="467" t="s">
        <v>2906</v>
      </c>
      <c r="G888" s="519" t="s">
        <v>3947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1276</v>
      </c>
      <c r="C889" s="477" t="s">
        <v>5044</v>
      </c>
      <c r="D889" s="488" t="s">
        <v>2947</v>
      </c>
      <c r="E889" s="504" t="s">
        <v>2948</v>
      </c>
      <c r="F889" s="505" t="s">
        <v>2949</v>
      </c>
      <c r="G889" s="519" t="s">
        <v>3948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1277</v>
      </c>
      <c r="C890" s="477" t="s">
        <v>5045</v>
      </c>
      <c r="D890" s="488" t="s">
        <v>2911</v>
      </c>
      <c r="E890" s="504" t="s">
        <v>2912</v>
      </c>
      <c r="F890" s="505" t="s">
        <v>2913</v>
      </c>
      <c r="G890" s="519" t="s">
        <v>3949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1278</v>
      </c>
      <c r="C891" s="477" t="s">
        <v>5046</v>
      </c>
      <c r="D891" s="465" t="s">
        <v>2879</v>
      </c>
      <c r="E891" s="710" t="s">
        <v>2880</v>
      </c>
      <c r="F891" s="467" t="s">
        <v>2876</v>
      </c>
      <c r="G891" s="519" t="s">
        <v>3950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1279</v>
      </c>
      <c r="C892" s="477" t="s">
        <v>5047</v>
      </c>
      <c r="D892" s="465" t="s">
        <v>2904</v>
      </c>
      <c r="E892" s="466" t="s">
        <v>2905</v>
      </c>
      <c r="F892" s="467" t="s">
        <v>2906</v>
      </c>
      <c r="G892" s="519" t="s">
        <v>3951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1280</v>
      </c>
      <c r="C893" s="477" t="s">
        <v>5048</v>
      </c>
      <c r="D893" s="488" t="s">
        <v>2874</v>
      </c>
      <c r="E893" s="504" t="s">
        <v>2875</v>
      </c>
      <c r="F893" s="505" t="s">
        <v>2876</v>
      </c>
      <c r="G893" s="519" t="s">
        <v>3952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1281</v>
      </c>
      <c r="C894" s="477" t="s">
        <v>5049</v>
      </c>
      <c r="D894" s="465" t="s">
        <v>2904</v>
      </c>
      <c r="E894" s="466" t="s">
        <v>2905</v>
      </c>
      <c r="F894" s="467" t="s">
        <v>2906</v>
      </c>
      <c r="G894" s="519" t="s">
        <v>3953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1282</v>
      </c>
      <c r="C895" s="477" t="s">
        <v>5050</v>
      </c>
      <c r="D895" s="465" t="s">
        <v>2879</v>
      </c>
      <c r="E895" s="710" t="s">
        <v>2880</v>
      </c>
      <c r="F895" s="467" t="s">
        <v>2876</v>
      </c>
      <c r="G895" s="519" t="s">
        <v>3954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1283</v>
      </c>
      <c r="C896" s="477" t="s">
        <v>5051</v>
      </c>
      <c r="D896" s="465" t="s">
        <v>2927</v>
      </c>
      <c r="E896" s="466" t="s">
        <v>2928</v>
      </c>
      <c r="F896" s="467" t="s">
        <v>2929</v>
      </c>
      <c r="G896" s="519" t="s">
        <v>3955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1284</v>
      </c>
      <c r="C897" s="477" t="s">
        <v>5052</v>
      </c>
      <c r="D897" s="465" t="s">
        <v>2992</v>
      </c>
      <c r="E897" s="466" t="s">
        <v>2993</v>
      </c>
      <c r="F897" s="467" t="s">
        <v>2994</v>
      </c>
      <c r="G897" s="519" t="s">
        <v>3956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1285</v>
      </c>
      <c r="C898" s="477" t="s">
        <v>5053</v>
      </c>
      <c r="D898" s="465" t="s">
        <v>5039</v>
      </c>
      <c r="E898" s="472" t="s">
        <v>5040</v>
      </c>
      <c r="F898" s="472" t="s">
        <v>2944</v>
      </c>
      <c r="G898" s="519" t="s">
        <v>3957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1286</v>
      </c>
      <c r="C899" s="477" t="s">
        <v>5054</v>
      </c>
      <c r="D899" s="488" t="s">
        <v>5055</v>
      </c>
      <c r="E899" s="504" t="s">
        <v>5064</v>
      </c>
      <c r="F899" s="505" t="s">
        <v>2929</v>
      </c>
      <c r="G899" s="519" t="s">
        <v>3958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1287</v>
      </c>
      <c r="C900" s="477" t="s">
        <v>5056</v>
      </c>
      <c r="D900" s="465" t="s">
        <v>2904</v>
      </c>
      <c r="E900" s="466" t="s">
        <v>2905</v>
      </c>
      <c r="F900" s="467" t="s">
        <v>2906</v>
      </c>
      <c r="G900" s="519" t="s">
        <v>3959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1288</v>
      </c>
      <c r="C901" s="477" t="s">
        <v>5057</v>
      </c>
      <c r="D901" s="465" t="s">
        <v>2879</v>
      </c>
      <c r="E901" s="710" t="s">
        <v>2880</v>
      </c>
      <c r="F901" s="467" t="s">
        <v>2876</v>
      </c>
      <c r="G901" s="519" t="s">
        <v>3960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1289</v>
      </c>
      <c r="C902" s="477" t="s">
        <v>5058</v>
      </c>
      <c r="D902" s="465" t="s">
        <v>2904</v>
      </c>
      <c r="E902" s="466" t="s">
        <v>2905</v>
      </c>
      <c r="F902" s="467" t="s">
        <v>2906</v>
      </c>
      <c r="G902" s="519" t="s">
        <v>3961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1290</v>
      </c>
      <c r="C903" s="477" t="s">
        <v>5059</v>
      </c>
      <c r="D903" s="465" t="s">
        <v>2904</v>
      </c>
      <c r="E903" s="466" t="s">
        <v>2905</v>
      </c>
      <c r="F903" s="467" t="s">
        <v>2906</v>
      </c>
      <c r="G903" s="519" t="s">
        <v>3962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1291</v>
      </c>
      <c r="C904" s="477" t="s">
        <v>5060</v>
      </c>
      <c r="D904" s="512" t="s">
        <v>2894</v>
      </c>
      <c r="E904" s="466" t="s">
        <v>2895</v>
      </c>
      <c r="F904" s="511" t="s">
        <v>2876</v>
      </c>
      <c r="G904" s="519" t="s">
        <v>3963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1292</v>
      </c>
      <c r="C905" s="477" t="s">
        <v>5061</v>
      </c>
      <c r="D905" s="465" t="s">
        <v>2879</v>
      </c>
      <c r="E905" s="710" t="s">
        <v>2880</v>
      </c>
      <c r="F905" s="467" t="s">
        <v>2876</v>
      </c>
      <c r="G905" s="519" t="s">
        <v>3964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1293</v>
      </c>
      <c r="C906" s="477" t="s">
        <v>5062</v>
      </c>
      <c r="D906" s="488" t="s">
        <v>2947</v>
      </c>
      <c r="E906" s="504" t="s">
        <v>2948</v>
      </c>
      <c r="F906" s="505" t="s">
        <v>2949</v>
      </c>
      <c r="G906" s="519" t="s">
        <v>3965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1294</v>
      </c>
      <c r="C907" s="477" t="s">
        <v>5063</v>
      </c>
      <c r="D907" s="465" t="s">
        <v>5039</v>
      </c>
      <c r="E907" s="472" t="s">
        <v>5040</v>
      </c>
      <c r="F907" s="472" t="s">
        <v>2944</v>
      </c>
      <c r="G907" s="519" t="s">
        <v>3966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1295</v>
      </c>
      <c r="C908" s="477" t="s">
        <v>5065</v>
      </c>
      <c r="D908" s="488" t="s">
        <v>5055</v>
      </c>
      <c r="E908" s="504" t="s">
        <v>5064</v>
      </c>
      <c r="F908" s="505" t="s">
        <v>2929</v>
      </c>
      <c r="G908" s="519" t="s">
        <v>3967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1296</v>
      </c>
      <c r="C909" s="477" t="s">
        <v>5066</v>
      </c>
      <c r="D909" s="465" t="s">
        <v>2904</v>
      </c>
      <c r="E909" s="466" t="s">
        <v>2905</v>
      </c>
      <c r="F909" s="467" t="s">
        <v>2906</v>
      </c>
      <c r="G909" s="519" t="s">
        <v>3968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1297</v>
      </c>
      <c r="C910" s="477" t="s">
        <v>5067</v>
      </c>
      <c r="D910" s="488" t="s">
        <v>2911</v>
      </c>
      <c r="E910" s="504" t="s">
        <v>2912</v>
      </c>
      <c r="F910" s="505" t="s">
        <v>2913</v>
      </c>
      <c r="G910" s="519" t="s">
        <v>3969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1298</v>
      </c>
      <c r="C911" s="477" t="s">
        <v>5068</v>
      </c>
      <c r="D911" s="488" t="s">
        <v>5055</v>
      </c>
      <c r="E911" s="504" t="s">
        <v>5064</v>
      </c>
      <c r="F911" s="505" t="s">
        <v>2929</v>
      </c>
      <c r="G911" s="519" t="s">
        <v>3970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1299</v>
      </c>
      <c r="C912" s="477" t="s">
        <v>5069</v>
      </c>
      <c r="D912" s="488" t="s">
        <v>2911</v>
      </c>
      <c r="E912" s="504" t="s">
        <v>2912</v>
      </c>
      <c r="F912" s="505" t="s">
        <v>2913</v>
      </c>
      <c r="G912" s="519" t="s">
        <v>3971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1300</v>
      </c>
      <c r="C913" s="477" t="s">
        <v>5070</v>
      </c>
      <c r="D913" s="465" t="s">
        <v>2879</v>
      </c>
      <c r="E913" s="710" t="s">
        <v>2880</v>
      </c>
      <c r="F913" s="467" t="s">
        <v>2876</v>
      </c>
      <c r="G913" s="519" t="s">
        <v>3972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1301</v>
      </c>
      <c r="C914" s="477" t="s">
        <v>5092</v>
      </c>
      <c r="D914" s="727" t="s">
        <v>3424</v>
      </c>
      <c r="E914" s="710" t="s">
        <v>3425</v>
      </c>
      <c r="F914" s="729" t="s">
        <v>2994</v>
      </c>
      <c r="G914" s="519" t="s">
        <v>3973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1302</v>
      </c>
      <c r="C915" s="477" t="s">
        <v>5093</v>
      </c>
      <c r="D915" s="488" t="s">
        <v>2911</v>
      </c>
      <c r="E915" s="504" t="s">
        <v>2912</v>
      </c>
      <c r="F915" s="505" t="s">
        <v>2913</v>
      </c>
      <c r="G915" s="519" t="s">
        <v>3974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1303</v>
      </c>
      <c r="C916" s="477" t="s">
        <v>5098</v>
      </c>
      <c r="D916" s="465" t="s">
        <v>2992</v>
      </c>
      <c r="E916" s="466" t="s">
        <v>2993</v>
      </c>
      <c r="F916" s="467" t="s">
        <v>2994</v>
      </c>
      <c r="G916" s="519" t="s">
        <v>3975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1304</v>
      </c>
      <c r="C917" s="477" t="s">
        <v>5121</v>
      </c>
      <c r="D917" s="488" t="s">
        <v>5055</v>
      </c>
      <c r="E917" s="504" t="s">
        <v>5064</v>
      </c>
      <c r="F917" s="505" t="s">
        <v>2929</v>
      </c>
      <c r="G917" s="519" t="s">
        <v>3976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1305</v>
      </c>
      <c r="C918" s="477" t="s">
        <v>5122</v>
      </c>
      <c r="D918" s="488" t="s">
        <v>5055</v>
      </c>
      <c r="E918" s="504" t="s">
        <v>5064</v>
      </c>
      <c r="F918" s="505" t="s">
        <v>2929</v>
      </c>
      <c r="G918" s="519" t="s">
        <v>3977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1306</v>
      </c>
      <c r="C919" s="477" t="s">
        <v>5123</v>
      </c>
      <c r="D919" s="465" t="s">
        <v>5039</v>
      </c>
      <c r="E919" s="472" t="s">
        <v>5040</v>
      </c>
      <c r="F919" s="472" t="s">
        <v>2944</v>
      </c>
      <c r="G919" s="519" t="s">
        <v>3978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1307</v>
      </c>
      <c r="C920" s="477" t="s">
        <v>5124</v>
      </c>
      <c r="D920" s="727" t="s">
        <v>3424</v>
      </c>
      <c r="E920" s="710" t="s">
        <v>3425</v>
      </c>
      <c r="F920" s="729" t="s">
        <v>2994</v>
      </c>
      <c r="G920" s="519" t="s">
        <v>3979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1308</v>
      </c>
      <c r="C921" s="477" t="s">
        <v>5125</v>
      </c>
      <c r="D921" s="488" t="s">
        <v>2911</v>
      </c>
      <c r="E921" s="504" t="s">
        <v>2912</v>
      </c>
      <c r="F921" s="505" t="s">
        <v>2913</v>
      </c>
      <c r="G921" s="519" t="s">
        <v>3980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1309</v>
      </c>
      <c r="C922" s="477" t="s">
        <v>5126</v>
      </c>
      <c r="D922" s="465" t="s">
        <v>2970</v>
      </c>
      <c r="E922" s="472" t="s">
        <v>2971</v>
      </c>
      <c r="F922" s="472" t="s">
        <v>2972</v>
      </c>
      <c r="G922" s="519" t="s">
        <v>3981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1310</v>
      </c>
      <c r="C923" s="477" t="s">
        <v>5127</v>
      </c>
      <c r="D923" s="488" t="s">
        <v>5055</v>
      </c>
      <c r="E923" s="504" t="s">
        <v>5064</v>
      </c>
      <c r="F923" s="505" t="s">
        <v>2929</v>
      </c>
      <c r="G923" s="519" t="s">
        <v>3982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1311</v>
      </c>
      <c r="C924" s="477" t="s">
        <v>5136</v>
      </c>
      <c r="D924" s="465" t="s">
        <v>2879</v>
      </c>
      <c r="E924" s="710" t="s">
        <v>2880</v>
      </c>
      <c r="F924" s="467" t="s">
        <v>2876</v>
      </c>
      <c r="G924" s="519" t="s">
        <v>3983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1312</v>
      </c>
      <c r="C925" s="477" t="s">
        <v>5145</v>
      </c>
      <c r="D925" s="465" t="s">
        <v>2927</v>
      </c>
      <c r="E925" s="466" t="s">
        <v>2928</v>
      </c>
      <c r="F925" s="467" t="s">
        <v>2929</v>
      </c>
      <c r="G925" s="519" t="s">
        <v>3984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1313</v>
      </c>
      <c r="C926" s="477" t="s">
        <v>5146</v>
      </c>
      <c r="D926" s="488" t="s">
        <v>5055</v>
      </c>
      <c r="E926" s="504" t="s">
        <v>5064</v>
      </c>
      <c r="F926" s="505" t="s">
        <v>2929</v>
      </c>
      <c r="G926" s="519" t="s">
        <v>3985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1314</v>
      </c>
      <c r="C927" s="477" t="s">
        <v>5147</v>
      </c>
      <c r="D927" s="488" t="s">
        <v>5055</v>
      </c>
      <c r="E927" s="504" t="s">
        <v>5064</v>
      </c>
      <c r="F927" s="505" t="s">
        <v>2929</v>
      </c>
      <c r="G927" s="519" t="s">
        <v>3986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1316</v>
      </c>
      <c r="C928" s="477" t="s">
        <v>5470</v>
      </c>
      <c r="D928" s="465" t="s">
        <v>2904</v>
      </c>
      <c r="E928" s="466" t="s">
        <v>2905</v>
      </c>
      <c r="F928" s="467" t="s">
        <v>2906</v>
      </c>
      <c r="G928" s="519" t="s">
        <v>3987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1315</v>
      </c>
      <c r="C929" s="477" t="s">
        <v>5445</v>
      </c>
      <c r="D929" s="465" t="s">
        <v>5039</v>
      </c>
      <c r="E929" s="472" t="s">
        <v>5040</v>
      </c>
      <c r="F929" s="472" t="s">
        <v>2944</v>
      </c>
      <c r="G929" s="519" t="s">
        <v>3988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1317</v>
      </c>
      <c r="C930" s="477" t="s">
        <v>5383</v>
      </c>
      <c r="D930" s="465"/>
      <c r="E930" s="466" t="s">
        <v>3070</v>
      </c>
      <c r="F930" s="467" t="s">
        <v>3013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1318</v>
      </c>
      <c r="C931" s="477" t="s">
        <v>5366</v>
      </c>
      <c r="D931" s="465"/>
      <c r="E931" s="466" t="s">
        <v>3273</v>
      </c>
      <c r="F931" s="467" t="s">
        <v>3116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1319</v>
      </c>
      <c r="C932" s="477" t="s">
        <v>5170</v>
      </c>
      <c r="D932" s="465"/>
      <c r="E932" s="466" t="s">
        <v>3018</v>
      </c>
      <c r="F932" s="467" t="s">
        <v>3000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1320</v>
      </c>
      <c r="C933" s="477" t="s">
        <v>5370</v>
      </c>
      <c r="D933" s="465"/>
      <c r="E933" s="466" t="s">
        <v>3039</v>
      </c>
      <c r="F933" s="467" t="s">
        <v>3007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1321</v>
      </c>
      <c r="C934" s="477" t="s">
        <v>5164</v>
      </c>
      <c r="D934" s="465"/>
      <c r="E934" s="466" t="s">
        <v>3202</v>
      </c>
      <c r="F934" s="467" t="s">
        <v>3104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1322</v>
      </c>
      <c r="C935" s="477" t="s">
        <v>5303</v>
      </c>
      <c r="D935" s="465"/>
      <c r="E935" s="472" t="s">
        <v>5165</v>
      </c>
      <c r="F935" s="467" t="s">
        <v>2949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1323</v>
      </c>
      <c r="C936" s="477" t="s">
        <v>5413</v>
      </c>
      <c r="D936" s="465"/>
      <c r="E936" s="466" t="s">
        <v>3228</v>
      </c>
      <c r="F936" s="467" t="s">
        <v>3068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1324</v>
      </c>
      <c r="C937" s="477" t="s">
        <v>5315</v>
      </c>
      <c r="D937" s="465"/>
      <c r="E937" s="466" t="s">
        <v>3012</v>
      </c>
      <c r="F937" s="467" t="s">
        <v>2994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1325</v>
      </c>
      <c r="C938" s="477" t="s">
        <v>5166</v>
      </c>
      <c r="D938" s="465"/>
      <c r="E938" s="480" t="s">
        <v>4132</v>
      </c>
      <c r="F938" s="467" t="s">
        <v>2949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1326</v>
      </c>
      <c r="C939" s="477" t="s">
        <v>5168</v>
      </c>
      <c r="D939" s="465"/>
      <c r="E939" s="466" t="s">
        <v>3019</v>
      </c>
      <c r="F939" s="467" t="s">
        <v>2944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1327</v>
      </c>
      <c r="C940" s="477" t="s">
        <v>5359</v>
      </c>
      <c r="D940" s="465"/>
      <c r="E940" s="466" t="s">
        <v>3028</v>
      </c>
      <c r="F940" s="467" t="s">
        <v>3029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1328</v>
      </c>
      <c r="C941" s="477" t="s">
        <v>5350</v>
      </c>
      <c r="D941" s="465"/>
      <c r="E941" s="466" t="s">
        <v>3002</v>
      </c>
      <c r="F941" s="467" t="s">
        <v>2929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1329</v>
      </c>
      <c r="C942" s="477" t="s">
        <v>5171</v>
      </c>
      <c r="D942" s="465"/>
      <c r="E942" s="466" t="s">
        <v>3056</v>
      </c>
      <c r="F942" s="467" t="s">
        <v>3057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1330</v>
      </c>
      <c r="C943" s="477" t="s">
        <v>5167</v>
      </c>
      <c r="D943" s="465"/>
      <c r="E943" s="466" t="s">
        <v>3021</v>
      </c>
      <c r="F943" s="467" t="s">
        <v>2944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1331</v>
      </c>
      <c r="C944" s="477" t="s">
        <v>5349</v>
      </c>
      <c r="D944" s="465"/>
      <c r="E944" s="466" t="s">
        <v>3069</v>
      </c>
      <c r="F944" s="467" t="s">
        <v>2944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1332</v>
      </c>
      <c r="C945" s="477" t="s">
        <v>5471</v>
      </c>
      <c r="D945" s="465"/>
      <c r="E945" s="466" t="s">
        <v>3080</v>
      </c>
      <c r="F945" s="467" t="s">
        <v>2944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1333</v>
      </c>
      <c r="C946" s="477" t="s">
        <v>5481</v>
      </c>
      <c r="D946" s="465"/>
      <c r="E946" s="466" t="s">
        <v>3059</v>
      </c>
      <c r="F946" s="467" t="s">
        <v>2944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1334</v>
      </c>
      <c r="C947" s="477" t="s">
        <v>5444</v>
      </c>
      <c r="D947" s="465"/>
      <c r="E947" s="466" t="s">
        <v>3021</v>
      </c>
      <c r="F947" s="467" t="s">
        <v>2944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1335</v>
      </c>
      <c r="C948" s="477" t="s">
        <v>5169</v>
      </c>
      <c r="D948" s="465"/>
      <c r="E948" s="466" t="s">
        <v>3019</v>
      </c>
      <c r="F948" s="467" t="s">
        <v>2944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1336</v>
      </c>
      <c r="C949" s="477" t="s">
        <v>5300</v>
      </c>
      <c r="D949" s="465"/>
      <c r="E949" s="466" t="s">
        <v>3055</v>
      </c>
      <c r="F949" s="467" t="s">
        <v>2944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1337</v>
      </c>
      <c r="C950" s="477" t="s">
        <v>5472</v>
      </c>
      <c r="D950" s="465"/>
      <c r="E950" s="466" t="s">
        <v>4046</v>
      </c>
      <c r="F950" s="467" t="s">
        <v>4047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1338</v>
      </c>
      <c r="C951" s="477" t="s">
        <v>5172</v>
      </c>
      <c r="D951" s="465"/>
      <c r="E951" s="466" t="s">
        <v>4173</v>
      </c>
      <c r="F951" s="467" t="s">
        <v>2949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1339</v>
      </c>
      <c r="C952" s="477" t="s">
        <v>5391</v>
      </c>
      <c r="D952" s="465"/>
      <c r="E952" s="466" t="s">
        <v>4446</v>
      </c>
      <c r="F952" s="467" t="s">
        <v>3214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1340</v>
      </c>
      <c r="C953" s="477" t="s">
        <v>5381</v>
      </c>
      <c r="D953" s="465"/>
      <c r="E953" s="466" t="s">
        <v>3209</v>
      </c>
      <c r="F953" s="467" t="s">
        <v>3041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1341</v>
      </c>
      <c r="C954" s="477" t="s">
        <v>5348</v>
      </c>
      <c r="D954" s="465"/>
      <c r="E954" s="466" t="s">
        <v>3286</v>
      </c>
      <c r="F954" s="467" t="s">
        <v>3050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1342</v>
      </c>
      <c r="C955" s="477" t="s">
        <v>5403</v>
      </c>
      <c r="D955" s="465"/>
      <c r="E955" s="472" t="s">
        <v>3015</v>
      </c>
      <c r="F955" s="472" t="s">
        <v>3183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1343</v>
      </c>
      <c r="C956" s="477" t="s">
        <v>5173</v>
      </c>
      <c r="D956" s="465"/>
      <c r="E956" s="466" t="s">
        <v>3597</v>
      </c>
      <c r="F956" s="467" t="s">
        <v>2876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1344</v>
      </c>
      <c r="C957" s="477" t="s">
        <v>5318</v>
      </c>
      <c r="D957" s="465"/>
      <c r="E957" s="466" t="s">
        <v>3049</v>
      </c>
      <c r="F957" s="467" t="s">
        <v>3050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1345</v>
      </c>
      <c r="C958" s="477" t="s">
        <v>5174</v>
      </c>
      <c r="D958" s="465"/>
      <c r="E958" s="466" t="s">
        <v>3639</v>
      </c>
      <c r="F958" s="467" t="s">
        <v>2979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1346</v>
      </c>
      <c r="C959" s="477" t="s">
        <v>5175</v>
      </c>
      <c r="D959" s="465"/>
      <c r="E959" s="466" t="s">
        <v>3583</v>
      </c>
      <c r="F959" s="467" t="s">
        <v>3011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1347</v>
      </c>
      <c r="C960" s="477" t="s">
        <v>5465</v>
      </c>
      <c r="D960" s="465"/>
      <c r="E960" s="466" t="s">
        <v>3115</v>
      </c>
      <c r="F960" s="467" t="s">
        <v>3116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1348</v>
      </c>
      <c r="C961" s="477" t="s">
        <v>5355</v>
      </c>
      <c r="D961" s="465"/>
      <c r="E961" s="466" t="s">
        <v>3028</v>
      </c>
      <c r="F961" s="467" t="s">
        <v>3048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1349</v>
      </c>
      <c r="C962" s="477" t="s">
        <v>5368</v>
      </c>
      <c r="D962" s="465"/>
      <c r="E962" s="466" t="s">
        <v>3027</v>
      </c>
      <c r="F962" s="467" t="s">
        <v>3013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1350</v>
      </c>
      <c r="C963" s="477" t="s">
        <v>5354</v>
      </c>
      <c r="D963" s="465"/>
      <c r="E963" s="466" t="s">
        <v>3142</v>
      </c>
      <c r="F963" s="467" t="s">
        <v>3143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1351</v>
      </c>
      <c r="C964" s="477" t="s">
        <v>5410</v>
      </c>
      <c r="D964" s="465"/>
      <c r="E964" s="466" t="s">
        <v>3078</v>
      </c>
      <c r="F964" s="467" t="s">
        <v>2876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1352</v>
      </c>
      <c r="C965" s="477" t="s">
        <v>5301</v>
      </c>
      <c r="D965" s="465"/>
      <c r="E965" s="466" t="s">
        <v>5302</v>
      </c>
      <c r="F965" s="467" t="s">
        <v>3007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1353</v>
      </c>
      <c r="C966" s="477" t="s">
        <v>5380</v>
      </c>
      <c r="D966" s="465"/>
      <c r="E966" s="472" t="s">
        <v>3004</v>
      </c>
      <c r="F966" s="472" t="s">
        <v>3005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1354</v>
      </c>
      <c r="C967" s="477" t="s">
        <v>5352</v>
      </c>
      <c r="D967" s="465"/>
      <c r="E967" s="472" t="s">
        <v>3028</v>
      </c>
      <c r="F967" s="472" t="s">
        <v>3075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1355</v>
      </c>
      <c r="C968" s="477" t="s">
        <v>5411</v>
      </c>
      <c r="D968" s="465"/>
      <c r="E968" s="466" t="s">
        <v>3252</v>
      </c>
      <c r="F968" s="467" t="s">
        <v>2994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1356</v>
      </c>
      <c r="C969" s="477" t="s">
        <v>5305</v>
      </c>
      <c r="D969" s="465"/>
      <c r="E969" s="466" t="s">
        <v>5304</v>
      </c>
      <c r="F969" s="467" t="s">
        <v>3000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1357</v>
      </c>
      <c r="C970" s="477" t="s">
        <v>5306</v>
      </c>
      <c r="D970" s="465"/>
      <c r="E970" s="466" t="s">
        <v>5307</v>
      </c>
      <c r="F970" s="467" t="s">
        <v>3062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1358</v>
      </c>
      <c r="C971" s="477" t="s">
        <v>5399</v>
      </c>
      <c r="D971" s="465"/>
      <c r="E971" s="466" t="s">
        <v>3035</v>
      </c>
      <c r="F971" s="467" t="s">
        <v>3036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1359</v>
      </c>
      <c r="C972" s="477" t="s">
        <v>5418</v>
      </c>
      <c r="D972" s="465"/>
      <c r="E972" s="466" t="s">
        <v>3043</v>
      </c>
      <c r="F972" s="467" t="s">
        <v>3044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1360</v>
      </c>
      <c r="C973" s="477" t="s">
        <v>5308</v>
      </c>
      <c r="D973" s="465"/>
      <c r="E973" s="466" t="s">
        <v>3278</v>
      </c>
      <c r="F973" s="467" t="s">
        <v>3033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1361</v>
      </c>
      <c r="C974" s="477" t="s">
        <v>5309</v>
      </c>
      <c r="D974" s="465"/>
      <c r="E974" s="466" t="s">
        <v>3037</v>
      </c>
      <c r="F974" s="467" t="s">
        <v>2994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1362</v>
      </c>
      <c r="C975" s="477" t="s">
        <v>5316</v>
      </c>
      <c r="D975" s="465"/>
      <c r="E975" s="466" t="s">
        <v>3263</v>
      </c>
      <c r="F975" s="467" t="s">
        <v>2994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1363</v>
      </c>
      <c r="C976" s="477" t="s">
        <v>5454</v>
      </c>
      <c r="D976" s="465"/>
      <c r="E976" s="466" t="s">
        <v>3051</v>
      </c>
      <c r="F976" s="467" t="s">
        <v>3007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1364</v>
      </c>
      <c r="C977" s="477" t="s">
        <v>5361</v>
      </c>
      <c r="D977" s="465"/>
      <c r="E977" s="466" t="s">
        <v>3058</v>
      </c>
      <c r="F977" s="467" t="s">
        <v>3044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1365</v>
      </c>
      <c r="C978" s="481" t="s">
        <v>5310</v>
      </c>
      <c r="D978" s="482"/>
      <c r="E978" s="483" t="s">
        <v>5311</v>
      </c>
      <c r="F978" s="484" t="s">
        <v>3062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1366</v>
      </c>
      <c r="C979" s="477" t="s">
        <v>5347</v>
      </c>
      <c r="D979" s="465"/>
      <c r="E979" s="472" t="s">
        <v>5312</v>
      </c>
      <c r="F979" s="472" t="s">
        <v>2949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1367</v>
      </c>
      <c r="C980" s="477" t="s">
        <v>5400</v>
      </c>
      <c r="D980" s="465"/>
      <c r="E980" s="466" t="s">
        <v>3136</v>
      </c>
      <c r="F980" s="467" t="s">
        <v>3128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1368</v>
      </c>
      <c r="C981" s="477" t="s">
        <v>5313</v>
      </c>
      <c r="D981" s="465"/>
      <c r="E981" s="466" t="s">
        <v>3065</v>
      </c>
      <c r="F981" s="467" t="s">
        <v>3066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1369</v>
      </c>
      <c r="C982" s="477" t="s">
        <v>5346</v>
      </c>
      <c r="D982" s="465"/>
      <c r="E982" s="466" t="s">
        <v>4734</v>
      </c>
      <c r="F982" s="467" t="s">
        <v>2949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1370</v>
      </c>
      <c r="C983" s="477" t="s">
        <v>5314</v>
      </c>
      <c r="D983" s="465"/>
      <c r="E983" s="466" t="s">
        <v>3090</v>
      </c>
      <c r="F983" s="467" t="s">
        <v>3091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1371</v>
      </c>
      <c r="C984" s="477" t="s">
        <v>5334</v>
      </c>
      <c r="D984" s="465"/>
      <c r="E984" s="466" t="s">
        <v>3594</v>
      </c>
      <c r="F984" s="467" t="s">
        <v>3595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1372</v>
      </c>
      <c r="C985" s="477" t="s">
        <v>5317</v>
      </c>
      <c r="D985" s="465"/>
      <c r="E985" s="466" t="s">
        <v>4040</v>
      </c>
      <c r="F985" s="467" t="s">
        <v>2994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1373</v>
      </c>
      <c r="C986" s="477" t="s">
        <v>5319</v>
      </c>
      <c r="D986" s="465"/>
      <c r="E986" s="466" t="s">
        <v>5320</v>
      </c>
      <c r="F986" s="467" t="s">
        <v>2906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1374</v>
      </c>
      <c r="C987" s="477" t="s">
        <v>5323</v>
      </c>
      <c r="D987" s="465"/>
      <c r="E987" s="466" t="s">
        <v>3117</v>
      </c>
      <c r="F987" s="467" t="s">
        <v>2876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1375</v>
      </c>
      <c r="C988" s="477" t="s">
        <v>5321</v>
      </c>
      <c r="D988" s="465"/>
      <c r="E988" s="466" t="s">
        <v>5322</v>
      </c>
      <c r="F988" s="467" t="s">
        <v>3691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1376</v>
      </c>
      <c r="C989" s="481" t="s">
        <v>5324</v>
      </c>
      <c r="D989" s="482"/>
      <c r="E989" s="483" t="s">
        <v>3117</v>
      </c>
      <c r="F989" s="484" t="s">
        <v>2979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1377</v>
      </c>
      <c r="C990" s="477" t="s">
        <v>5382</v>
      </c>
      <c r="D990" s="465"/>
      <c r="E990" s="472" t="s">
        <v>5325</v>
      </c>
      <c r="F990" s="472" t="s">
        <v>3075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1378</v>
      </c>
      <c r="C991" s="477" t="s">
        <v>5327</v>
      </c>
      <c r="D991" s="465"/>
      <c r="E991" s="466" t="s">
        <v>5326</v>
      </c>
      <c r="F991" s="467" t="s">
        <v>3169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1379</v>
      </c>
      <c r="C992" s="477" t="s">
        <v>5328</v>
      </c>
      <c r="D992" s="465"/>
      <c r="E992" s="466" t="s">
        <v>4708</v>
      </c>
      <c r="F992" s="467" t="s">
        <v>2929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1380</v>
      </c>
      <c r="C993" s="477" t="s">
        <v>5329</v>
      </c>
      <c r="D993" s="465"/>
      <c r="E993" s="466" t="s">
        <v>3032</v>
      </c>
      <c r="F993" s="467" t="s">
        <v>3033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1381</v>
      </c>
      <c r="C994" s="477" t="s">
        <v>5330</v>
      </c>
      <c r="D994" s="465"/>
      <c r="E994" s="466" t="s">
        <v>3096</v>
      </c>
      <c r="F994" s="467" t="s">
        <v>2876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1382</v>
      </c>
      <c r="C995" s="477" t="s">
        <v>5331</v>
      </c>
      <c r="D995" s="465"/>
      <c r="E995" s="466" t="s">
        <v>4038</v>
      </c>
      <c r="F995" s="467" t="s">
        <v>3033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1383</v>
      </c>
      <c r="C996" s="477" t="s">
        <v>5332</v>
      </c>
      <c r="D996" s="465"/>
      <c r="E996" s="466" t="s">
        <v>3226</v>
      </c>
      <c r="F996" s="467" t="s">
        <v>3183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1384</v>
      </c>
      <c r="C997" s="477" t="s">
        <v>5333</v>
      </c>
      <c r="D997" s="465"/>
      <c r="E997" s="466" t="s">
        <v>3113</v>
      </c>
      <c r="F997" s="467" t="s">
        <v>3007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1385</v>
      </c>
      <c r="C998" s="477" t="s">
        <v>5466</v>
      </c>
      <c r="D998" s="465"/>
      <c r="E998" s="466" t="s">
        <v>3040</v>
      </c>
      <c r="F998" s="467" t="s">
        <v>3041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1386</v>
      </c>
      <c r="C999" s="477" t="s">
        <v>5341</v>
      </c>
      <c r="D999" s="465"/>
      <c r="E999" s="466" t="s">
        <v>3015</v>
      </c>
      <c r="F999" s="467" t="s">
        <v>2972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1387</v>
      </c>
      <c r="C1000" s="481" t="s">
        <v>5369</v>
      </c>
      <c r="D1000" s="482"/>
      <c r="E1000" s="483" t="s">
        <v>3006</v>
      </c>
      <c r="F1000" s="484" t="s">
        <v>3007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1388</v>
      </c>
      <c r="C1001" s="477" t="s">
        <v>5358</v>
      </c>
      <c r="D1001" s="465"/>
      <c r="E1001" s="472" t="s">
        <v>3061</v>
      </c>
      <c r="F1001" s="472" t="s">
        <v>3062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1389</v>
      </c>
      <c r="C1002" s="477" t="s">
        <v>5335</v>
      </c>
      <c r="D1002" s="465"/>
      <c r="E1002" s="466" t="s">
        <v>3146</v>
      </c>
      <c r="F1002" s="467" t="s">
        <v>3147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1390</v>
      </c>
      <c r="C1003" s="477" t="s">
        <v>5351</v>
      </c>
      <c r="D1003" s="465"/>
      <c r="E1003" s="466" t="s">
        <v>3004</v>
      </c>
      <c r="F1003" s="467" t="s">
        <v>3005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1391</v>
      </c>
      <c r="C1004" s="477" t="s">
        <v>5336</v>
      </c>
      <c r="D1004" s="465"/>
      <c r="E1004" s="466" t="s">
        <v>5337</v>
      </c>
      <c r="F1004" s="467" t="s">
        <v>3147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1392</v>
      </c>
      <c r="C1005" s="477" t="s">
        <v>5338</v>
      </c>
      <c r="D1005" s="465"/>
      <c r="E1005" s="466" t="s">
        <v>3676</v>
      </c>
      <c r="F1005" s="467" t="s">
        <v>3029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1393</v>
      </c>
      <c r="C1006" s="477" t="s">
        <v>5339</v>
      </c>
      <c r="D1006" s="465"/>
      <c r="E1006" s="466" t="s">
        <v>3656</v>
      </c>
      <c r="F1006" s="467" t="s">
        <v>3044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1394</v>
      </c>
      <c r="C1007" s="477" t="s">
        <v>5356</v>
      </c>
      <c r="D1007" s="465"/>
      <c r="E1007" s="466" t="s">
        <v>4044</v>
      </c>
      <c r="F1007" s="467" t="s">
        <v>2994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1395</v>
      </c>
      <c r="C1008" s="477" t="s">
        <v>5342</v>
      </c>
      <c r="D1008" s="465"/>
      <c r="E1008" s="466" t="s">
        <v>3125</v>
      </c>
      <c r="F1008" s="467" t="s">
        <v>3075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1396</v>
      </c>
      <c r="C1009" s="477" t="s">
        <v>5343</v>
      </c>
      <c r="D1009" s="465"/>
      <c r="E1009" s="466" t="s">
        <v>3125</v>
      </c>
      <c r="F1009" s="467" t="s">
        <v>2994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1397</v>
      </c>
      <c r="C1010" s="477" t="s">
        <v>5378</v>
      </c>
      <c r="D1010" s="465"/>
      <c r="E1010" s="466" t="s">
        <v>5344</v>
      </c>
      <c r="F1010" s="467" t="s">
        <v>5345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1398</v>
      </c>
      <c r="C1011" s="481" t="s">
        <v>5360</v>
      </c>
      <c r="D1011" s="482"/>
      <c r="E1011" s="483" t="s">
        <v>3015</v>
      </c>
      <c r="F1011" s="484" t="s">
        <v>2972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1399</v>
      </c>
      <c r="C1012" s="477" t="s">
        <v>5367</v>
      </c>
      <c r="D1012" s="465"/>
      <c r="E1012" s="472" t="s">
        <v>3067</v>
      </c>
      <c r="F1012" s="472" t="s">
        <v>3068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1400</v>
      </c>
      <c r="C1013" s="477" t="s">
        <v>5357</v>
      </c>
      <c r="D1013" s="465"/>
      <c r="E1013" s="466" t="s">
        <v>3152</v>
      </c>
      <c r="F1013" s="467" t="s">
        <v>3013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1401</v>
      </c>
      <c r="C1014" s="477" t="s">
        <v>5353</v>
      </c>
      <c r="D1014" s="465"/>
      <c r="E1014" s="466" t="s">
        <v>4706</v>
      </c>
      <c r="F1014" s="467" t="s">
        <v>2913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1402</v>
      </c>
      <c r="C1015" s="477" t="s">
        <v>5451</v>
      </c>
      <c r="D1015" s="465"/>
      <c r="E1015" s="466" t="s">
        <v>3014</v>
      </c>
      <c r="F1015" s="467" t="s">
        <v>3011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1403</v>
      </c>
      <c r="C1016" s="477" t="s">
        <v>5379</v>
      </c>
      <c r="D1016" s="465"/>
      <c r="E1016" s="466" t="s">
        <v>3028</v>
      </c>
      <c r="F1016" s="467" t="s">
        <v>2979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1404</v>
      </c>
      <c r="C1017" s="477" t="s">
        <v>5473</v>
      </c>
      <c r="D1017" s="465"/>
      <c r="E1017" s="466" t="s">
        <v>3055</v>
      </c>
      <c r="F1017" s="467" t="s">
        <v>2944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1405</v>
      </c>
      <c r="C1018" s="477" t="s">
        <v>5386</v>
      </c>
      <c r="D1018" s="465"/>
      <c r="E1018" s="466" t="s">
        <v>3028</v>
      </c>
      <c r="F1018" s="467" t="s">
        <v>3048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1406</v>
      </c>
      <c r="C1019" s="477" t="s">
        <v>5362</v>
      </c>
      <c r="D1019" s="465"/>
      <c r="E1019" s="466" t="s">
        <v>3103</v>
      </c>
      <c r="F1019" s="467" t="s">
        <v>3104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1407</v>
      </c>
      <c r="C1020" s="477" t="s">
        <v>5363</v>
      </c>
      <c r="D1020" s="465"/>
      <c r="E1020" s="466" t="s">
        <v>3207</v>
      </c>
      <c r="F1020" s="467" t="s">
        <v>3104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1408</v>
      </c>
      <c r="C1021" s="477" t="s">
        <v>5364</v>
      </c>
      <c r="D1021" s="465"/>
      <c r="E1021" s="466" t="s">
        <v>2999</v>
      </c>
      <c r="F1021" s="467" t="s">
        <v>3000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1409</v>
      </c>
      <c r="C1022" s="481" t="s">
        <v>5365</v>
      </c>
      <c r="D1022" s="482"/>
      <c r="E1022" s="483" t="s">
        <v>3168</v>
      </c>
      <c r="F1022" s="484" t="s">
        <v>3169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1410</v>
      </c>
      <c r="C1023" s="477" t="s">
        <v>5477</v>
      </c>
      <c r="D1023" s="465"/>
      <c r="E1023" s="466" t="s">
        <v>3142</v>
      </c>
      <c r="F1023" s="467" t="s">
        <v>3143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1411</v>
      </c>
      <c r="C1024" s="477" t="s">
        <v>5384</v>
      </c>
      <c r="D1024" s="465"/>
      <c r="E1024" s="466" t="s">
        <v>3118</v>
      </c>
      <c r="F1024" s="467" t="s">
        <v>2906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1412</v>
      </c>
      <c r="C1025" s="477" t="s">
        <v>5387</v>
      </c>
      <c r="D1025" s="465"/>
      <c r="E1025" s="466" t="s">
        <v>3076</v>
      </c>
      <c r="F1025" s="467" t="s">
        <v>3077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1413</v>
      </c>
      <c r="C1026" s="477" t="s">
        <v>5416</v>
      </c>
      <c r="D1026" s="465"/>
      <c r="E1026" s="466" t="s">
        <v>3251</v>
      </c>
      <c r="F1026" s="467" t="s">
        <v>3230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1414</v>
      </c>
      <c r="C1027" s="481" t="s">
        <v>5406</v>
      </c>
      <c r="D1027" s="482"/>
      <c r="E1027" s="483" t="s">
        <v>3006</v>
      </c>
      <c r="F1027" s="484" t="s">
        <v>3007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1415</v>
      </c>
      <c r="C1028" s="477" t="s">
        <v>5397</v>
      </c>
      <c r="D1028" s="465"/>
      <c r="E1028" s="466" t="s">
        <v>3037</v>
      </c>
      <c r="F1028" s="467" t="s">
        <v>3038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1416</v>
      </c>
      <c r="C1029" s="477" t="s">
        <v>5496</v>
      </c>
      <c r="D1029" s="465"/>
      <c r="E1029" s="466" t="s">
        <v>3028</v>
      </c>
      <c r="F1029" s="467" t="s">
        <v>3075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1417</v>
      </c>
      <c r="C1030" s="477" t="s">
        <v>5371</v>
      </c>
      <c r="D1030" s="465"/>
      <c r="E1030" s="466" t="s">
        <v>3049</v>
      </c>
      <c r="F1030" s="467" t="s">
        <v>3050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1418</v>
      </c>
      <c r="C1031" s="477" t="s">
        <v>5372</v>
      </c>
      <c r="D1031" s="465"/>
      <c r="E1031" s="466" t="s">
        <v>5373</v>
      </c>
      <c r="F1031" s="467" t="s">
        <v>3033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1419</v>
      </c>
      <c r="C1032" s="477" t="s">
        <v>5374</v>
      </c>
      <c r="D1032" s="465"/>
      <c r="E1032" s="466" t="s">
        <v>5375</v>
      </c>
      <c r="F1032" s="467" t="s">
        <v>5376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1420</v>
      </c>
      <c r="C1033" s="477" t="s">
        <v>5377</v>
      </c>
      <c r="D1033" s="465"/>
      <c r="E1033" s="466" t="s">
        <v>3640</v>
      </c>
      <c r="F1033" s="467" t="s">
        <v>3033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1421</v>
      </c>
      <c r="C1034" s="477" t="s">
        <v>5385</v>
      </c>
      <c r="D1034" s="465"/>
      <c r="E1034" s="466" t="s">
        <v>3028</v>
      </c>
      <c r="F1034" s="467" t="s">
        <v>3029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1422</v>
      </c>
      <c r="C1035" s="481" t="s">
        <v>5476</v>
      </c>
      <c r="D1035" s="482"/>
      <c r="E1035" s="483" t="s">
        <v>3027</v>
      </c>
      <c r="F1035" s="484" t="s">
        <v>3013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1423</v>
      </c>
      <c r="C1036" s="477" t="s">
        <v>5461</v>
      </c>
      <c r="D1036" s="465"/>
      <c r="E1036" s="466" t="s">
        <v>3015</v>
      </c>
      <c r="F1036" s="467" t="s">
        <v>2972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1424</v>
      </c>
      <c r="C1037" s="477" t="s">
        <v>5482</v>
      </c>
      <c r="D1037" s="465"/>
      <c r="E1037" s="466" t="s">
        <v>3067</v>
      </c>
      <c r="F1037" s="467" t="s">
        <v>3068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1425</v>
      </c>
      <c r="C1038" s="477" t="s">
        <v>5475</v>
      </c>
      <c r="D1038" s="465"/>
      <c r="E1038" s="466" t="s">
        <v>3070</v>
      </c>
      <c r="F1038" s="467" t="s">
        <v>3013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1426</v>
      </c>
      <c r="C1039" s="477" t="s">
        <v>5388</v>
      </c>
      <c r="D1039" s="465"/>
      <c r="E1039" s="466" t="s">
        <v>3092</v>
      </c>
      <c r="F1039" s="467" t="s">
        <v>3068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1427</v>
      </c>
      <c r="C1040" s="481" t="s">
        <v>5484</v>
      </c>
      <c r="D1040" s="482"/>
      <c r="E1040" s="483" t="s">
        <v>3076</v>
      </c>
      <c r="F1040" s="484" t="s">
        <v>3077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1428</v>
      </c>
      <c r="C1041" s="477" t="s">
        <v>5389</v>
      </c>
      <c r="D1041" s="465"/>
      <c r="E1041" s="466" t="s">
        <v>3139</v>
      </c>
      <c r="F1041" s="467" t="s">
        <v>3140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1429</v>
      </c>
      <c r="C1042" s="477" t="s">
        <v>5390</v>
      </c>
      <c r="D1042" s="465"/>
      <c r="E1042" s="466" t="s">
        <v>3008</v>
      </c>
      <c r="F1042" s="467" t="s">
        <v>3009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1430</v>
      </c>
      <c r="C1043" s="477" t="s">
        <v>5392</v>
      </c>
      <c r="D1043" s="465"/>
      <c r="E1043" s="466" t="s">
        <v>3614</v>
      </c>
      <c r="F1043" s="467" t="s">
        <v>3615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1431</v>
      </c>
      <c r="C1044" s="477" t="s">
        <v>5393</v>
      </c>
      <c r="D1044" s="465"/>
      <c r="E1044" s="466" t="s">
        <v>3173</v>
      </c>
      <c r="F1044" s="467" t="s">
        <v>3174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1432</v>
      </c>
      <c r="C1045" s="477" t="s">
        <v>5394</v>
      </c>
      <c r="D1045" s="465"/>
      <c r="E1045" s="466" t="s">
        <v>4124</v>
      </c>
      <c r="F1045" s="467" t="s">
        <v>4125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1433</v>
      </c>
      <c r="C1046" s="477" t="s">
        <v>5395</v>
      </c>
      <c r="D1046" s="465"/>
      <c r="E1046" s="466" t="s">
        <v>3696</v>
      </c>
      <c r="F1046" s="467" t="s">
        <v>2972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1434</v>
      </c>
      <c r="C1047" s="477" t="s">
        <v>5396</v>
      </c>
      <c r="D1047" s="465"/>
      <c r="E1047" s="466" t="s">
        <v>3031</v>
      </c>
      <c r="F1047" s="467" t="s">
        <v>2972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1435</v>
      </c>
      <c r="C1048" s="481" t="s">
        <v>5398</v>
      </c>
      <c r="D1048" s="482"/>
      <c r="E1048" s="483" t="s">
        <v>3028</v>
      </c>
      <c r="F1048" s="484" t="s">
        <v>3029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1436</v>
      </c>
      <c r="C1049" s="477" t="s">
        <v>5401</v>
      </c>
      <c r="D1049" s="465"/>
      <c r="E1049" s="466" t="s">
        <v>4422</v>
      </c>
      <c r="F1049" s="467" t="s">
        <v>3147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1437</v>
      </c>
      <c r="C1050" s="477" t="s">
        <v>5402</v>
      </c>
      <c r="D1050" s="465"/>
      <c r="E1050" s="466" t="s">
        <v>4468</v>
      </c>
      <c r="F1050" s="467" t="s">
        <v>3147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1438</v>
      </c>
      <c r="C1051" s="477" t="s">
        <v>5404</v>
      </c>
      <c r="D1051" s="465"/>
      <c r="E1051" s="466" t="s">
        <v>3679</v>
      </c>
      <c r="F1051" s="467" t="s">
        <v>3183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1439</v>
      </c>
      <c r="C1052" s="477" t="s">
        <v>5405</v>
      </c>
      <c r="D1052" s="465"/>
      <c r="E1052" s="466" t="s">
        <v>3255</v>
      </c>
      <c r="F1052" s="467" t="s">
        <v>3057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1440</v>
      </c>
      <c r="C1053" s="477" t="s">
        <v>5407</v>
      </c>
      <c r="D1053" s="465"/>
      <c r="E1053" s="466" t="s">
        <v>5408</v>
      </c>
      <c r="F1053" s="467" t="s">
        <v>5409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1441</v>
      </c>
      <c r="C1054" s="477" t="s">
        <v>5412</v>
      </c>
      <c r="D1054" s="465"/>
      <c r="E1054" s="466" t="s">
        <v>4150</v>
      </c>
      <c r="F1054" s="467" t="s">
        <v>3155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1442</v>
      </c>
      <c r="C1055" s="477" t="s">
        <v>5414</v>
      </c>
      <c r="D1055" s="465"/>
      <c r="E1055" s="466" t="s">
        <v>5415</v>
      </c>
      <c r="F1055" s="467" t="s">
        <v>2994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1443</v>
      </c>
      <c r="C1056" s="477" t="s">
        <v>5417</v>
      </c>
      <c r="D1056" s="465"/>
      <c r="E1056" s="466" t="s">
        <v>4418</v>
      </c>
      <c r="F1056" s="467" t="s">
        <v>3140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1444</v>
      </c>
      <c r="C1057" s="477" t="s">
        <v>5419</v>
      </c>
      <c r="D1057" s="465"/>
      <c r="E1057" s="466" t="s">
        <v>3035</v>
      </c>
      <c r="F1057" s="467" t="s">
        <v>3036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1445</v>
      </c>
      <c r="C1058" s="477" t="s">
        <v>5420</v>
      </c>
      <c r="D1058" s="465"/>
      <c r="E1058" s="466" t="s">
        <v>3204</v>
      </c>
      <c r="F1058" s="467" t="s">
        <v>3183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1446</v>
      </c>
      <c r="C1059" s="481" t="s">
        <v>5462</v>
      </c>
      <c r="D1059" s="482"/>
      <c r="E1059" s="483" t="s">
        <v>3046</v>
      </c>
      <c r="F1059" s="484" t="s">
        <v>3047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1447</v>
      </c>
      <c r="C1060" s="477" t="s">
        <v>5421</v>
      </c>
      <c r="D1060" s="465"/>
      <c r="E1060" s="466" t="s">
        <v>3664</v>
      </c>
      <c r="F1060" s="467" t="s">
        <v>3104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1448</v>
      </c>
      <c r="C1061" s="477" t="s">
        <v>5422</v>
      </c>
      <c r="D1061" s="465"/>
      <c r="E1061" s="466" t="s">
        <v>5423</v>
      </c>
      <c r="F1061" s="467" t="s">
        <v>3011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1449</v>
      </c>
      <c r="C1062" s="477" t="s">
        <v>5424</v>
      </c>
      <c r="D1062" s="465"/>
      <c r="E1062" s="466" t="s">
        <v>3634</v>
      </c>
      <c r="F1062" s="467" t="s">
        <v>3635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1450</v>
      </c>
      <c r="C1063" s="477" t="s">
        <v>5425</v>
      </c>
      <c r="D1063" s="465"/>
      <c r="E1063" s="466" t="s">
        <v>3157</v>
      </c>
      <c r="F1063" s="467" t="s">
        <v>3011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1451</v>
      </c>
      <c r="C1064" s="481" t="s">
        <v>5426</v>
      </c>
      <c r="D1064" s="482"/>
      <c r="E1064" s="483" t="s">
        <v>3268</v>
      </c>
      <c r="F1064" s="484" t="s">
        <v>3269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1452</v>
      </c>
      <c r="C1065" s="477" t="s">
        <v>5427</v>
      </c>
      <c r="D1065" s="465"/>
      <c r="E1065" s="466" t="s">
        <v>4030</v>
      </c>
      <c r="F1065" s="467" t="s">
        <v>2994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1453</v>
      </c>
      <c r="C1066" s="477" t="s">
        <v>5478</v>
      </c>
      <c r="D1066" s="465"/>
      <c r="E1066" s="466" t="s">
        <v>3069</v>
      </c>
      <c r="F1066" s="467" t="s">
        <v>2944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1454</v>
      </c>
      <c r="C1067" s="477" t="s">
        <v>5474</v>
      </c>
      <c r="D1067" s="465"/>
      <c r="E1067" s="466" t="s">
        <v>3019</v>
      </c>
      <c r="F1067" s="467" t="s">
        <v>2944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1455</v>
      </c>
      <c r="C1068" s="477" t="s">
        <v>5340</v>
      </c>
      <c r="D1068" s="465"/>
      <c r="E1068" s="466" t="s">
        <v>3028</v>
      </c>
      <c r="F1068" s="467" t="s">
        <v>2979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1456</v>
      </c>
      <c r="C1069" s="477" t="s">
        <v>5446</v>
      </c>
      <c r="D1069" s="465"/>
      <c r="E1069" s="466" t="s">
        <v>3728</v>
      </c>
      <c r="F1069" s="467" t="s">
        <v>3036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1457</v>
      </c>
      <c r="C1070" s="477" t="s">
        <v>5447</v>
      </c>
      <c r="D1070" s="465"/>
      <c r="E1070" s="466" t="s">
        <v>3728</v>
      </c>
      <c r="F1070" s="467" t="s">
        <v>3036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1458</v>
      </c>
      <c r="C1071" s="477" t="s">
        <v>5448</v>
      </c>
      <c r="D1071" s="465"/>
      <c r="E1071" s="466" t="s">
        <v>3728</v>
      </c>
      <c r="F1071" s="467" t="s">
        <v>3036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1459</v>
      </c>
      <c r="C1072" s="481" t="s">
        <v>5449</v>
      </c>
      <c r="D1072" s="482"/>
      <c r="E1072" s="483" t="s">
        <v>3165</v>
      </c>
      <c r="F1072" s="484" t="s">
        <v>3166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1460</v>
      </c>
      <c r="C1073" s="477" t="s">
        <v>5449</v>
      </c>
      <c r="D1073" s="465"/>
      <c r="E1073" s="466" t="s">
        <v>4443</v>
      </c>
      <c r="F1073" s="467" t="s">
        <v>3123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1461</v>
      </c>
      <c r="C1074" s="477" t="s">
        <v>5450</v>
      </c>
      <c r="D1074" s="465"/>
      <c r="E1074" s="466" t="s">
        <v>3209</v>
      </c>
      <c r="F1074" s="467" t="s">
        <v>3041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1462</v>
      </c>
      <c r="C1075" s="477" t="s">
        <v>5452</v>
      </c>
      <c r="D1075" s="465"/>
      <c r="E1075" s="466" t="s">
        <v>5453</v>
      </c>
      <c r="F1075" s="467" t="s">
        <v>3147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1463</v>
      </c>
      <c r="C1076" s="477" t="s">
        <v>5455</v>
      </c>
      <c r="D1076" s="465"/>
      <c r="E1076" s="466" t="s">
        <v>3650</v>
      </c>
      <c r="F1076" s="467" t="s">
        <v>3044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1464</v>
      </c>
      <c r="C1077" s="477" t="s">
        <v>5456</v>
      </c>
      <c r="D1077" s="465"/>
      <c r="E1077" s="466" t="s">
        <v>5457</v>
      </c>
      <c r="F1077" s="467" t="s">
        <v>3147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1465</v>
      </c>
      <c r="C1078" s="477" t="s">
        <v>5458</v>
      </c>
      <c r="D1078" s="465"/>
      <c r="E1078" s="466" t="s">
        <v>3152</v>
      </c>
      <c r="F1078" s="467" t="s">
        <v>3013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1466</v>
      </c>
      <c r="C1079" s="477" t="s">
        <v>5459</v>
      </c>
      <c r="D1079" s="465"/>
      <c r="E1079" s="466" t="s">
        <v>3014</v>
      </c>
      <c r="F1079" s="467" t="s">
        <v>3011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1467</v>
      </c>
      <c r="C1080" s="477" t="s">
        <v>5460</v>
      </c>
      <c r="D1080" s="465"/>
      <c r="E1080" s="466" t="s">
        <v>3209</v>
      </c>
      <c r="F1080" s="467" t="s">
        <v>3013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1468</v>
      </c>
      <c r="C1081" s="477" t="s">
        <v>5463</v>
      </c>
      <c r="D1081" s="465"/>
      <c r="E1081" s="466" t="s">
        <v>3126</v>
      </c>
      <c r="F1081" s="467" t="s">
        <v>3128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1469</v>
      </c>
      <c r="C1082" s="481" t="s">
        <v>5464</v>
      </c>
      <c r="D1082" s="482"/>
      <c r="E1082" s="483" t="s">
        <v>3028</v>
      </c>
      <c r="F1082" s="484" t="s">
        <v>3214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5428</v>
      </c>
      <c r="C1083" s="477" t="s">
        <v>5467</v>
      </c>
      <c r="D1083" s="465"/>
      <c r="E1083" s="466" t="s">
        <v>3244</v>
      </c>
      <c r="F1083" s="467" t="s">
        <v>3068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5429</v>
      </c>
      <c r="C1084" s="477" t="s">
        <v>5468</v>
      </c>
      <c r="D1084" s="465"/>
      <c r="E1084" s="466" t="s">
        <v>3704</v>
      </c>
      <c r="F1084" s="467" t="s">
        <v>3066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5430</v>
      </c>
      <c r="C1085" s="477" t="s">
        <v>5469</v>
      </c>
      <c r="D1085" s="465"/>
      <c r="E1085" s="466" t="s">
        <v>3084</v>
      </c>
      <c r="F1085" s="467" t="s">
        <v>3029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5431</v>
      </c>
      <c r="C1086" s="477" t="s">
        <v>5497</v>
      </c>
      <c r="D1086" s="465"/>
      <c r="E1086" s="466" t="s">
        <v>3056</v>
      </c>
      <c r="F1086" s="467" t="s">
        <v>3057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5432</v>
      </c>
      <c r="C1087" s="477" t="s">
        <v>5480</v>
      </c>
      <c r="D1087" s="465"/>
      <c r="E1087" s="466" t="s">
        <v>3133</v>
      </c>
      <c r="F1087" s="467" t="s">
        <v>2944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5433</v>
      </c>
      <c r="C1088" s="477" t="s">
        <v>5479</v>
      </c>
      <c r="D1088" s="465"/>
      <c r="E1088" s="466" t="s">
        <v>3019</v>
      </c>
      <c r="F1088" s="467" t="s">
        <v>2944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5434</v>
      </c>
      <c r="C1089" s="477" t="s">
        <v>5522</v>
      </c>
      <c r="D1089" s="465"/>
      <c r="E1089" s="466" t="s">
        <v>3021</v>
      </c>
      <c r="F1089" s="467" t="s">
        <v>2944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5435</v>
      </c>
      <c r="C1090" s="477" t="s">
        <v>5483</v>
      </c>
      <c r="D1090" s="465"/>
      <c r="E1090" s="466" t="s">
        <v>3067</v>
      </c>
      <c r="F1090" s="467" t="s">
        <v>3068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5436</v>
      </c>
      <c r="C1091" s="477" t="s">
        <v>5485</v>
      </c>
      <c r="D1091" s="465"/>
      <c r="E1091" s="466" t="s">
        <v>3040</v>
      </c>
      <c r="F1091" s="467" t="s">
        <v>3041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5437</v>
      </c>
      <c r="C1092" s="481" t="s">
        <v>5498</v>
      </c>
      <c r="D1092" s="482"/>
      <c r="E1092" s="483" t="s">
        <v>3731</v>
      </c>
      <c r="F1092" s="484" t="s">
        <v>3732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5438</v>
      </c>
      <c r="C1093" s="477" t="s">
        <v>5499</v>
      </c>
      <c r="D1093" s="465"/>
      <c r="E1093" s="466" t="s">
        <v>3731</v>
      </c>
      <c r="F1093" s="467" t="s">
        <v>3732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5439</v>
      </c>
      <c r="C1094" s="477" t="s">
        <v>5500</v>
      </c>
      <c r="D1094" s="465"/>
      <c r="E1094" s="466" t="s">
        <v>3731</v>
      </c>
      <c r="F1094" s="467" t="s">
        <v>3732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5440</v>
      </c>
      <c r="C1095" s="477" t="s">
        <v>5501</v>
      </c>
      <c r="D1095" s="465"/>
      <c r="E1095" s="466" t="s">
        <v>3737</v>
      </c>
      <c r="F1095" s="467" t="s">
        <v>3732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5441</v>
      </c>
      <c r="C1096" s="477" t="s">
        <v>5502</v>
      </c>
      <c r="D1096" s="465"/>
      <c r="E1096" s="466" t="s">
        <v>3737</v>
      </c>
      <c r="F1096" s="467" t="s">
        <v>3732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5442</v>
      </c>
      <c r="C1097" s="477" t="s">
        <v>5503</v>
      </c>
      <c r="D1097" s="465"/>
      <c r="E1097" s="466" t="s">
        <v>3737</v>
      </c>
      <c r="F1097" s="467" t="s">
        <v>3732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5443</v>
      </c>
      <c r="C1098" s="477" t="s">
        <v>5504</v>
      </c>
      <c r="D1098" s="465"/>
      <c r="E1098" s="466" t="s">
        <v>3737</v>
      </c>
      <c r="F1098" s="467" t="s">
        <v>3732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287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770" customFormat="1" x14ac:dyDescent="0.2">
      <c r="A1101" s="760">
        <v>1</v>
      </c>
      <c r="B1101" s="761" t="s">
        <v>1470</v>
      </c>
      <c r="C1101" s="762" t="s">
        <v>5586</v>
      </c>
      <c r="D1101" s="763" t="s">
        <v>2970</v>
      </c>
      <c r="E1101" s="764" t="s">
        <v>2971</v>
      </c>
      <c r="F1101" s="764" t="s">
        <v>2972</v>
      </c>
      <c r="G1101" s="765" t="s">
        <v>3989</v>
      </c>
      <c r="H1101" s="766">
        <v>45111</v>
      </c>
      <c r="I1101" s="767">
        <f>K1101/1.11</f>
        <v>521513.51351351349</v>
      </c>
      <c r="J1101" s="767">
        <f>I1101*11%</f>
        <v>57366.486486486487</v>
      </c>
      <c r="K1101" s="768">
        <f>[2]Invoice!$K$34</f>
        <v>578880</v>
      </c>
      <c r="L1101" s="769"/>
    </row>
    <row r="1102" spans="1:12" s="770" customFormat="1" x14ac:dyDescent="0.2">
      <c r="A1102" s="760">
        <v>2</v>
      </c>
      <c r="B1102" s="775" t="s">
        <v>1471</v>
      </c>
      <c r="C1102" s="777" t="s">
        <v>5587</v>
      </c>
      <c r="D1102" s="778" t="s">
        <v>5055</v>
      </c>
      <c r="E1102" s="779" t="s">
        <v>5064</v>
      </c>
      <c r="F1102" s="780" t="s">
        <v>2929</v>
      </c>
      <c r="G1102" s="765" t="s">
        <v>3990</v>
      </c>
      <c r="H1102" s="766">
        <v>45112</v>
      </c>
      <c r="I1102" s="776">
        <f>K1102/1.11</f>
        <v>8991216.2162162159</v>
      </c>
      <c r="J1102" s="776">
        <f>I1102*11%</f>
        <v>989033.78378378379</v>
      </c>
      <c r="K1102" s="773">
        <f>[2]Invoice!$K$148</f>
        <v>9980250</v>
      </c>
      <c r="L1102" s="774"/>
    </row>
    <row r="1103" spans="1:12" s="770" customFormat="1" x14ac:dyDescent="0.2">
      <c r="A1103" s="760">
        <v>3</v>
      </c>
      <c r="B1103" s="761" t="s">
        <v>1472</v>
      </c>
      <c r="C1103" s="771" t="s">
        <v>5588</v>
      </c>
      <c r="D1103" s="763" t="s">
        <v>2879</v>
      </c>
      <c r="E1103" s="781" t="s">
        <v>2880</v>
      </c>
      <c r="F1103" s="782" t="s">
        <v>2876</v>
      </c>
      <c r="G1103" s="765" t="s">
        <v>3991</v>
      </c>
      <c r="H1103" s="766">
        <v>45113</v>
      </c>
      <c r="I1103" s="767">
        <f t="shared" ref="I1103:I1166" si="42">K1103/1.11</f>
        <v>39589881.081081077</v>
      </c>
      <c r="J1103" s="767">
        <f t="shared" ref="J1103:J1166" si="43">I1103*11%</f>
        <v>4354886.9189189188</v>
      </c>
      <c r="K1103" s="773">
        <f>[2]Invoice!$K$262</f>
        <v>43944768</v>
      </c>
      <c r="L1103" s="774"/>
    </row>
    <row r="1104" spans="1:12" s="770" customFormat="1" x14ac:dyDescent="0.2">
      <c r="A1104" s="760">
        <v>4</v>
      </c>
      <c r="B1104" s="775" t="s">
        <v>1473</v>
      </c>
      <c r="C1104" s="771" t="s">
        <v>5589</v>
      </c>
      <c r="D1104" s="763" t="s">
        <v>2900</v>
      </c>
      <c r="E1104" s="764" t="s">
        <v>2901</v>
      </c>
      <c r="F1104" s="764" t="s">
        <v>2876</v>
      </c>
      <c r="G1104" s="765" t="s">
        <v>3992</v>
      </c>
      <c r="H1104" s="766">
        <v>45113</v>
      </c>
      <c r="I1104" s="776">
        <f t="shared" si="42"/>
        <v>3398108.1081081079</v>
      </c>
      <c r="J1104" s="776">
        <f t="shared" si="43"/>
        <v>373791.89189189189</v>
      </c>
      <c r="K1104" s="773">
        <f>[2]Invoice!$K$376</f>
        <v>3771900</v>
      </c>
      <c r="L1104" s="774"/>
    </row>
    <row r="1105" spans="1:12" s="770" customFormat="1" x14ac:dyDescent="0.2">
      <c r="A1105" s="760">
        <v>5</v>
      </c>
      <c r="B1105" s="761" t="s">
        <v>1474</v>
      </c>
      <c r="C1105" s="771" t="s">
        <v>5590</v>
      </c>
      <c r="D1105" s="783" t="s">
        <v>2894</v>
      </c>
      <c r="E1105" s="784" t="s">
        <v>2895</v>
      </c>
      <c r="F1105" s="785" t="s">
        <v>2876</v>
      </c>
      <c r="G1105" s="765" t="s">
        <v>3993</v>
      </c>
      <c r="H1105" s="766">
        <v>45113</v>
      </c>
      <c r="I1105" s="767">
        <f t="shared" si="42"/>
        <v>3955065.315315315</v>
      </c>
      <c r="J1105" s="767">
        <f t="shared" si="43"/>
        <v>435057.18468468467</v>
      </c>
      <c r="K1105" s="773">
        <f>[2]Invoice!$K$490</f>
        <v>4390122.5</v>
      </c>
      <c r="L1105" s="774"/>
    </row>
    <row r="1106" spans="1:12" s="770" customFormat="1" x14ac:dyDescent="0.2">
      <c r="A1106" s="760">
        <v>6</v>
      </c>
      <c r="B1106" s="775" t="s">
        <v>1475</v>
      </c>
      <c r="C1106" s="771" t="s">
        <v>5591</v>
      </c>
      <c r="D1106" s="786" t="s">
        <v>3424</v>
      </c>
      <c r="E1106" s="781" t="s">
        <v>3425</v>
      </c>
      <c r="F1106" s="787" t="s">
        <v>2994</v>
      </c>
      <c r="G1106" s="765" t="s">
        <v>3994</v>
      </c>
      <c r="H1106" s="766">
        <v>45113</v>
      </c>
      <c r="I1106" s="776">
        <f t="shared" si="42"/>
        <v>3864648.6486486485</v>
      </c>
      <c r="J1106" s="776">
        <f t="shared" si="43"/>
        <v>425111.35135135136</v>
      </c>
      <c r="K1106" s="773">
        <f>[2]Invoice!$K$604</f>
        <v>4289760</v>
      </c>
      <c r="L1106" s="774"/>
    </row>
    <row r="1107" spans="1:12" s="770" customFormat="1" x14ac:dyDescent="0.2">
      <c r="A1107" s="760">
        <v>7</v>
      </c>
      <c r="B1107" s="761" t="s">
        <v>1476</v>
      </c>
      <c r="C1107" s="771" t="s">
        <v>5592</v>
      </c>
      <c r="D1107" s="778" t="s">
        <v>5055</v>
      </c>
      <c r="E1107" s="779" t="s">
        <v>5064</v>
      </c>
      <c r="F1107" s="780" t="s">
        <v>2929</v>
      </c>
      <c r="G1107" s="765" t="s">
        <v>3995</v>
      </c>
      <c r="H1107" s="766">
        <v>45114</v>
      </c>
      <c r="I1107" s="767">
        <f t="shared" si="42"/>
        <v>28378378.378378376</v>
      </c>
      <c r="J1107" s="767">
        <f t="shared" si="43"/>
        <v>3121621.6216216213</v>
      </c>
      <c r="K1107" s="773">
        <f>[2]Invoice!$K$718</f>
        <v>31500000</v>
      </c>
      <c r="L1107" s="774"/>
    </row>
    <row r="1108" spans="1:12" s="770" customFormat="1" x14ac:dyDescent="0.2">
      <c r="A1108" s="760">
        <v>8</v>
      </c>
      <c r="B1108" s="775" t="s">
        <v>1477</v>
      </c>
      <c r="C1108" s="771" t="s">
        <v>5593</v>
      </c>
      <c r="D1108" s="763" t="s">
        <v>2879</v>
      </c>
      <c r="E1108" s="781" t="s">
        <v>2880</v>
      </c>
      <c r="F1108" s="782" t="s">
        <v>2876</v>
      </c>
      <c r="G1108" s="765" t="s">
        <v>3997</v>
      </c>
      <c r="H1108" s="766">
        <v>45115</v>
      </c>
      <c r="I1108" s="776">
        <f t="shared" si="42"/>
        <v>3263513.5135135134</v>
      </c>
      <c r="J1108" s="776">
        <f t="shared" si="43"/>
        <v>358986.48648648645</v>
      </c>
      <c r="K1108" s="773">
        <f>[2]Invoice!$K$832</f>
        <v>3622500</v>
      </c>
      <c r="L1108" s="774"/>
    </row>
    <row r="1109" spans="1:12" s="770" customFormat="1" x14ac:dyDescent="0.2">
      <c r="A1109" s="760">
        <v>9</v>
      </c>
      <c r="B1109" s="761" t="s">
        <v>1478</v>
      </c>
      <c r="C1109" s="771" t="s">
        <v>5594</v>
      </c>
      <c r="D1109" s="778" t="s">
        <v>5055</v>
      </c>
      <c r="E1109" s="779" t="s">
        <v>5064</v>
      </c>
      <c r="F1109" s="780" t="s">
        <v>2929</v>
      </c>
      <c r="G1109" s="765" t="s">
        <v>3998</v>
      </c>
      <c r="H1109" s="766">
        <v>45115</v>
      </c>
      <c r="I1109" s="767">
        <f t="shared" si="42"/>
        <v>6810810.81081081</v>
      </c>
      <c r="J1109" s="767">
        <f t="shared" si="43"/>
        <v>749189.18918918911</v>
      </c>
      <c r="K1109" s="773">
        <f>[2]Invoice!$K$946</f>
        <v>7560000</v>
      </c>
      <c r="L1109" s="774"/>
    </row>
    <row r="1110" spans="1:12" s="770" customFormat="1" ht="14.25" customHeight="1" x14ac:dyDescent="0.2">
      <c r="A1110" s="760">
        <v>10</v>
      </c>
      <c r="B1110" s="775" t="s">
        <v>1479</v>
      </c>
      <c r="C1110" s="771" t="s">
        <v>5595</v>
      </c>
      <c r="D1110" s="763" t="s">
        <v>2977</v>
      </c>
      <c r="E1110" s="784" t="s">
        <v>2978</v>
      </c>
      <c r="F1110" s="782" t="s">
        <v>2979</v>
      </c>
      <c r="G1110" s="765" t="s">
        <v>3999</v>
      </c>
      <c r="H1110" s="766">
        <v>45115</v>
      </c>
      <c r="I1110" s="776">
        <f t="shared" si="42"/>
        <v>2322972.9729729728</v>
      </c>
      <c r="J1110" s="776">
        <f t="shared" si="43"/>
        <v>255527.02702702701</v>
      </c>
      <c r="K1110" s="773">
        <f>[2]Invoice!$K$1060</f>
        <v>2578500</v>
      </c>
      <c r="L1110" s="774"/>
    </row>
    <row r="1111" spans="1:12" s="770" customFormat="1" ht="14.25" customHeight="1" x14ac:dyDescent="0.2">
      <c r="A1111" s="760">
        <v>11</v>
      </c>
      <c r="B1111" s="761" t="s">
        <v>1480</v>
      </c>
      <c r="C1111" s="771" t="s">
        <v>5596</v>
      </c>
      <c r="D1111" s="763" t="s">
        <v>2904</v>
      </c>
      <c r="E1111" s="784" t="s">
        <v>2905</v>
      </c>
      <c r="F1111" s="782" t="s">
        <v>2906</v>
      </c>
      <c r="G1111" s="765" t="s">
        <v>4000</v>
      </c>
      <c r="H1111" s="766">
        <v>45117</v>
      </c>
      <c r="I1111" s="767">
        <f t="shared" si="42"/>
        <v>4654054.0540540535</v>
      </c>
      <c r="J1111" s="767">
        <f t="shared" si="43"/>
        <v>511945.94594594586</v>
      </c>
      <c r="K1111" s="773">
        <f>[2]Invoice!$K$1174</f>
        <v>5166000</v>
      </c>
      <c r="L1111" s="774"/>
    </row>
    <row r="1112" spans="1:12" s="770" customFormat="1" x14ac:dyDescent="0.2">
      <c r="A1112" s="760">
        <v>12</v>
      </c>
      <c r="B1112" s="775" t="s">
        <v>1481</v>
      </c>
      <c r="C1112" s="771" t="s">
        <v>5597</v>
      </c>
      <c r="D1112" s="763" t="s">
        <v>5039</v>
      </c>
      <c r="E1112" s="764" t="s">
        <v>5040</v>
      </c>
      <c r="F1112" s="764" t="s">
        <v>2944</v>
      </c>
      <c r="G1112" s="765" t="s">
        <v>4001</v>
      </c>
      <c r="H1112" s="766">
        <v>45117</v>
      </c>
      <c r="I1112" s="776">
        <f t="shared" si="42"/>
        <v>19499572.07207207</v>
      </c>
      <c r="J1112" s="776">
        <f t="shared" si="43"/>
        <v>2144952.9279279276</v>
      </c>
      <c r="K1112" s="773">
        <f>[2]Invoice!$K$1288</f>
        <v>21644525</v>
      </c>
      <c r="L1112" s="774"/>
    </row>
    <row r="1113" spans="1:12" s="770" customFormat="1" ht="14.25" customHeight="1" x14ac:dyDescent="0.2">
      <c r="A1113" s="760">
        <v>13</v>
      </c>
      <c r="B1113" s="761" t="s">
        <v>1482</v>
      </c>
      <c r="C1113" s="771" t="s">
        <v>5598</v>
      </c>
      <c r="D1113" s="778" t="s">
        <v>2911</v>
      </c>
      <c r="E1113" s="779" t="s">
        <v>2912</v>
      </c>
      <c r="F1113" s="780" t="s">
        <v>2913</v>
      </c>
      <c r="G1113" s="765" t="s">
        <v>4002</v>
      </c>
      <c r="H1113" s="766">
        <v>45117</v>
      </c>
      <c r="I1113" s="767">
        <f t="shared" si="42"/>
        <v>1636324.3243243243</v>
      </c>
      <c r="J1113" s="767">
        <f t="shared" si="43"/>
        <v>179995.67567567568</v>
      </c>
      <c r="K1113" s="773">
        <f>[2]Invoice!$K$1402</f>
        <v>1816320</v>
      </c>
      <c r="L1113" s="774"/>
    </row>
    <row r="1114" spans="1:12" s="770" customFormat="1" ht="14.25" customHeight="1" x14ac:dyDescent="0.2">
      <c r="A1114" s="760">
        <v>14</v>
      </c>
      <c r="B1114" s="775" t="s">
        <v>1483</v>
      </c>
      <c r="C1114" s="771" t="s">
        <v>5599</v>
      </c>
      <c r="D1114" s="783" t="s">
        <v>2894</v>
      </c>
      <c r="E1114" s="784" t="s">
        <v>2895</v>
      </c>
      <c r="F1114" s="785" t="s">
        <v>2876</v>
      </c>
      <c r="G1114" s="765" t="s">
        <v>4003</v>
      </c>
      <c r="H1114" s="766">
        <v>45118</v>
      </c>
      <c r="I1114" s="776">
        <f t="shared" si="42"/>
        <v>2562378.3783783782</v>
      </c>
      <c r="J1114" s="776">
        <f t="shared" si="43"/>
        <v>281861.6216216216</v>
      </c>
      <c r="K1114" s="773">
        <f>[2]Invoice!$K$1516</f>
        <v>2844240</v>
      </c>
      <c r="L1114" s="774"/>
    </row>
    <row r="1115" spans="1:12" s="770" customFormat="1" x14ac:dyDescent="0.2">
      <c r="A1115" s="760">
        <v>15</v>
      </c>
      <c r="B1115" s="761" t="s">
        <v>1484</v>
      </c>
      <c r="C1115" s="771" t="s">
        <v>5600</v>
      </c>
      <c r="D1115" s="763" t="s">
        <v>2879</v>
      </c>
      <c r="E1115" s="781" t="s">
        <v>2880</v>
      </c>
      <c r="F1115" s="782" t="s">
        <v>2876</v>
      </c>
      <c r="G1115" s="765" t="s">
        <v>4004</v>
      </c>
      <c r="H1115" s="766">
        <v>45118</v>
      </c>
      <c r="I1115" s="767">
        <f t="shared" si="42"/>
        <v>5274162.1621621614</v>
      </c>
      <c r="J1115" s="767">
        <f t="shared" si="43"/>
        <v>580157.83783783775</v>
      </c>
      <c r="K1115" s="773">
        <f>[2]Invoice!$K$1630</f>
        <v>5854320</v>
      </c>
      <c r="L1115" s="774"/>
    </row>
    <row r="1116" spans="1:12" s="770" customFormat="1" x14ac:dyDescent="0.2">
      <c r="A1116" s="760">
        <v>16</v>
      </c>
      <c r="B1116" s="775" t="s">
        <v>1485</v>
      </c>
      <c r="C1116" s="771" t="s">
        <v>5601</v>
      </c>
      <c r="D1116" s="778" t="s">
        <v>5055</v>
      </c>
      <c r="E1116" s="779" t="s">
        <v>5064</v>
      </c>
      <c r="F1116" s="780" t="s">
        <v>2929</v>
      </c>
      <c r="G1116" s="765" t="s">
        <v>4005</v>
      </c>
      <c r="H1116" s="766">
        <v>45118</v>
      </c>
      <c r="I1116" s="776">
        <f t="shared" si="42"/>
        <v>7355675.6756756753</v>
      </c>
      <c r="J1116" s="776">
        <f t="shared" si="43"/>
        <v>809124.32432432426</v>
      </c>
      <c r="K1116" s="773">
        <f>[2]Invoice!$K$1744</f>
        <v>8164800</v>
      </c>
      <c r="L1116" s="774"/>
    </row>
    <row r="1117" spans="1:12" s="770" customFormat="1" x14ac:dyDescent="0.2">
      <c r="A1117" s="760">
        <v>17</v>
      </c>
      <c r="B1117" s="761" t="s">
        <v>1486</v>
      </c>
      <c r="C1117" s="771" t="s">
        <v>5602</v>
      </c>
      <c r="D1117" s="763" t="s">
        <v>5039</v>
      </c>
      <c r="E1117" s="764" t="s">
        <v>5040</v>
      </c>
      <c r="F1117" s="764" t="s">
        <v>2944</v>
      </c>
      <c r="G1117" s="765" t="s">
        <v>4006</v>
      </c>
      <c r="H1117" s="766">
        <v>45119</v>
      </c>
      <c r="I1117" s="767">
        <f t="shared" si="42"/>
        <v>37863896.396396391</v>
      </c>
      <c r="J1117" s="767">
        <f t="shared" si="43"/>
        <v>4165028.6036036029</v>
      </c>
      <c r="K1117" s="773">
        <f>[2]Invoice!$K$1858</f>
        <v>42028925</v>
      </c>
      <c r="L1117" s="774"/>
    </row>
    <row r="1118" spans="1:12" s="770" customFormat="1" x14ac:dyDescent="0.2">
      <c r="A1118" s="760">
        <v>18</v>
      </c>
      <c r="B1118" s="775" t="s">
        <v>1487</v>
      </c>
      <c r="C1118" s="771" t="s">
        <v>5603</v>
      </c>
      <c r="D1118" s="763" t="s">
        <v>2879</v>
      </c>
      <c r="E1118" s="781" t="s">
        <v>2880</v>
      </c>
      <c r="F1118" s="782" t="s">
        <v>2876</v>
      </c>
      <c r="G1118" s="765" t="s">
        <v>4007</v>
      </c>
      <c r="H1118" s="766">
        <v>45119</v>
      </c>
      <c r="I1118" s="776">
        <f t="shared" si="42"/>
        <v>13866183.783783782</v>
      </c>
      <c r="J1118" s="776">
        <f t="shared" si="43"/>
        <v>1525280.2162162161</v>
      </c>
      <c r="K1118" s="773">
        <f>[2]Invoice!$K$1972</f>
        <v>15391464</v>
      </c>
      <c r="L1118" s="774"/>
    </row>
    <row r="1119" spans="1:12" s="770" customFormat="1" x14ac:dyDescent="0.2">
      <c r="A1119" s="760">
        <v>19</v>
      </c>
      <c r="B1119" s="761" t="s">
        <v>1488</v>
      </c>
      <c r="C1119" s="771" t="s">
        <v>5604</v>
      </c>
      <c r="D1119" s="778" t="s">
        <v>5055</v>
      </c>
      <c r="E1119" s="779" t="s">
        <v>5064</v>
      </c>
      <c r="F1119" s="780" t="s">
        <v>2929</v>
      </c>
      <c r="G1119" s="765" t="s">
        <v>4008</v>
      </c>
      <c r="H1119" s="772">
        <v>45121</v>
      </c>
      <c r="I1119" s="767">
        <f t="shared" si="42"/>
        <v>12004054.054054054</v>
      </c>
      <c r="J1119" s="767">
        <f t="shared" si="43"/>
        <v>1320445.9459459458</v>
      </c>
      <c r="K1119" s="773">
        <f>[2]Invoice!$K$2086</f>
        <v>13324500</v>
      </c>
      <c r="L1119" s="774"/>
    </row>
    <row r="1120" spans="1:12" s="770" customFormat="1" x14ac:dyDescent="0.2">
      <c r="A1120" s="760">
        <v>20</v>
      </c>
      <c r="B1120" s="775" t="s">
        <v>1489</v>
      </c>
      <c r="C1120" s="771" t="s">
        <v>5605</v>
      </c>
      <c r="D1120" s="778" t="s">
        <v>2911</v>
      </c>
      <c r="E1120" s="779" t="s">
        <v>2912</v>
      </c>
      <c r="F1120" s="780" t="s">
        <v>2913</v>
      </c>
      <c r="G1120" s="765" t="s">
        <v>4009</v>
      </c>
      <c r="H1120" s="772">
        <v>45121</v>
      </c>
      <c r="I1120" s="776">
        <f t="shared" si="42"/>
        <v>4220972.9729729723</v>
      </c>
      <c r="J1120" s="776">
        <f t="shared" si="43"/>
        <v>464307.02702702698</v>
      </c>
      <c r="K1120" s="773">
        <f>[2]Invoice!$K$2200</f>
        <v>4685280</v>
      </c>
      <c r="L1120" s="774"/>
    </row>
    <row r="1121" spans="1:12" s="770" customFormat="1" x14ac:dyDescent="0.2">
      <c r="A1121" s="760">
        <v>21</v>
      </c>
      <c r="B1121" s="761" t="s">
        <v>1490</v>
      </c>
      <c r="C1121" s="771" t="s">
        <v>5606</v>
      </c>
      <c r="D1121" s="763" t="s">
        <v>5039</v>
      </c>
      <c r="E1121" s="764" t="s">
        <v>5040</v>
      </c>
      <c r="F1121" s="764" t="s">
        <v>2944</v>
      </c>
      <c r="G1121" s="765" t="s">
        <v>3996</v>
      </c>
      <c r="H1121" s="772">
        <v>45114</v>
      </c>
      <c r="I1121" s="767">
        <f t="shared" si="42"/>
        <v>1475675.6756756755</v>
      </c>
      <c r="J1121" s="767">
        <f t="shared" si="43"/>
        <v>162324.32432432432</v>
      </c>
      <c r="K1121" s="773">
        <f>[2]Invoice!$K$2314</f>
        <v>1638000</v>
      </c>
      <c r="L1121" s="774"/>
    </row>
    <row r="1122" spans="1:12" s="521" customFormat="1" x14ac:dyDescent="0.2">
      <c r="A1122" s="518">
        <v>22</v>
      </c>
      <c r="B1122" s="470" t="s">
        <v>1491</v>
      </c>
      <c r="C1122" s="477" t="s">
        <v>5607</v>
      </c>
      <c r="D1122" s="488" t="s">
        <v>5055</v>
      </c>
      <c r="E1122" s="504" t="s">
        <v>5064</v>
      </c>
      <c r="F1122" s="505" t="s">
        <v>2929</v>
      </c>
      <c r="G1122" s="519" t="s">
        <v>4010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f>[2]Invoice!$K$2428</f>
        <v>19485900</v>
      </c>
      <c r="L1122" s="476"/>
    </row>
    <row r="1123" spans="1:12" s="521" customFormat="1" x14ac:dyDescent="0.2">
      <c r="A1123" s="518">
        <v>23</v>
      </c>
      <c r="B1123" s="486" t="s">
        <v>1492</v>
      </c>
      <c r="C1123" s="477" t="s">
        <v>5608</v>
      </c>
      <c r="D1123" s="465" t="s">
        <v>2879</v>
      </c>
      <c r="E1123" s="710" t="s">
        <v>2880</v>
      </c>
      <c r="F1123" s="467" t="s">
        <v>2876</v>
      </c>
      <c r="G1123" s="519" t="s">
        <v>4011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f>[2]Invoice!$K$2542</f>
        <v>2242080</v>
      </c>
      <c r="L1123" s="476"/>
    </row>
    <row r="1124" spans="1:12" s="521" customFormat="1" x14ac:dyDescent="0.2">
      <c r="A1124" s="518">
        <v>24</v>
      </c>
      <c r="B1124" s="470" t="s">
        <v>1493</v>
      </c>
      <c r="C1124" s="477" t="s">
        <v>5609</v>
      </c>
      <c r="D1124" s="465" t="s">
        <v>2927</v>
      </c>
      <c r="E1124" s="466" t="s">
        <v>2928</v>
      </c>
      <c r="F1124" s="467" t="s">
        <v>2929</v>
      </c>
      <c r="G1124" s="519" t="s">
        <v>4012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f>[2]Invoice!$K$2656</f>
        <v>2721600</v>
      </c>
      <c r="L1124" s="476"/>
    </row>
    <row r="1125" spans="1:12" s="521" customFormat="1" x14ac:dyDescent="0.2">
      <c r="A1125" s="518">
        <v>25</v>
      </c>
      <c r="B1125" s="486" t="s">
        <v>1494</v>
      </c>
      <c r="C1125" s="477" t="s">
        <v>5610</v>
      </c>
      <c r="D1125" s="465" t="s">
        <v>2879</v>
      </c>
      <c r="E1125" s="710" t="s">
        <v>2880</v>
      </c>
      <c r="F1125" s="467" t="s">
        <v>2876</v>
      </c>
      <c r="G1125" s="519" t="s">
        <v>4013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f>[2]Invoice!$K$2770</f>
        <v>8217300</v>
      </c>
      <c r="L1125" s="476"/>
    </row>
    <row r="1126" spans="1:12" s="522" customFormat="1" x14ac:dyDescent="0.2">
      <c r="A1126" s="518">
        <v>26</v>
      </c>
      <c r="B1126" s="470" t="s">
        <v>1495</v>
      </c>
      <c r="C1126" s="477"/>
      <c r="D1126" s="465"/>
      <c r="E1126" s="466"/>
      <c r="F1126" s="467"/>
      <c r="G1126" s="519" t="s">
        <v>5176</v>
      </c>
      <c r="H1126" s="478"/>
      <c r="I1126" s="474">
        <f t="shared" si="42"/>
        <v>0</v>
      </c>
      <c r="J1126" s="474">
        <f t="shared" si="43"/>
        <v>0</v>
      </c>
      <c r="K1126" s="475">
        <f>[2]Invoice!$K$2884</f>
        <v>0</v>
      </c>
      <c r="L1126" s="476"/>
    </row>
    <row r="1127" spans="1:12" s="522" customFormat="1" x14ac:dyDescent="0.2">
      <c r="A1127" s="518">
        <v>27</v>
      </c>
      <c r="B1127" s="486" t="s">
        <v>1496</v>
      </c>
      <c r="C1127" s="477"/>
      <c r="D1127" s="465"/>
      <c r="E1127" s="466"/>
      <c r="F1127" s="467"/>
      <c r="G1127" s="519" t="s">
        <v>5177</v>
      </c>
      <c r="H1127" s="478"/>
      <c r="I1127" s="489">
        <f t="shared" si="42"/>
        <v>0</v>
      </c>
      <c r="J1127" s="489">
        <f t="shared" si="43"/>
        <v>0</v>
      </c>
      <c r="K1127" s="475">
        <f>[2]Invoice!$K$2998</f>
        <v>0</v>
      </c>
      <c r="L1127" s="476"/>
    </row>
    <row r="1128" spans="1:12" s="522" customFormat="1" x14ac:dyDescent="0.2">
      <c r="A1128" s="518">
        <v>28</v>
      </c>
      <c r="B1128" s="470" t="s">
        <v>1497</v>
      </c>
      <c r="C1128" s="477"/>
      <c r="D1128" s="465"/>
      <c r="E1128" s="472"/>
      <c r="F1128" s="472"/>
      <c r="G1128" s="519" t="s">
        <v>5178</v>
      </c>
      <c r="H1128" s="478"/>
      <c r="I1128" s="474">
        <f t="shared" si="42"/>
        <v>0</v>
      </c>
      <c r="J1128" s="474">
        <f t="shared" si="43"/>
        <v>0</v>
      </c>
      <c r="K1128" s="475">
        <f>[2]Invoice!$K$3112</f>
        <v>0</v>
      </c>
      <c r="L1128" s="476"/>
    </row>
    <row r="1129" spans="1:12" s="522" customFormat="1" x14ac:dyDescent="0.2">
      <c r="A1129" s="518">
        <v>29</v>
      </c>
      <c r="B1129" s="486" t="s">
        <v>1498</v>
      </c>
      <c r="C1129" s="477"/>
      <c r="D1129" s="488"/>
      <c r="E1129" s="504"/>
      <c r="F1129" s="505"/>
      <c r="G1129" s="519" t="s">
        <v>5179</v>
      </c>
      <c r="H1129" s="478"/>
      <c r="I1129" s="489">
        <f t="shared" si="42"/>
        <v>0</v>
      </c>
      <c r="J1129" s="489">
        <f t="shared" si="43"/>
        <v>0</v>
      </c>
      <c r="K1129" s="475">
        <f>[2]Invoice!$K$3226</f>
        <v>0</v>
      </c>
      <c r="L1129" s="476"/>
    </row>
    <row r="1130" spans="1:12" s="522" customFormat="1" x14ac:dyDescent="0.2">
      <c r="A1130" s="518">
        <v>30</v>
      </c>
      <c r="B1130" s="470" t="s">
        <v>1499</v>
      </c>
      <c r="C1130" s="477"/>
      <c r="D1130" s="465"/>
      <c r="E1130" s="466"/>
      <c r="F1130" s="467"/>
      <c r="G1130" s="519" t="s">
        <v>5180</v>
      </c>
      <c r="H1130" s="478"/>
      <c r="I1130" s="474">
        <f t="shared" si="42"/>
        <v>0</v>
      </c>
      <c r="J1130" s="474">
        <f t="shared" si="43"/>
        <v>0</v>
      </c>
      <c r="K1130" s="475">
        <f>[2]Invoice!$K$3340</f>
        <v>0</v>
      </c>
      <c r="L1130" s="476"/>
    </row>
    <row r="1131" spans="1:12" s="522" customFormat="1" x14ac:dyDescent="0.2">
      <c r="A1131" s="518">
        <v>31</v>
      </c>
      <c r="B1131" s="486" t="s">
        <v>1500</v>
      </c>
      <c r="C1131" s="477"/>
      <c r="D1131" s="465"/>
      <c r="E1131" s="466"/>
      <c r="F1131" s="467"/>
      <c r="G1131" s="519" t="s">
        <v>5181</v>
      </c>
      <c r="H1131" s="478"/>
      <c r="I1131" s="489">
        <f t="shared" si="42"/>
        <v>0</v>
      </c>
      <c r="J1131" s="489">
        <f t="shared" si="43"/>
        <v>0</v>
      </c>
      <c r="K1131" s="475">
        <f>[2]Invoice!$K$3454</f>
        <v>0</v>
      </c>
      <c r="L1131" s="476"/>
    </row>
    <row r="1132" spans="1:12" s="522" customFormat="1" x14ac:dyDescent="0.2">
      <c r="A1132" s="518">
        <v>32</v>
      </c>
      <c r="B1132" s="470" t="s">
        <v>1501</v>
      </c>
      <c r="C1132" s="477"/>
      <c r="D1132" s="465"/>
      <c r="E1132" s="472"/>
      <c r="F1132" s="472"/>
      <c r="G1132" s="519" t="s">
        <v>5182</v>
      </c>
      <c r="H1132" s="478"/>
      <c r="I1132" s="474">
        <f t="shared" si="42"/>
        <v>0</v>
      </c>
      <c r="J1132" s="474">
        <f t="shared" si="43"/>
        <v>0</v>
      </c>
      <c r="K1132" s="475">
        <f>[2]Invoice!$K$3568</f>
        <v>0</v>
      </c>
      <c r="L1132" s="476"/>
    </row>
    <row r="1133" spans="1:12" s="522" customFormat="1" x14ac:dyDescent="0.2">
      <c r="A1133" s="518">
        <v>33</v>
      </c>
      <c r="B1133" s="486" t="s">
        <v>1502</v>
      </c>
      <c r="C1133" s="477"/>
      <c r="D1133" s="465"/>
      <c r="E1133" s="466"/>
      <c r="F1133" s="467"/>
      <c r="G1133" s="519" t="s">
        <v>5183</v>
      </c>
      <c r="H1133" s="478"/>
      <c r="I1133" s="489">
        <f t="shared" si="42"/>
        <v>0</v>
      </c>
      <c r="J1133" s="489">
        <f t="shared" si="43"/>
        <v>0</v>
      </c>
      <c r="K1133" s="475">
        <f>[2]Invoice!$K$3682</f>
        <v>0</v>
      </c>
      <c r="L1133" s="479"/>
    </row>
    <row r="1134" spans="1:12" s="522" customFormat="1" x14ac:dyDescent="0.2">
      <c r="A1134" s="518">
        <v>34</v>
      </c>
      <c r="B1134" s="470" t="s">
        <v>1503</v>
      </c>
      <c r="C1134" s="477"/>
      <c r="D1134" s="465"/>
      <c r="E1134" s="466"/>
      <c r="F1134" s="467"/>
      <c r="G1134" s="519" t="s">
        <v>5184</v>
      </c>
      <c r="H1134" s="478"/>
      <c r="I1134" s="474">
        <f t="shared" si="42"/>
        <v>0</v>
      </c>
      <c r="J1134" s="474">
        <f t="shared" si="43"/>
        <v>0</v>
      </c>
      <c r="K1134" s="475">
        <f>[2]Invoice!$K$3796</f>
        <v>0</v>
      </c>
      <c r="L1134" s="476"/>
    </row>
    <row r="1135" spans="1:12" s="522" customFormat="1" x14ac:dyDescent="0.2">
      <c r="A1135" s="518">
        <v>35</v>
      </c>
      <c r="B1135" s="486" t="s">
        <v>1504</v>
      </c>
      <c r="C1135" s="477"/>
      <c r="D1135" s="465"/>
      <c r="E1135" s="472"/>
      <c r="F1135" s="472"/>
      <c r="G1135" s="519" t="s">
        <v>5185</v>
      </c>
      <c r="H1135" s="478"/>
      <c r="I1135" s="489">
        <f t="shared" si="42"/>
        <v>0</v>
      </c>
      <c r="J1135" s="489">
        <f t="shared" si="43"/>
        <v>0</v>
      </c>
      <c r="K1135" s="475">
        <f>[2]Invoice!$K$3910</f>
        <v>0</v>
      </c>
      <c r="L1135" s="476"/>
    </row>
    <row r="1136" spans="1:12" s="522" customFormat="1" x14ac:dyDescent="0.2">
      <c r="A1136" s="518">
        <v>36</v>
      </c>
      <c r="B1136" s="470" t="s">
        <v>1505</v>
      </c>
      <c r="C1136" s="477"/>
      <c r="D1136" s="465"/>
      <c r="E1136" s="466"/>
      <c r="F1136" s="467"/>
      <c r="G1136" s="519" t="s">
        <v>5186</v>
      </c>
      <c r="H1136" s="478"/>
      <c r="I1136" s="474">
        <f t="shared" si="42"/>
        <v>0</v>
      </c>
      <c r="J1136" s="474">
        <f t="shared" si="43"/>
        <v>0</v>
      </c>
      <c r="K1136" s="475">
        <f>[2]Invoice!$K$4024</f>
        <v>0</v>
      </c>
      <c r="L1136" s="476"/>
    </row>
    <row r="1137" spans="1:12" s="522" customFormat="1" x14ac:dyDescent="0.2">
      <c r="A1137" s="518">
        <v>37</v>
      </c>
      <c r="B1137" s="486" t="s">
        <v>1506</v>
      </c>
      <c r="C1137" s="477"/>
      <c r="D1137" s="465"/>
      <c r="E1137" s="466"/>
      <c r="F1137" s="467"/>
      <c r="G1137" s="519" t="s">
        <v>5187</v>
      </c>
      <c r="H1137" s="478"/>
      <c r="I1137" s="489">
        <f t="shared" si="42"/>
        <v>0</v>
      </c>
      <c r="J1137" s="489">
        <f t="shared" si="43"/>
        <v>0</v>
      </c>
      <c r="K1137" s="475">
        <f>[2]Invoice!$K$4138</f>
        <v>0</v>
      </c>
      <c r="L1137" s="476"/>
    </row>
    <row r="1138" spans="1:12" s="522" customFormat="1" x14ac:dyDescent="0.2">
      <c r="A1138" s="518">
        <v>38</v>
      </c>
      <c r="B1138" s="470" t="s">
        <v>1507</v>
      </c>
      <c r="C1138" s="477"/>
      <c r="D1138" s="465"/>
      <c r="E1138" s="472"/>
      <c r="F1138" s="472"/>
      <c r="G1138" s="519" t="s">
        <v>5188</v>
      </c>
      <c r="H1138" s="478"/>
      <c r="I1138" s="474">
        <f t="shared" si="42"/>
        <v>0</v>
      </c>
      <c r="J1138" s="474">
        <f t="shared" si="43"/>
        <v>0</v>
      </c>
      <c r="K1138" s="475">
        <f>[2]Invoice!$K$4252</f>
        <v>0</v>
      </c>
      <c r="L1138" s="476"/>
    </row>
    <row r="1139" spans="1:12" s="522" customFormat="1" x14ac:dyDescent="0.2">
      <c r="A1139" s="518">
        <v>39</v>
      </c>
      <c r="B1139" s="486" t="s">
        <v>1508</v>
      </c>
      <c r="C1139" s="477"/>
      <c r="D1139" s="465"/>
      <c r="E1139" s="466"/>
      <c r="F1139" s="467"/>
      <c r="G1139" s="519" t="s">
        <v>5189</v>
      </c>
      <c r="H1139" s="478"/>
      <c r="I1139" s="489">
        <f t="shared" si="42"/>
        <v>0</v>
      </c>
      <c r="J1139" s="489">
        <f t="shared" si="43"/>
        <v>0</v>
      </c>
      <c r="K1139" s="475">
        <f>[2]Invoice!$K$4366</f>
        <v>0</v>
      </c>
      <c r="L1139" s="476"/>
    </row>
    <row r="1140" spans="1:12" s="522" customFormat="1" x14ac:dyDescent="0.2">
      <c r="A1140" s="518">
        <v>40</v>
      </c>
      <c r="B1140" s="470" t="s">
        <v>1509</v>
      </c>
      <c r="C1140" s="477"/>
      <c r="D1140" s="488"/>
      <c r="E1140" s="504"/>
      <c r="F1140" s="505"/>
      <c r="G1140" s="519" t="s">
        <v>5190</v>
      </c>
      <c r="H1140" s="478"/>
      <c r="I1140" s="474">
        <f t="shared" si="42"/>
        <v>0</v>
      </c>
      <c r="J1140" s="474">
        <f t="shared" si="43"/>
        <v>0</v>
      </c>
      <c r="K1140" s="475">
        <f>[2]Invoice!$K$4480</f>
        <v>0</v>
      </c>
      <c r="L1140" s="476"/>
    </row>
    <row r="1141" spans="1:12" s="522" customFormat="1" x14ac:dyDescent="0.2">
      <c r="A1141" s="518">
        <v>41</v>
      </c>
      <c r="B1141" s="486" t="s">
        <v>1510</v>
      </c>
      <c r="C1141" s="477"/>
      <c r="D1141" s="465"/>
      <c r="E1141" s="472"/>
      <c r="F1141" s="472"/>
      <c r="G1141" s="519" t="s">
        <v>5191</v>
      </c>
      <c r="H1141" s="478"/>
      <c r="I1141" s="489">
        <f t="shared" si="42"/>
        <v>0</v>
      </c>
      <c r="J1141" s="489">
        <f t="shared" si="43"/>
        <v>0</v>
      </c>
      <c r="K1141" s="475">
        <f>[2]Invoice!$K$4594</f>
        <v>0</v>
      </c>
      <c r="L1141" s="476"/>
    </row>
    <row r="1142" spans="1:12" s="522" customFormat="1" x14ac:dyDescent="0.2">
      <c r="A1142" s="518">
        <v>42</v>
      </c>
      <c r="B1142" s="470" t="s">
        <v>1511</v>
      </c>
      <c r="C1142" s="477"/>
      <c r="D1142" s="465"/>
      <c r="E1142" s="466"/>
      <c r="F1142" s="467"/>
      <c r="G1142" s="519" t="s">
        <v>5192</v>
      </c>
      <c r="H1142" s="478"/>
      <c r="I1142" s="474">
        <f t="shared" si="42"/>
        <v>0</v>
      </c>
      <c r="J1142" s="474">
        <f t="shared" si="43"/>
        <v>0</v>
      </c>
      <c r="K1142" s="475">
        <f>[2]Invoice!$K$4708</f>
        <v>0</v>
      </c>
      <c r="L1142" s="476"/>
    </row>
    <row r="1143" spans="1:12" s="522" customFormat="1" x14ac:dyDescent="0.2">
      <c r="A1143" s="518">
        <v>43</v>
      </c>
      <c r="B1143" s="486" t="s">
        <v>1512</v>
      </c>
      <c r="C1143" s="477"/>
      <c r="D1143" s="465"/>
      <c r="E1143" s="466"/>
      <c r="F1143" s="467"/>
      <c r="G1143" s="519" t="s">
        <v>5193</v>
      </c>
      <c r="H1143" s="478"/>
      <c r="I1143" s="489">
        <f t="shared" si="42"/>
        <v>0</v>
      </c>
      <c r="J1143" s="489">
        <f t="shared" si="43"/>
        <v>0</v>
      </c>
      <c r="K1143" s="475">
        <f>[2]Invoice!$K$4822</f>
        <v>0</v>
      </c>
      <c r="L1143" s="476"/>
    </row>
    <row r="1144" spans="1:12" x14ac:dyDescent="0.2">
      <c r="A1144" s="305">
        <v>44</v>
      </c>
      <c r="B1144" s="470" t="s">
        <v>1513</v>
      </c>
      <c r="C1144" s="477"/>
      <c r="D1144" s="465"/>
      <c r="E1144" s="466"/>
      <c r="F1144" s="467"/>
      <c r="G1144" s="519" t="s">
        <v>5194</v>
      </c>
      <c r="H1144" s="478"/>
      <c r="I1144" s="474">
        <f t="shared" si="42"/>
        <v>0</v>
      </c>
      <c r="J1144" s="474">
        <f t="shared" si="43"/>
        <v>0</v>
      </c>
      <c r="K1144" s="475">
        <f>[2]Invoice!$K$4936</f>
        <v>0</v>
      </c>
      <c r="L1144" s="476"/>
    </row>
    <row r="1145" spans="1:12" x14ac:dyDescent="0.2">
      <c r="A1145" s="305">
        <v>45</v>
      </c>
      <c r="B1145" s="486" t="s">
        <v>1514</v>
      </c>
      <c r="C1145" s="477"/>
      <c r="D1145" s="465"/>
      <c r="E1145" s="466"/>
      <c r="F1145" s="467"/>
      <c r="G1145" s="519" t="s">
        <v>5195</v>
      </c>
      <c r="H1145" s="478"/>
      <c r="I1145" s="489">
        <f t="shared" si="42"/>
        <v>0</v>
      </c>
      <c r="J1145" s="489">
        <f t="shared" si="43"/>
        <v>0</v>
      </c>
      <c r="K1145" s="475">
        <f>[2]Invoice!$K$5050</f>
        <v>0</v>
      </c>
      <c r="L1145" s="476"/>
    </row>
    <row r="1146" spans="1:12" x14ac:dyDescent="0.2">
      <c r="A1146" s="305">
        <v>46</v>
      </c>
      <c r="B1146" s="470" t="s">
        <v>1515</v>
      </c>
      <c r="C1146" s="477"/>
      <c r="D1146" s="465"/>
      <c r="E1146" s="466"/>
      <c r="F1146" s="467"/>
      <c r="G1146" s="519" t="s">
        <v>5196</v>
      </c>
      <c r="H1146" s="478"/>
      <c r="I1146" s="474">
        <f t="shared" si="42"/>
        <v>0</v>
      </c>
      <c r="J1146" s="474">
        <f t="shared" si="43"/>
        <v>0</v>
      </c>
      <c r="K1146" s="475">
        <f>[2]Invoice!$K$5164</f>
        <v>0</v>
      </c>
      <c r="L1146" s="476"/>
    </row>
    <row r="1147" spans="1:12" x14ac:dyDescent="0.2">
      <c r="A1147" s="305">
        <v>47</v>
      </c>
      <c r="B1147" s="486" t="s">
        <v>1516</v>
      </c>
      <c r="C1147" s="477"/>
      <c r="D1147" s="465"/>
      <c r="E1147" s="466"/>
      <c r="F1147" s="467"/>
      <c r="G1147" s="519" t="s">
        <v>5197</v>
      </c>
      <c r="H1147" s="478"/>
      <c r="I1147" s="489">
        <f t="shared" si="42"/>
        <v>0</v>
      </c>
      <c r="J1147" s="489">
        <f t="shared" si="43"/>
        <v>0</v>
      </c>
      <c r="K1147" s="475">
        <f>[2]Invoice!$K$5278</f>
        <v>0</v>
      </c>
      <c r="L1147" s="476"/>
    </row>
    <row r="1148" spans="1:12" x14ac:dyDescent="0.2">
      <c r="A1148" s="305">
        <v>48</v>
      </c>
      <c r="B1148" s="470" t="s">
        <v>1517</v>
      </c>
      <c r="C1148" s="477"/>
      <c r="D1148" s="465"/>
      <c r="E1148" s="466"/>
      <c r="F1148" s="467"/>
      <c r="G1148" s="519" t="s">
        <v>5198</v>
      </c>
      <c r="H1148" s="478"/>
      <c r="I1148" s="474">
        <f t="shared" si="42"/>
        <v>0</v>
      </c>
      <c r="J1148" s="474">
        <f t="shared" si="43"/>
        <v>0</v>
      </c>
      <c r="K1148" s="475">
        <f>[2]Invoice!$K$5392</f>
        <v>0</v>
      </c>
      <c r="L1148" s="476"/>
    </row>
    <row r="1149" spans="1:12" x14ac:dyDescent="0.2">
      <c r="A1149" s="305">
        <v>49</v>
      </c>
      <c r="B1149" s="486" t="s">
        <v>1518</v>
      </c>
      <c r="C1149" s="477"/>
      <c r="D1149" s="465"/>
      <c r="E1149" s="466"/>
      <c r="F1149" s="467"/>
      <c r="G1149" s="519" t="s">
        <v>5199</v>
      </c>
      <c r="H1149" s="478"/>
      <c r="I1149" s="489">
        <f t="shared" si="42"/>
        <v>0</v>
      </c>
      <c r="J1149" s="489">
        <f t="shared" si="43"/>
        <v>0</v>
      </c>
      <c r="K1149" s="475">
        <f>[2]Invoice!$K$5506</f>
        <v>0</v>
      </c>
      <c r="L1149" s="476"/>
    </row>
    <row r="1150" spans="1:12" x14ac:dyDescent="0.2">
      <c r="A1150" s="305">
        <v>50</v>
      </c>
      <c r="B1150" s="470" t="s">
        <v>1519</v>
      </c>
      <c r="C1150" s="477"/>
      <c r="D1150" s="465"/>
      <c r="E1150" s="466"/>
      <c r="F1150" s="467"/>
      <c r="G1150" s="519" t="s">
        <v>5200</v>
      </c>
      <c r="H1150" s="478"/>
      <c r="I1150" s="474">
        <f t="shared" si="42"/>
        <v>0</v>
      </c>
      <c r="J1150" s="474">
        <f t="shared" si="43"/>
        <v>0</v>
      </c>
      <c r="K1150" s="475">
        <f>[2]Invoice!$K$5620</f>
        <v>0</v>
      </c>
      <c r="L1150" s="476"/>
    </row>
    <row r="1151" spans="1:12" x14ac:dyDescent="0.2">
      <c r="A1151" s="305">
        <v>51</v>
      </c>
      <c r="B1151" s="486" t="s">
        <v>1520</v>
      </c>
      <c r="C1151" s="477"/>
      <c r="D1151" s="465"/>
      <c r="E1151" s="466"/>
      <c r="F1151" s="467"/>
      <c r="G1151" s="519" t="s">
        <v>5201</v>
      </c>
      <c r="H1151" s="478"/>
      <c r="I1151" s="489">
        <f t="shared" si="42"/>
        <v>0</v>
      </c>
      <c r="J1151" s="489">
        <f t="shared" si="43"/>
        <v>0</v>
      </c>
      <c r="K1151" s="475"/>
      <c r="L1151" s="476"/>
    </row>
    <row r="1152" spans="1:12" x14ac:dyDescent="0.2">
      <c r="A1152" s="305">
        <v>52</v>
      </c>
      <c r="B1152" s="470" t="s">
        <v>1521</v>
      </c>
      <c r="C1152" s="477"/>
      <c r="D1152" s="465"/>
      <c r="E1152" s="466"/>
      <c r="F1152" s="467"/>
      <c r="G1152" s="519" t="s">
        <v>5202</v>
      </c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53</v>
      </c>
      <c r="B1153" s="486" t="s">
        <v>1522</v>
      </c>
      <c r="C1153" s="477"/>
      <c r="D1153" s="465"/>
      <c r="E1153" s="472"/>
      <c r="F1153" s="472"/>
      <c r="G1153" s="519" t="s">
        <v>5203</v>
      </c>
      <c r="H1153" s="473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54</v>
      </c>
      <c r="B1154" s="470" t="s">
        <v>1523</v>
      </c>
      <c r="C1154" s="477"/>
      <c r="D1154" s="465"/>
      <c r="E1154" s="466"/>
      <c r="F1154" s="467"/>
      <c r="G1154" s="519" t="s">
        <v>5204</v>
      </c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55</v>
      </c>
      <c r="B1155" s="486" t="s">
        <v>1524</v>
      </c>
      <c r="C1155" s="477"/>
      <c r="D1155" s="465"/>
      <c r="E1155" s="466"/>
      <c r="F1155" s="467"/>
      <c r="G1155" s="519" t="s">
        <v>5205</v>
      </c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56</v>
      </c>
      <c r="B1156" s="470" t="s">
        <v>1525</v>
      </c>
      <c r="C1156" s="477"/>
      <c r="D1156" s="465"/>
      <c r="E1156" s="480"/>
      <c r="F1156" s="467"/>
      <c r="G1156" s="519" t="s">
        <v>5206</v>
      </c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57</v>
      </c>
      <c r="B1157" s="486" t="s">
        <v>1526</v>
      </c>
      <c r="C1157" s="477"/>
      <c r="D1157" s="465"/>
      <c r="E1157" s="466"/>
      <c r="F1157" s="467"/>
      <c r="G1157" s="519" t="s">
        <v>5207</v>
      </c>
      <c r="H1157" s="478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58</v>
      </c>
      <c r="B1158" s="470" t="s">
        <v>1527</v>
      </c>
      <c r="C1158" s="477"/>
      <c r="D1158" s="465"/>
      <c r="E1158" s="466"/>
      <c r="F1158" s="467"/>
      <c r="G1158" s="519" t="s">
        <v>5208</v>
      </c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59</v>
      </c>
      <c r="B1159" s="486" t="s">
        <v>1528</v>
      </c>
      <c r="C1159" s="477"/>
      <c r="D1159" s="465"/>
      <c r="E1159" s="466"/>
      <c r="F1159" s="467"/>
      <c r="G1159" s="519" t="s">
        <v>5209</v>
      </c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60</v>
      </c>
      <c r="B1160" s="470" t="s">
        <v>1529</v>
      </c>
      <c r="C1160" s="477"/>
      <c r="D1160" s="465"/>
      <c r="E1160" s="466"/>
      <c r="F1160" s="467"/>
      <c r="G1160" s="519" t="s">
        <v>5210</v>
      </c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61</v>
      </c>
      <c r="B1161" s="486" t="s">
        <v>1530</v>
      </c>
      <c r="C1161" s="477"/>
      <c r="D1161" s="465"/>
      <c r="E1161" s="466"/>
      <c r="F1161" s="467"/>
      <c r="G1161" s="519" t="s">
        <v>5211</v>
      </c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62</v>
      </c>
      <c r="B1162" s="470" t="s">
        <v>1531</v>
      </c>
      <c r="C1162" s="477"/>
      <c r="D1162" s="465"/>
      <c r="E1162" s="466"/>
      <c r="F1162" s="467"/>
      <c r="G1162" s="519" t="s">
        <v>5212</v>
      </c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63</v>
      </c>
      <c r="B1163" s="486" t="s">
        <v>1532</v>
      </c>
      <c r="C1163" s="477"/>
      <c r="D1163" s="465"/>
      <c r="E1163" s="466"/>
      <c r="F1163" s="467"/>
      <c r="G1163" s="519" t="s">
        <v>5213</v>
      </c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64</v>
      </c>
      <c r="B1164" s="470" t="s">
        <v>1533</v>
      </c>
      <c r="C1164" s="477"/>
      <c r="D1164" s="465"/>
      <c r="E1164" s="466"/>
      <c r="F1164" s="467"/>
      <c r="G1164" s="519" t="s">
        <v>5214</v>
      </c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65</v>
      </c>
      <c r="B1165" s="486" t="s">
        <v>1534</v>
      </c>
      <c r="C1165" s="477"/>
      <c r="D1165" s="465"/>
      <c r="E1165" s="466"/>
      <c r="F1165" s="467"/>
      <c r="G1165" s="519" t="s">
        <v>5215</v>
      </c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66</v>
      </c>
      <c r="B1166" s="470" t="s">
        <v>1535</v>
      </c>
      <c r="C1166" s="477"/>
      <c r="D1166" s="465"/>
      <c r="E1166" s="466"/>
      <c r="F1166" s="467"/>
      <c r="G1166" s="519" t="s">
        <v>5216</v>
      </c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67</v>
      </c>
      <c r="B1167" s="486" t="s">
        <v>1536</v>
      </c>
      <c r="C1167" s="477"/>
      <c r="D1167" s="465"/>
      <c r="E1167" s="466"/>
      <c r="F1167" s="467"/>
      <c r="G1167" s="519" t="s">
        <v>5217</v>
      </c>
      <c r="H1167" s="478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x14ac:dyDescent="0.2">
      <c r="A1168" s="305">
        <v>68</v>
      </c>
      <c r="B1168" s="470" t="s">
        <v>1537</v>
      </c>
      <c r="C1168" s="477"/>
      <c r="D1168" s="465"/>
      <c r="E1168" s="466"/>
      <c r="F1168" s="467"/>
      <c r="G1168" s="519" t="s">
        <v>5218</v>
      </c>
      <c r="H1168" s="478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x14ac:dyDescent="0.2">
      <c r="A1169" s="305">
        <v>69</v>
      </c>
      <c r="B1169" s="486" t="s">
        <v>1538</v>
      </c>
      <c r="C1169" s="477"/>
      <c r="D1169" s="465"/>
      <c r="E1169" s="466"/>
      <c r="F1169" s="467"/>
      <c r="G1169" s="519" t="s">
        <v>5219</v>
      </c>
      <c r="H1169" s="478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x14ac:dyDescent="0.2">
      <c r="A1170" s="305">
        <v>70</v>
      </c>
      <c r="B1170" s="470" t="s">
        <v>1539</v>
      </c>
      <c r="C1170" s="477"/>
      <c r="D1170" s="465"/>
      <c r="E1170" s="466"/>
      <c r="F1170" s="467"/>
      <c r="G1170" s="519" t="s">
        <v>5220</v>
      </c>
      <c r="H1170" s="478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x14ac:dyDescent="0.2">
      <c r="A1171" s="305">
        <v>71</v>
      </c>
      <c r="B1171" s="486" t="s">
        <v>1540</v>
      </c>
      <c r="C1171" s="477"/>
      <c r="D1171" s="465"/>
      <c r="E1171" s="466"/>
      <c r="F1171" s="467"/>
      <c r="G1171" s="519" t="s">
        <v>5221</v>
      </c>
      <c r="H1171" s="478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x14ac:dyDescent="0.2">
      <c r="A1172" s="305">
        <v>72</v>
      </c>
      <c r="B1172" s="470" t="s">
        <v>1541</v>
      </c>
      <c r="C1172" s="477"/>
      <c r="D1172" s="465"/>
      <c r="E1172" s="466"/>
      <c r="F1172" s="467"/>
      <c r="G1172" s="519" t="s">
        <v>5222</v>
      </c>
      <c r="H1172" s="478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x14ac:dyDescent="0.2">
      <c r="A1173" s="305">
        <v>73</v>
      </c>
      <c r="B1173" s="486" t="s">
        <v>1542</v>
      </c>
      <c r="C1173" s="477"/>
      <c r="D1173" s="465"/>
      <c r="E1173" s="472"/>
      <c r="F1173" s="472"/>
      <c r="G1173" s="519" t="s">
        <v>5223</v>
      </c>
      <c r="H1173" s="473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x14ac:dyDescent="0.2">
      <c r="A1174" s="305">
        <v>74</v>
      </c>
      <c r="B1174" s="470" t="s">
        <v>1543</v>
      </c>
      <c r="C1174" s="477"/>
      <c r="D1174" s="465"/>
      <c r="E1174" s="466"/>
      <c r="F1174" s="467"/>
      <c r="G1174" s="519" t="s">
        <v>5224</v>
      </c>
      <c r="H1174" s="478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x14ac:dyDescent="0.2">
      <c r="A1175" s="305">
        <v>75</v>
      </c>
      <c r="B1175" s="486" t="s">
        <v>1544</v>
      </c>
      <c r="C1175" s="477"/>
      <c r="D1175" s="465"/>
      <c r="E1175" s="466"/>
      <c r="F1175" s="467"/>
      <c r="G1175" s="519" t="s">
        <v>5225</v>
      </c>
      <c r="H1175" s="478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x14ac:dyDescent="0.2">
      <c r="A1176" s="305">
        <v>76</v>
      </c>
      <c r="B1176" s="470" t="s">
        <v>1545</v>
      </c>
      <c r="C1176" s="477"/>
      <c r="D1176" s="465"/>
      <c r="E1176" s="466"/>
      <c r="F1176" s="467"/>
      <c r="G1176" s="519" t="s">
        <v>5226</v>
      </c>
      <c r="H1176" s="478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x14ac:dyDescent="0.2">
      <c r="A1177" s="305">
        <v>77</v>
      </c>
      <c r="B1177" s="486" t="s">
        <v>1546</v>
      </c>
      <c r="C1177" s="477"/>
      <c r="D1177" s="465"/>
      <c r="E1177" s="466"/>
      <c r="F1177" s="467"/>
      <c r="G1177" s="519" t="s">
        <v>5227</v>
      </c>
      <c r="H1177" s="478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x14ac:dyDescent="0.2">
      <c r="A1178" s="305">
        <v>78</v>
      </c>
      <c r="B1178" s="470" t="s">
        <v>1547</v>
      </c>
      <c r="C1178" s="477"/>
      <c r="D1178" s="465"/>
      <c r="E1178" s="466"/>
      <c r="F1178" s="467"/>
      <c r="G1178" s="519" t="s">
        <v>5228</v>
      </c>
      <c r="H1178" s="478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x14ac:dyDescent="0.2">
      <c r="A1179" s="305">
        <v>79</v>
      </c>
      <c r="B1179" s="486" t="s">
        <v>1548</v>
      </c>
      <c r="C1179" s="477"/>
      <c r="D1179" s="465"/>
      <c r="E1179" s="466"/>
      <c r="F1179" s="467"/>
      <c r="G1179" s="519" t="s">
        <v>5229</v>
      </c>
      <c r="H1179" s="478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x14ac:dyDescent="0.2">
      <c r="A1180" s="305">
        <v>80</v>
      </c>
      <c r="B1180" s="470" t="s">
        <v>1549</v>
      </c>
      <c r="C1180" s="477"/>
      <c r="D1180" s="465"/>
      <c r="E1180" s="466"/>
      <c r="F1180" s="467"/>
      <c r="G1180" s="519" t="s">
        <v>5230</v>
      </c>
      <c r="H1180" s="478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x14ac:dyDescent="0.2">
      <c r="A1181" s="305">
        <v>81</v>
      </c>
      <c r="B1181" s="486" t="s">
        <v>1550</v>
      </c>
      <c r="C1181" s="477"/>
      <c r="D1181" s="465"/>
      <c r="E1181" s="466"/>
      <c r="F1181" s="467"/>
      <c r="G1181" s="519" t="s">
        <v>5231</v>
      </c>
      <c r="H1181" s="478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x14ac:dyDescent="0.2">
      <c r="A1182" s="305">
        <v>82</v>
      </c>
      <c r="B1182" s="470" t="s">
        <v>1551</v>
      </c>
      <c r="C1182" s="477"/>
      <c r="D1182" s="465"/>
      <c r="E1182" s="466"/>
      <c r="F1182" s="467"/>
      <c r="G1182" s="519" t="s">
        <v>5232</v>
      </c>
      <c r="H1182" s="478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x14ac:dyDescent="0.2">
      <c r="A1183" s="305">
        <v>83</v>
      </c>
      <c r="B1183" s="486" t="s">
        <v>1552</v>
      </c>
      <c r="C1183" s="477"/>
      <c r="D1183" s="465"/>
      <c r="E1183" s="466"/>
      <c r="F1183" s="467"/>
      <c r="G1183" s="519" t="s">
        <v>5233</v>
      </c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x14ac:dyDescent="0.2">
      <c r="A1184" s="305">
        <v>84</v>
      </c>
      <c r="B1184" s="470" t="s">
        <v>1553</v>
      </c>
      <c r="C1184" s="477"/>
      <c r="D1184" s="465"/>
      <c r="E1184" s="472"/>
      <c r="F1184" s="472"/>
      <c r="G1184" s="519" t="s">
        <v>5234</v>
      </c>
      <c r="H1184" s="473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x14ac:dyDescent="0.2">
      <c r="A1185" s="305">
        <v>85</v>
      </c>
      <c r="B1185" s="486" t="s">
        <v>1554</v>
      </c>
      <c r="C1185" s="477"/>
      <c r="D1185" s="465"/>
      <c r="E1185" s="472"/>
      <c r="F1185" s="472"/>
      <c r="G1185" s="519" t="s">
        <v>5235</v>
      </c>
      <c r="H1185" s="473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x14ac:dyDescent="0.2">
      <c r="A1186" s="305">
        <v>86</v>
      </c>
      <c r="B1186" s="470" t="s">
        <v>1555</v>
      </c>
      <c r="C1186" s="477"/>
      <c r="D1186" s="465"/>
      <c r="E1186" s="466"/>
      <c r="F1186" s="467"/>
      <c r="G1186" s="519" t="s">
        <v>5236</v>
      </c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x14ac:dyDescent="0.2">
      <c r="A1187" s="305">
        <v>87</v>
      </c>
      <c r="B1187" s="486" t="s">
        <v>1556</v>
      </c>
      <c r="C1187" s="477"/>
      <c r="D1187" s="465"/>
      <c r="E1187" s="466"/>
      <c r="F1187" s="467"/>
      <c r="G1187" s="519" t="s">
        <v>5237</v>
      </c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x14ac:dyDescent="0.2">
      <c r="A1188" s="305">
        <v>88</v>
      </c>
      <c r="B1188" s="470" t="s">
        <v>1557</v>
      </c>
      <c r="C1188" s="477"/>
      <c r="D1188" s="465"/>
      <c r="E1188" s="466"/>
      <c r="F1188" s="467"/>
      <c r="G1188" s="519" t="s">
        <v>5238</v>
      </c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x14ac:dyDescent="0.2">
      <c r="A1189" s="305">
        <v>89</v>
      </c>
      <c r="B1189" s="486" t="s">
        <v>1558</v>
      </c>
      <c r="C1189" s="477"/>
      <c r="D1189" s="465"/>
      <c r="E1189" s="466"/>
      <c r="F1189" s="467"/>
      <c r="G1189" s="519" t="s">
        <v>5239</v>
      </c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x14ac:dyDescent="0.2">
      <c r="A1190" s="305">
        <v>90</v>
      </c>
      <c r="B1190" s="470" t="s">
        <v>1559</v>
      </c>
      <c r="C1190" s="477"/>
      <c r="D1190" s="465"/>
      <c r="E1190" s="466"/>
      <c r="F1190" s="467"/>
      <c r="G1190" s="519" t="s">
        <v>5240</v>
      </c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x14ac:dyDescent="0.2">
      <c r="A1191" s="305">
        <v>91</v>
      </c>
      <c r="B1191" s="486" t="s">
        <v>1560</v>
      </c>
      <c r="C1191" s="477"/>
      <c r="D1191" s="465"/>
      <c r="E1191" s="466"/>
      <c r="F1191" s="467"/>
      <c r="G1191" s="519" t="s">
        <v>5241</v>
      </c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x14ac:dyDescent="0.2">
      <c r="A1192" s="305">
        <v>92</v>
      </c>
      <c r="B1192" s="470" t="s">
        <v>1561</v>
      </c>
      <c r="C1192" s="477"/>
      <c r="D1192" s="465"/>
      <c r="E1192" s="466"/>
      <c r="F1192" s="467"/>
      <c r="G1192" s="519" t="s">
        <v>5242</v>
      </c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x14ac:dyDescent="0.2">
      <c r="A1193" s="305">
        <v>93</v>
      </c>
      <c r="B1193" s="486" t="s">
        <v>1562</v>
      </c>
      <c r="C1193" s="477"/>
      <c r="D1193" s="465"/>
      <c r="E1193" s="466"/>
      <c r="F1193" s="467"/>
      <c r="G1193" s="519" t="s">
        <v>5243</v>
      </c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x14ac:dyDescent="0.2">
      <c r="A1194" s="305">
        <v>94</v>
      </c>
      <c r="B1194" s="470" t="s">
        <v>1563</v>
      </c>
      <c r="C1194" s="477"/>
      <c r="D1194" s="465"/>
      <c r="E1194" s="466"/>
      <c r="F1194" s="467"/>
      <c r="G1194" s="519" t="s">
        <v>5244</v>
      </c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x14ac:dyDescent="0.2">
      <c r="A1195" s="305">
        <v>95</v>
      </c>
      <c r="B1195" s="486" t="s">
        <v>1564</v>
      </c>
      <c r="C1195" s="477"/>
      <c r="D1195" s="465"/>
      <c r="E1195" s="466"/>
      <c r="F1195" s="467"/>
      <c r="G1195" s="519" t="s">
        <v>5245</v>
      </c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x14ac:dyDescent="0.2">
      <c r="A1196" s="305">
        <v>96</v>
      </c>
      <c r="B1196" s="470" t="s">
        <v>1565</v>
      </c>
      <c r="C1196" s="481"/>
      <c r="D1196" s="482"/>
      <c r="E1196" s="483"/>
      <c r="F1196" s="484"/>
      <c r="G1196" s="519" t="s">
        <v>5246</v>
      </c>
      <c r="H1196" s="485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x14ac:dyDescent="0.2">
      <c r="A1197" s="305">
        <v>97</v>
      </c>
      <c r="B1197" s="486" t="s">
        <v>1566</v>
      </c>
      <c r="C1197" s="477"/>
      <c r="D1197" s="465"/>
      <c r="E1197" s="472"/>
      <c r="F1197" s="472"/>
      <c r="G1197" s="519" t="s">
        <v>5247</v>
      </c>
      <c r="H1197" s="478"/>
      <c r="I1197" s="489">
        <f t="shared" si="44"/>
        <v>0</v>
      </c>
      <c r="J1197" s="489">
        <f t="shared" si="45"/>
        <v>0</v>
      </c>
      <c r="K1197" s="475"/>
      <c r="L1197" s="476"/>
    </row>
    <row r="1198" spans="1:12" x14ac:dyDescent="0.2">
      <c r="A1198" s="305">
        <v>98</v>
      </c>
      <c r="B1198" s="470" t="s">
        <v>1567</v>
      </c>
      <c r="C1198" s="477"/>
      <c r="D1198" s="465"/>
      <c r="E1198" s="466"/>
      <c r="F1198" s="467"/>
      <c r="G1198" s="519" t="s">
        <v>5248</v>
      </c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x14ac:dyDescent="0.2">
      <c r="A1199" s="305">
        <v>99</v>
      </c>
      <c r="B1199" s="486" t="s">
        <v>1568</v>
      </c>
      <c r="C1199" s="477"/>
      <c r="D1199" s="465"/>
      <c r="E1199" s="466"/>
      <c r="F1199" s="467"/>
      <c r="G1199" s="519" t="s">
        <v>5249</v>
      </c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x14ac:dyDescent="0.2">
      <c r="A1200" s="305">
        <v>100</v>
      </c>
      <c r="B1200" s="470" t="s">
        <v>1569</v>
      </c>
      <c r="C1200" s="477"/>
      <c r="D1200" s="465"/>
      <c r="E1200" s="466"/>
      <c r="F1200" s="467"/>
      <c r="G1200" s="519" t="s">
        <v>5250</v>
      </c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x14ac:dyDescent="0.2">
      <c r="A1201" s="305">
        <v>101</v>
      </c>
      <c r="B1201" s="486" t="s">
        <v>1570</v>
      </c>
      <c r="C1201" s="477"/>
      <c r="D1201" s="465"/>
      <c r="E1201" s="466"/>
      <c r="F1201" s="467"/>
      <c r="G1201" s="519" t="s">
        <v>5251</v>
      </c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x14ac:dyDescent="0.2">
      <c r="A1202" s="305">
        <v>102</v>
      </c>
      <c r="B1202" s="470" t="s">
        <v>1571</v>
      </c>
      <c r="C1202" s="477"/>
      <c r="D1202" s="465"/>
      <c r="E1202" s="466"/>
      <c r="F1202" s="467"/>
      <c r="G1202" s="519" t="s">
        <v>5252</v>
      </c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x14ac:dyDescent="0.2">
      <c r="A1203" s="305">
        <v>103</v>
      </c>
      <c r="B1203" s="486" t="s">
        <v>1572</v>
      </c>
      <c r="C1203" s="477"/>
      <c r="D1203" s="465"/>
      <c r="E1203" s="466"/>
      <c r="F1203" s="467"/>
      <c r="G1203" s="519" t="s">
        <v>5253</v>
      </c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x14ac:dyDescent="0.2">
      <c r="A1204" s="305">
        <v>104</v>
      </c>
      <c r="B1204" s="470" t="s">
        <v>1573</v>
      </c>
      <c r="C1204" s="477"/>
      <c r="D1204" s="465"/>
      <c r="E1204" s="466"/>
      <c r="F1204" s="467"/>
      <c r="G1204" s="519" t="s">
        <v>5254</v>
      </c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x14ac:dyDescent="0.2">
      <c r="A1205" s="305">
        <v>105</v>
      </c>
      <c r="B1205" s="486" t="s">
        <v>1574</v>
      </c>
      <c r="C1205" s="477"/>
      <c r="D1205" s="465"/>
      <c r="E1205" s="466"/>
      <c r="F1205" s="467"/>
      <c r="G1205" s="519" t="s">
        <v>5255</v>
      </c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x14ac:dyDescent="0.2">
      <c r="A1206" s="305">
        <v>106</v>
      </c>
      <c r="B1206" s="470" t="s">
        <v>1575</v>
      </c>
      <c r="C1206" s="477"/>
      <c r="D1206" s="465"/>
      <c r="E1206" s="466"/>
      <c r="F1206" s="467"/>
      <c r="G1206" s="519" t="s">
        <v>5256</v>
      </c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x14ac:dyDescent="0.2">
      <c r="A1207" s="305">
        <v>107</v>
      </c>
      <c r="B1207" s="486" t="s">
        <v>1576</v>
      </c>
      <c r="C1207" s="481"/>
      <c r="D1207" s="482"/>
      <c r="E1207" s="483"/>
      <c r="F1207" s="484"/>
      <c r="G1207" s="519" t="s">
        <v>5257</v>
      </c>
      <c r="H1207" s="485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108</v>
      </c>
      <c r="B1208" s="470" t="s">
        <v>1577</v>
      </c>
      <c r="C1208" s="477"/>
      <c r="D1208" s="465"/>
      <c r="E1208" s="472"/>
      <c r="F1208" s="472"/>
      <c r="G1208" s="519" t="s">
        <v>5258</v>
      </c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109</v>
      </c>
      <c r="B1209" s="486" t="s">
        <v>1578</v>
      </c>
      <c r="C1209" s="477"/>
      <c r="D1209" s="465"/>
      <c r="E1209" s="466"/>
      <c r="F1209" s="467"/>
      <c r="G1209" s="519" t="s">
        <v>5259</v>
      </c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110</v>
      </c>
      <c r="B1210" s="470" t="s">
        <v>1579</v>
      </c>
      <c r="C1210" s="477"/>
      <c r="D1210" s="465"/>
      <c r="E1210" s="466"/>
      <c r="F1210" s="467"/>
      <c r="G1210" s="519" t="s">
        <v>5260</v>
      </c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111</v>
      </c>
      <c r="B1211" s="486" t="s">
        <v>1580</v>
      </c>
      <c r="C1211" s="477"/>
      <c r="D1211" s="465"/>
      <c r="E1211" s="466"/>
      <c r="F1211" s="467"/>
      <c r="G1211" s="519" t="s">
        <v>5261</v>
      </c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112</v>
      </c>
      <c r="B1212" s="470" t="s">
        <v>1581</v>
      </c>
      <c r="C1212" s="477"/>
      <c r="D1212" s="465"/>
      <c r="E1212" s="466"/>
      <c r="F1212" s="467"/>
      <c r="G1212" s="519" t="s">
        <v>5262</v>
      </c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113</v>
      </c>
      <c r="B1213" s="486" t="s">
        <v>1582</v>
      </c>
      <c r="C1213" s="477"/>
      <c r="D1213" s="465"/>
      <c r="E1213" s="466"/>
      <c r="F1213" s="467"/>
      <c r="G1213" s="519" t="s">
        <v>5263</v>
      </c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114</v>
      </c>
      <c r="B1214" s="470" t="s">
        <v>1583</v>
      </c>
      <c r="C1214" s="477"/>
      <c r="D1214" s="465"/>
      <c r="E1214" s="466"/>
      <c r="F1214" s="467"/>
      <c r="G1214" s="519" t="s">
        <v>5264</v>
      </c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115</v>
      </c>
      <c r="B1215" s="486" t="s">
        <v>1584</v>
      </c>
      <c r="C1215" s="477"/>
      <c r="D1215" s="465"/>
      <c r="E1215" s="466"/>
      <c r="F1215" s="467"/>
      <c r="G1215" s="519" t="s">
        <v>5265</v>
      </c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116</v>
      </c>
      <c r="B1216" s="470" t="s">
        <v>1585</v>
      </c>
      <c r="C1216" s="477"/>
      <c r="D1216" s="465"/>
      <c r="E1216" s="466"/>
      <c r="F1216" s="467"/>
      <c r="G1216" s="519" t="s">
        <v>5266</v>
      </c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117</v>
      </c>
      <c r="B1217" s="486" t="s">
        <v>1586</v>
      </c>
      <c r="C1217" s="477"/>
      <c r="D1217" s="465"/>
      <c r="E1217" s="466"/>
      <c r="F1217" s="467"/>
      <c r="G1217" s="519" t="s">
        <v>5267</v>
      </c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118</v>
      </c>
      <c r="B1218" s="470" t="s">
        <v>1587</v>
      </c>
      <c r="C1218" s="481"/>
      <c r="D1218" s="482"/>
      <c r="E1218" s="483"/>
      <c r="F1218" s="484"/>
      <c r="G1218" s="519" t="s">
        <v>5268</v>
      </c>
      <c r="H1218" s="485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119</v>
      </c>
      <c r="B1219" s="486" t="s">
        <v>1588</v>
      </c>
      <c r="C1219" s="477"/>
      <c r="D1219" s="465"/>
      <c r="E1219" s="472"/>
      <c r="F1219" s="472"/>
      <c r="G1219" s="519" t="s">
        <v>5269</v>
      </c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120</v>
      </c>
      <c r="B1220" s="470" t="s">
        <v>1589</v>
      </c>
      <c r="C1220" s="477"/>
      <c r="D1220" s="465"/>
      <c r="E1220" s="466"/>
      <c r="F1220" s="467"/>
      <c r="G1220" s="519" t="s">
        <v>5270</v>
      </c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121</v>
      </c>
      <c r="B1221" s="486" t="s">
        <v>1590</v>
      </c>
      <c r="C1221" s="477"/>
      <c r="D1221" s="465"/>
      <c r="E1221" s="466"/>
      <c r="F1221" s="467"/>
      <c r="G1221" s="519" t="s">
        <v>5271</v>
      </c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122</v>
      </c>
      <c r="B1222" s="470" t="s">
        <v>1591</v>
      </c>
      <c r="C1222" s="477"/>
      <c r="D1222" s="465"/>
      <c r="E1222" s="466"/>
      <c r="F1222" s="467"/>
      <c r="G1222" s="519" t="s">
        <v>5272</v>
      </c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123</v>
      </c>
      <c r="B1223" s="486" t="s">
        <v>1592</v>
      </c>
      <c r="C1223" s="477"/>
      <c r="D1223" s="465"/>
      <c r="E1223" s="466"/>
      <c r="F1223" s="467"/>
      <c r="G1223" s="519" t="s">
        <v>5273</v>
      </c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124</v>
      </c>
      <c r="B1224" s="470" t="s">
        <v>1593</v>
      </c>
      <c r="C1224" s="477"/>
      <c r="D1224" s="465"/>
      <c r="E1224" s="466"/>
      <c r="F1224" s="467"/>
      <c r="G1224" s="519" t="s">
        <v>5274</v>
      </c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125</v>
      </c>
      <c r="B1225" s="486" t="s">
        <v>1594</v>
      </c>
      <c r="C1225" s="477"/>
      <c r="D1225" s="465"/>
      <c r="E1225" s="466"/>
      <c r="F1225" s="467"/>
      <c r="G1225" s="519" t="s">
        <v>5275</v>
      </c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126</v>
      </c>
      <c r="B1226" s="470" t="s">
        <v>1595</v>
      </c>
      <c r="C1226" s="477"/>
      <c r="D1226" s="465"/>
      <c r="E1226" s="466"/>
      <c r="F1226" s="467"/>
      <c r="G1226" s="519" t="s">
        <v>5276</v>
      </c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127</v>
      </c>
      <c r="B1227" s="486" t="s">
        <v>1596</v>
      </c>
      <c r="C1227" s="477"/>
      <c r="D1227" s="465"/>
      <c r="E1227" s="466"/>
      <c r="F1227" s="467"/>
      <c r="G1227" s="519" t="s">
        <v>5277</v>
      </c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128</v>
      </c>
      <c r="B1228" s="470" t="s">
        <v>1597</v>
      </c>
      <c r="C1228" s="477"/>
      <c r="D1228" s="465"/>
      <c r="E1228" s="466"/>
      <c r="F1228" s="467"/>
      <c r="G1228" s="519" t="s">
        <v>5278</v>
      </c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129</v>
      </c>
      <c r="B1229" s="486" t="s">
        <v>1598</v>
      </c>
      <c r="C1229" s="481"/>
      <c r="D1229" s="482"/>
      <c r="E1229" s="483"/>
      <c r="F1229" s="484"/>
      <c r="G1229" s="519" t="s">
        <v>5279</v>
      </c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130</v>
      </c>
      <c r="B1230" s="470" t="s">
        <v>1599</v>
      </c>
      <c r="C1230" s="477"/>
      <c r="D1230" s="465"/>
      <c r="E1230" s="472"/>
      <c r="F1230" s="472"/>
      <c r="G1230" s="519" t="s">
        <v>5280</v>
      </c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131</v>
      </c>
      <c r="B1231" s="486" t="s">
        <v>1600</v>
      </c>
      <c r="C1231" s="477"/>
      <c r="D1231" s="465"/>
      <c r="E1231" s="466"/>
      <c r="F1231" s="467"/>
      <c r="G1231" s="519" t="s">
        <v>5281</v>
      </c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132</v>
      </c>
      <c r="B1232" s="470" t="s">
        <v>1601</v>
      </c>
      <c r="C1232" s="477"/>
      <c r="D1232" s="465"/>
      <c r="E1232" s="466"/>
      <c r="F1232" s="467"/>
      <c r="G1232" s="519" t="s">
        <v>5282</v>
      </c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133</v>
      </c>
      <c r="B1233" s="486" t="s">
        <v>1602</v>
      </c>
      <c r="C1233" s="477"/>
      <c r="D1233" s="465"/>
      <c r="E1233" s="466"/>
      <c r="F1233" s="467"/>
      <c r="G1233" s="519" t="s">
        <v>5283</v>
      </c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134</v>
      </c>
      <c r="B1234" s="470" t="s">
        <v>1603</v>
      </c>
      <c r="C1234" s="477"/>
      <c r="D1234" s="465"/>
      <c r="E1234" s="466"/>
      <c r="F1234" s="467"/>
      <c r="G1234" s="519" t="s">
        <v>5284</v>
      </c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135</v>
      </c>
      <c r="B1235" s="486" t="s">
        <v>1604</v>
      </c>
      <c r="C1235" s="477"/>
      <c r="D1235" s="465"/>
      <c r="E1235" s="466"/>
      <c r="F1235" s="467"/>
      <c r="G1235" s="519" t="s">
        <v>5285</v>
      </c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136</v>
      </c>
      <c r="B1236" s="470" t="s">
        <v>1605</v>
      </c>
      <c r="C1236" s="477"/>
      <c r="D1236" s="465"/>
      <c r="E1236" s="466"/>
      <c r="F1236" s="467"/>
      <c r="G1236" s="519" t="s">
        <v>5286</v>
      </c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137</v>
      </c>
      <c r="B1237" s="486" t="s">
        <v>1606</v>
      </c>
      <c r="C1237" s="477"/>
      <c r="D1237" s="465"/>
      <c r="E1237" s="466"/>
      <c r="F1237" s="467"/>
      <c r="G1237" s="519" t="s">
        <v>5287</v>
      </c>
      <c r="H1237" s="478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138</v>
      </c>
      <c r="B1238" s="470" t="s">
        <v>1607</v>
      </c>
      <c r="C1238" s="477"/>
      <c r="D1238" s="465"/>
      <c r="E1238" s="466"/>
      <c r="F1238" s="467"/>
      <c r="G1238" s="519" t="s">
        <v>5288</v>
      </c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139</v>
      </c>
      <c r="B1239" s="486" t="s">
        <v>1608</v>
      </c>
      <c r="C1239" s="477"/>
      <c r="D1239" s="465"/>
      <c r="E1239" s="466"/>
      <c r="F1239" s="467"/>
      <c r="G1239" s="519" t="s">
        <v>5289</v>
      </c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140</v>
      </c>
      <c r="B1240" s="470" t="s">
        <v>1609</v>
      </c>
      <c r="C1240" s="481"/>
      <c r="D1240" s="482"/>
      <c r="E1240" s="483"/>
      <c r="F1240" s="484"/>
      <c r="G1240" s="519" t="s">
        <v>5290</v>
      </c>
      <c r="H1240" s="485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141</v>
      </c>
      <c r="B1241" s="486" t="s">
        <v>1610</v>
      </c>
      <c r="C1241" s="477"/>
      <c r="D1241" s="465"/>
      <c r="E1241" s="466"/>
      <c r="F1241" s="467"/>
      <c r="G1241" s="519" t="s">
        <v>5291</v>
      </c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142</v>
      </c>
      <c r="B1242" s="470" t="s">
        <v>1611</v>
      </c>
      <c r="C1242" s="477"/>
      <c r="D1242" s="465"/>
      <c r="E1242" s="466"/>
      <c r="F1242" s="467"/>
      <c r="G1242" s="519" t="s">
        <v>5292</v>
      </c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143</v>
      </c>
      <c r="B1243" s="486" t="s">
        <v>1612</v>
      </c>
      <c r="C1243" s="477"/>
      <c r="D1243" s="465"/>
      <c r="E1243" s="466"/>
      <c r="F1243" s="467"/>
      <c r="G1243" s="519" t="s">
        <v>5293</v>
      </c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144</v>
      </c>
      <c r="B1244" s="470" t="s">
        <v>1613</v>
      </c>
      <c r="C1244" s="477"/>
      <c r="D1244" s="465"/>
      <c r="E1244" s="466"/>
      <c r="F1244" s="467"/>
      <c r="G1244" s="519" t="s">
        <v>5294</v>
      </c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145</v>
      </c>
      <c r="B1245" s="486" t="s">
        <v>1614</v>
      </c>
      <c r="C1245" s="481"/>
      <c r="D1245" s="482"/>
      <c r="E1245" s="483"/>
      <c r="F1245" s="484"/>
      <c r="G1245" s="519" t="s">
        <v>5295</v>
      </c>
      <c r="H1245" s="485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146</v>
      </c>
      <c r="B1246" s="470" t="s">
        <v>1615</v>
      </c>
      <c r="C1246" s="477"/>
      <c r="D1246" s="465"/>
      <c r="E1246" s="466"/>
      <c r="F1246" s="467"/>
      <c r="G1246" s="519" t="s">
        <v>5296</v>
      </c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147</v>
      </c>
      <c r="B1247" s="486" t="s">
        <v>1616</v>
      </c>
      <c r="C1247" s="477"/>
      <c r="D1247" s="465"/>
      <c r="E1247" s="466"/>
      <c r="F1247" s="467"/>
      <c r="G1247" s="519" t="s">
        <v>5297</v>
      </c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148</v>
      </c>
      <c r="B1248" s="470" t="s">
        <v>1617</v>
      </c>
      <c r="C1248" s="477"/>
      <c r="D1248" s="465"/>
      <c r="E1248" s="466"/>
      <c r="F1248" s="467"/>
      <c r="G1248" s="519" t="s">
        <v>5298</v>
      </c>
      <c r="H1248" s="478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149</v>
      </c>
      <c r="B1249" s="486" t="s">
        <v>1618</v>
      </c>
      <c r="C1249" s="477"/>
      <c r="D1249" s="465"/>
      <c r="E1249" s="466"/>
      <c r="F1249" s="467"/>
      <c r="G1249" s="519" t="s">
        <v>5299</v>
      </c>
      <c r="H1249" s="478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150</v>
      </c>
      <c r="B1250" s="470" t="s">
        <v>1619</v>
      </c>
      <c r="C1250" s="477"/>
      <c r="D1250" s="465"/>
      <c r="E1250" s="466"/>
      <c r="F1250" s="467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151</v>
      </c>
      <c r="B1251" s="486" t="s">
        <v>1620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152</v>
      </c>
      <c r="B1252" s="470" t="s">
        <v>1621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153</v>
      </c>
      <c r="B1253" s="486" t="s">
        <v>1622</v>
      </c>
      <c r="C1253" s="481"/>
      <c r="D1253" s="482"/>
      <c r="E1253" s="483"/>
      <c r="F1253" s="484"/>
      <c r="G1253" s="514"/>
      <c r="H1253" s="485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154</v>
      </c>
      <c r="B1254" s="470" t="s">
        <v>1623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155</v>
      </c>
      <c r="B1255" s="486" t="s">
        <v>1624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156</v>
      </c>
      <c r="B1256" s="470" t="s">
        <v>1625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157</v>
      </c>
      <c r="B1257" s="486" t="s">
        <v>1626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158</v>
      </c>
      <c r="B1258" s="470" t="s">
        <v>1627</v>
      </c>
      <c r="C1258" s="481"/>
      <c r="D1258" s="482"/>
      <c r="E1258" s="483"/>
      <c r="F1258" s="484"/>
      <c r="G1258" s="514"/>
      <c r="H1258" s="485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159</v>
      </c>
      <c r="B1259" s="486" t="s">
        <v>1628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160</v>
      </c>
      <c r="B1260" s="470" t="s">
        <v>1629</v>
      </c>
      <c r="C1260" s="477"/>
      <c r="D1260" s="465"/>
      <c r="E1260" s="466"/>
      <c r="F1260" s="467"/>
      <c r="G1260" s="465"/>
      <c r="H1260" s="478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161</v>
      </c>
      <c r="B1261" s="486" t="s">
        <v>1630</v>
      </c>
      <c r="C1261" s="477"/>
      <c r="D1261" s="465"/>
      <c r="E1261" s="466"/>
      <c r="F1261" s="467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162</v>
      </c>
      <c r="B1262" s="470" t="s">
        <v>1631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163</v>
      </c>
      <c r="B1263" s="486" t="s">
        <v>1632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164</v>
      </c>
      <c r="B1264" s="470" t="s">
        <v>1633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165</v>
      </c>
      <c r="B1265" s="486" t="s">
        <v>1634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166</v>
      </c>
      <c r="B1266" s="470" t="s">
        <v>1635</v>
      </c>
      <c r="C1266" s="481"/>
      <c r="D1266" s="482"/>
      <c r="E1266" s="483"/>
      <c r="F1266" s="484"/>
      <c r="G1266" s="514"/>
      <c r="H1266" s="485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167</v>
      </c>
      <c r="B1267" s="486" t="s">
        <v>1636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168</v>
      </c>
      <c r="B1268" s="470" t="s">
        <v>1637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169</v>
      </c>
      <c r="B1269" s="486" t="s">
        <v>1638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170</v>
      </c>
      <c r="B1270" s="470" t="s">
        <v>1639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171</v>
      </c>
      <c r="B1271" s="486" t="s">
        <v>1640</v>
      </c>
      <c r="C1271" s="477"/>
      <c r="D1271" s="465"/>
      <c r="E1271" s="466"/>
      <c r="F1271" s="467"/>
      <c r="G1271" s="465"/>
      <c r="H1271" s="478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172</v>
      </c>
      <c r="B1272" s="470" t="s">
        <v>1641</v>
      </c>
      <c r="C1272" s="477"/>
      <c r="D1272" s="465"/>
      <c r="E1272" s="466"/>
      <c r="F1272" s="467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173</v>
      </c>
      <c r="B1273" s="486" t="s">
        <v>1642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174</v>
      </c>
      <c r="B1274" s="470" t="s">
        <v>1643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175</v>
      </c>
      <c r="B1275" s="486" t="s">
        <v>1644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176</v>
      </c>
      <c r="B1276" s="470" t="s">
        <v>1645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177</v>
      </c>
      <c r="B1277" s="486" t="s">
        <v>1646</v>
      </c>
      <c r="C1277" s="481"/>
      <c r="D1277" s="482"/>
      <c r="E1277" s="483"/>
      <c r="F1277" s="484"/>
      <c r="G1277" s="514"/>
      <c r="H1277" s="485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178</v>
      </c>
      <c r="B1278" s="470" t="s">
        <v>1647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179</v>
      </c>
      <c r="B1279" s="486" t="s">
        <v>1648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180</v>
      </c>
      <c r="B1280" s="470" t="s">
        <v>1649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181</v>
      </c>
      <c r="B1281" s="486" t="s">
        <v>1650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182</v>
      </c>
      <c r="B1282" s="470" t="s">
        <v>1651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183</v>
      </c>
      <c r="B1283" s="486" t="s">
        <v>1652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184</v>
      </c>
      <c r="B1284" s="470" t="s">
        <v>1653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185</v>
      </c>
      <c r="B1285" s="486" t="s">
        <v>1654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186</v>
      </c>
      <c r="B1286" s="470" t="s">
        <v>1655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187</v>
      </c>
      <c r="B1287" s="486" t="s">
        <v>1656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188</v>
      </c>
      <c r="B1288" s="470" t="s">
        <v>1657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189</v>
      </c>
      <c r="B1289" s="486" t="s">
        <v>1658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190</v>
      </c>
      <c r="B1290" s="470" t="s">
        <v>1659</v>
      </c>
      <c r="C1290" s="481"/>
      <c r="D1290" s="482"/>
      <c r="E1290" s="483"/>
      <c r="F1290" s="484"/>
      <c r="G1290" s="514"/>
      <c r="H1290" s="485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191</v>
      </c>
      <c r="B1291" s="486" t="s">
        <v>1660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192</v>
      </c>
      <c r="B1292" s="470" t="s">
        <v>1661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193</v>
      </c>
      <c r="B1293" s="486" t="s">
        <v>1662</v>
      </c>
      <c r="C1293" s="477"/>
      <c r="D1293" s="465"/>
      <c r="E1293" s="466"/>
      <c r="F1293" s="467"/>
      <c r="G1293" s="465"/>
      <c r="H1293" s="478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194</v>
      </c>
      <c r="B1294" s="470" t="s">
        <v>1663</v>
      </c>
      <c r="C1294" s="477"/>
      <c r="D1294" s="465"/>
      <c r="E1294" s="466"/>
      <c r="F1294" s="467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195</v>
      </c>
      <c r="B1295" s="486" t="s">
        <v>1664</v>
      </c>
      <c r="C1295" s="477"/>
      <c r="D1295" s="465"/>
      <c r="E1295" s="466"/>
      <c r="F1295" s="467"/>
      <c r="G1295" s="465"/>
      <c r="H1295" s="478"/>
      <c r="I1295" s="489">
        <f t="shared" ref="I1295:I1300" si="48">K1295/1.11</f>
        <v>0</v>
      </c>
      <c r="J1295" s="489">
        <f t="shared" ref="J1295:J1300" si="49">I1295*11%</f>
        <v>0</v>
      </c>
      <c r="K1295" s="475"/>
      <c r="L1295" s="476"/>
    </row>
    <row r="1296" spans="1:12" x14ac:dyDescent="0.2">
      <c r="A1296" s="305">
        <v>196</v>
      </c>
      <c r="B1296" s="470" t="s">
        <v>1665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197</v>
      </c>
      <c r="B1297" s="486" t="s">
        <v>1666</v>
      </c>
      <c r="C1297" s="481"/>
      <c r="D1297" s="482"/>
      <c r="E1297" s="483"/>
      <c r="F1297" s="484"/>
      <c r="G1297" s="514"/>
      <c r="H1297" s="485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198</v>
      </c>
      <c r="B1298" s="470" t="s">
        <v>1667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199</v>
      </c>
      <c r="B1299" s="486" t="s">
        <v>1668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200</v>
      </c>
      <c r="B1300" s="470" t="s">
        <v>1669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ht="18" x14ac:dyDescent="0.25">
      <c r="B1301" s="491" t="s">
        <v>288</v>
      </c>
      <c r="C1301" s="492"/>
      <c r="D1301" s="493"/>
      <c r="E1301" s="494"/>
      <c r="F1301" s="495"/>
      <c r="G1301" s="515"/>
      <c r="H1301" s="496"/>
      <c r="I1301" s="497">
        <f>SUM(I1101:I1300)</f>
        <v>240938679.72972971</v>
      </c>
      <c r="J1301" s="497">
        <f>SUM(J1101:J1300)</f>
        <v>26503254.770270266</v>
      </c>
      <c r="K1301" s="497">
        <f>SUM(K1101:K1300)</f>
        <v>267441934.5</v>
      </c>
      <c r="L1301" s="498"/>
    </row>
    <row r="1302" spans="1:12" s="353" customFormat="1" ht="20.25" x14ac:dyDescent="0.3">
      <c r="A1302" s="305"/>
      <c r="B1302" s="499" t="s">
        <v>105</v>
      </c>
      <c r="C1302" s="487"/>
      <c r="D1302" s="488"/>
      <c r="E1302" s="488"/>
      <c r="F1302" s="488"/>
      <c r="G1302" s="488"/>
      <c r="H1302" s="500"/>
      <c r="I1302" s="501"/>
      <c r="J1302" s="501"/>
      <c r="K1302" s="502"/>
      <c r="L1302" s="503"/>
    </row>
    <row r="1303" spans="1:12" s="521" customFormat="1" x14ac:dyDescent="0.2">
      <c r="A1303" s="518">
        <v>1</v>
      </c>
      <c r="B1303" s="486" t="s">
        <v>1670</v>
      </c>
      <c r="C1303" s="487"/>
      <c r="D1303" s="488"/>
      <c r="E1303" s="504"/>
      <c r="F1303" s="505"/>
      <c r="G1303" s="519"/>
      <c r="H1303" s="520"/>
      <c r="I1303" s="489">
        <f>K1303/1.11</f>
        <v>0</v>
      </c>
      <c r="J1303" s="489">
        <f>I1303*11%</f>
        <v>0</v>
      </c>
      <c r="K1303" s="490"/>
      <c r="L1303" s="548"/>
    </row>
    <row r="1304" spans="1:12" s="521" customFormat="1" x14ac:dyDescent="0.2">
      <c r="A1304" s="518">
        <v>2</v>
      </c>
      <c r="B1304" s="470" t="s">
        <v>1671</v>
      </c>
      <c r="C1304" s="471"/>
      <c r="D1304" s="465"/>
      <c r="E1304" s="466"/>
      <c r="F1304" s="467"/>
      <c r="G1304" s="519"/>
      <c r="H1304" s="520"/>
      <c r="I1304" s="474">
        <f>K1304/1.11</f>
        <v>0</v>
      </c>
      <c r="J1304" s="474">
        <f>I1304*11%</f>
        <v>0</v>
      </c>
      <c r="K1304" s="475"/>
      <c r="L1304" s="476"/>
    </row>
    <row r="1305" spans="1:12" s="521" customFormat="1" x14ac:dyDescent="0.2">
      <c r="A1305" s="518">
        <v>3</v>
      </c>
      <c r="B1305" s="486" t="s">
        <v>1672</v>
      </c>
      <c r="C1305" s="477"/>
      <c r="D1305" s="465"/>
      <c r="E1305" s="472"/>
      <c r="F1305" s="472"/>
      <c r="G1305" s="519"/>
      <c r="H1305" s="520"/>
      <c r="I1305" s="489">
        <f t="shared" ref="I1305:I1368" si="50">K1305/1.11</f>
        <v>0</v>
      </c>
      <c r="J1305" s="489">
        <f t="shared" ref="J1305:J1368" si="51">I1305*11%</f>
        <v>0</v>
      </c>
      <c r="K1305" s="475"/>
      <c r="L1305" s="476"/>
    </row>
    <row r="1306" spans="1:12" s="521" customFormat="1" x14ac:dyDescent="0.2">
      <c r="A1306" s="518">
        <v>4</v>
      </c>
      <c r="B1306" s="470" t="s">
        <v>1673</v>
      </c>
      <c r="C1306" s="477"/>
      <c r="D1306" s="465"/>
      <c r="E1306" s="466"/>
      <c r="F1306" s="467"/>
      <c r="G1306" s="519"/>
      <c r="H1306" s="520"/>
      <c r="I1306" s="474">
        <f t="shared" si="50"/>
        <v>0</v>
      </c>
      <c r="J1306" s="474">
        <f t="shared" si="51"/>
        <v>0</v>
      </c>
      <c r="K1306" s="475"/>
      <c r="L1306" s="476"/>
    </row>
    <row r="1307" spans="1:12" s="521" customFormat="1" x14ac:dyDescent="0.2">
      <c r="A1307" s="518">
        <v>5</v>
      </c>
      <c r="B1307" s="486" t="s">
        <v>1674</v>
      </c>
      <c r="C1307" s="477"/>
      <c r="D1307" s="488"/>
      <c r="E1307" s="504"/>
      <c r="F1307" s="505"/>
      <c r="G1307" s="519"/>
      <c r="H1307" s="520"/>
      <c r="I1307" s="489">
        <f t="shared" si="50"/>
        <v>0</v>
      </c>
      <c r="J1307" s="489">
        <f t="shared" si="51"/>
        <v>0</v>
      </c>
      <c r="K1307" s="475"/>
      <c r="L1307" s="476"/>
    </row>
    <row r="1308" spans="1:12" s="521" customFormat="1" x14ac:dyDescent="0.2">
      <c r="A1308" s="518">
        <v>6</v>
      </c>
      <c r="B1308" s="470" t="s">
        <v>1675</v>
      </c>
      <c r="C1308" s="477"/>
      <c r="D1308" s="465"/>
      <c r="E1308" s="466"/>
      <c r="F1308" s="467"/>
      <c r="G1308" s="519"/>
      <c r="H1308" s="520"/>
      <c r="I1308" s="474">
        <f t="shared" si="50"/>
        <v>0</v>
      </c>
      <c r="J1308" s="474">
        <f t="shared" si="51"/>
        <v>0</v>
      </c>
      <c r="K1308" s="475"/>
      <c r="L1308" s="476"/>
    </row>
    <row r="1309" spans="1:12" s="521" customFormat="1" x14ac:dyDescent="0.2">
      <c r="A1309" s="518">
        <v>7</v>
      </c>
      <c r="B1309" s="486" t="s">
        <v>1676</v>
      </c>
      <c r="C1309" s="477"/>
      <c r="D1309" s="512"/>
      <c r="E1309" s="466"/>
      <c r="F1309" s="511"/>
      <c r="G1309" s="519"/>
      <c r="H1309" s="520"/>
      <c r="I1309" s="489">
        <f t="shared" si="50"/>
        <v>0</v>
      </c>
      <c r="J1309" s="489">
        <f t="shared" si="51"/>
        <v>0</v>
      </c>
      <c r="K1309" s="475"/>
      <c r="L1309" s="476"/>
    </row>
    <row r="1310" spans="1:12" s="521" customFormat="1" x14ac:dyDescent="0.2">
      <c r="A1310" s="518">
        <v>8</v>
      </c>
      <c r="B1310" s="470" t="s">
        <v>1677</v>
      </c>
      <c r="C1310" s="477"/>
      <c r="D1310" s="488"/>
      <c r="E1310" s="504"/>
      <c r="F1310" s="505"/>
      <c r="G1310" s="519"/>
      <c r="H1310" s="520"/>
      <c r="I1310" s="474">
        <f t="shared" si="50"/>
        <v>0</v>
      </c>
      <c r="J1310" s="474">
        <f t="shared" si="51"/>
        <v>0</v>
      </c>
      <c r="K1310" s="475"/>
      <c r="L1310" s="476"/>
    </row>
    <row r="1311" spans="1:12" s="521" customFormat="1" x14ac:dyDescent="0.2">
      <c r="A1311" s="518">
        <v>9</v>
      </c>
      <c r="B1311" s="486" t="s">
        <v>1678</v>
      </c>
      <c r="C1311" s="477"/>
      <c r="D1311" s="465"/>
      <c r="E1311" s="472"/>
      <c r="F1311" s="472"/>
      <c r="G1311" s="519"/>
      <c r="H1311" s="520"/>
      <c r="I1311" s="489">
        <f t="shared" si="50"/>
        <v>0</v>
      </c>
      <c r="J1311" s="489">
        <f t="shared" si="51"/>
        <v>0</v>
      </c>
      <c r="K1311" s="475"/>
      <c r="L1311" s="476"/>
    </row>
    <row r="1312" spans="1:12" s="521" customFormat="1" ht="14.25" customHeight="1" x14ac:dyDescent="0.2">
      <c r="A1312" s="518">
        <v>10</v>
      </c>
      <c r="B1312" s="470" t="s">
        <v>1679</v>
      </c>
      <c r="C1312" s="477"/>
      <c r="D1312" s="465"/>
      <c r="E1312" s="466"/>
      <c r="F1312" s="467"/>
      <c r="G1312" s="519"/>
      <c r="H1312" s="520"/>
      <c r="I1312" s="474">
        <f t="shared" si="50"/>
        <v>0</v>
      </c>
      <c r="J1312" s="474">
        <f t="shared" si="51"/>
        <v>0</v>
      </c>
      <c r="K1312" s="475"/>
      <c r="L1312" s="476"/>
    </row>
    <row r="1313" spans="1:12" s="521" customFormat="1" ht="14.25" customHeight="1" x14ac:dyDescent="0.2">
      <c r="A1313" s="518">
        <v>11</v>
      </c>
      <c r="B1313" s="486" t="s">
        <v>1680</v>
      </c>
      <c r="C1313" s="477"/>
      <c r="D1313" s="465"/>
      <c r="E1313" s="466"/>
      <c r="F1313" s="467"/>
      <c r="G1313" s="519"/>
      <c r="H1313" s="520"/>
      <c r="I1313" s="489">
        <f t="shared" si="50"/>
        <v>0</v>
      </c>
      <c r="J1313" s="489">
        <f t="shared" si="51"/>
        <v>0</v>
      </c>
      <c r="K1313" s="475"/>
      <c r="L1313" s="476"/>
    </row>
    <row r="1314" spans="1:12" s="521" customFormat="1" x14ac:dyDescent="0.2">
      <c r="A1314" s="518">
        <v>12</v>
      </c>
      <c r="B1314" s="470" t="s">
        <v>1681</v>
      </c>
      <c r="C1314" s="477"/>
      <c r="D1314" s="488"/>
      <c r="E1314" s="504"/>
      <c r="F1314" s="505"/>
      <c r="G1314" s="519"/>
      <c r="H1314" s="520"/>
      <c r="I1314" s="474">
        <f t="shared" si="50"/>
        <v>0</v>
      </c>
      <c r="J1314" s="474">
        <f t="shared" si="51"/>
        <v>0</v>
      </c>
      <c r="K1314" s="475"/>
      <c r="L1314" s="476"/>
    </row>
    <row r="1315" spans="1:12" s="521" customFormat="1" ht="14.25" customHeight="1" x14ac:dyDescent="0.2">
      <c r="A1315" s="518">
        <v>13</v>
      </c>
      <c r="B1315" s="486" t="s">
        <v>1682</v>
      </c>
      <c r="C1315" s="477"/>
      <c r="D1315" s="465"/>
      <c r="E1315" s="466"/>
      <c r="F1315" s="467"/>
      <c r="G1315" s="519"/>
      <c r="H1315" s="520"/>
      <c r="I1315" s="489">
        <f t="shared" si="50"/>
        <v>0</v>
      </c>
      <c r="J1315" s="489">
        <f t="shared" si="51"/>
        <v>0</v>
      </c>
      <c r="K1315" s="475"/>
      <c r="L1315" s="476"/>
    </row>
    <row r="1316" spans="1:12" s="521" customFormat="1" ht="14.25" customHeight="1" x14ac:dyDescent="0.2">
      <c r="A1316" s="518">
        <v>14</v>
      </c>
      <c r="B1316" s="470" t="s">
        <v>1683</v>
      </c>
      <c r="C1316" s="477"/>
      <c r="D1316" s="465"/>
      <c r="E1316" s="466"/>
      <c r="F1316" s="467"/>
      <c r="G1316" s="519"/>
      <c r="H1316" s="520"/>
      <c r="I1316" s="474">
        <f t="shared" si="50"/>
        <v>0</v>
      </c>
      <c r="J1316" s="474">
        <f t="shared" si="51"/>
        <v>0</v>
      </c>
      <c r="K1316" s="475"/>
      <c r="L1316" s="476"/>
    </row>
    <row r="1317" spans="1:12" s="521" customFormat="1" x14ac:dyDescent="0.2">
      <c r="A1317" s="518">
        <v>15</v>
      </c>
      <c r="B1317" s="486" t="s">
        <v>1684</v>
      </c>
      <c r="C1317" s="477"/>
      <c r="D1317" s="465"/>
      <c r="E1317" s="472"/>
      <c r="F1317" s="472"/>
      <c r="G1317" s="519"/>
      <c r="H1317" s="520"/>
      <c r="I1317" s="489">
        <f t="shared" si="50"/>
        <v>0</v>
      </c>
      <c r="J1317" s="489">
        <f t="shared" si="51"/>
        <v>0</v>
      </c>
      <c r="K1317" s="475"/>
      <c r="L1317" s="476"/>
    </row>
    <row r="1318" spans="1:12" s="521" customFormat="1" x14ac:dyDescent="0.2">
      <c r="A1318" s="518">
        <v>16</v>
      </c>
      <c r="B1318" s="470" t="s">
        <v>1685</v>
      </c>
      <c r="C1318" s="477"/>
      <c r="D1318" s="465"/>
      <c r="E1318" s="466"/>
      <c r="F1318" s="467"/>
      <c r="G1318" s="519"/>
      <c r="H1318" s="520"/>
      <c r="I1318" s="474">
        <f t="shared" si="50"/>
        <v>0</v>
      </c>
      <c r="J1318" s="474">
        <f t="shared" si="51"/>
        <v>0</v>
      </c>
      <c r="K1318" s="475"/>
      <c r="L1318" s="476"/>
    </row>
    <row r="1319" spans="1:12" s="521" customFormat="1" x14ac:dyDescent="0.2">
      <c r="A1319" s="518">
        <v>17</v>
      </c>
      <c r="B1319" s="486" t="s">
        <v>1686</v>
      </c>
      <c r="C1319" s="477"/>
      <c r="D1319" s="488"/>
      <c r="E1319" s="504"/>
      <c r="F1319" s="505"/>
      <c r="G1319" s="519"/>
      <c r="H1319" s="520"/>
      <c r="I1319" s="489">
        <f t="shared" si="50"/>
        <v>0</v>
      </c>
      <c r="J1319" s="489">
        <f t="shared" si="51"/>
        <v>0</v>
      </c>
      <c r="K1319" s="475"/>
      <c r="L1319" s="476"/>
    </row>
    <row r="1320" spans="1:12" s="521" customFormat="1" x14ac:dyDescent="0.2">
      <c r="A1320" s="518">
        <v>18</v>
      </c>
      <c r="B1320" s="470" t="s">
        <v>1687</v>
      </c>
      <c r="C1320" s="477"/>
      <c r="D1320" s="465"/>
      <c r="E1320" s="466"/>
      <c r="F1320" s="467"/>
      <c r="G1320" s="519"/>
      <c r="H1320" s="520"/>
      <c r="I1320" s="474">
        <f t="shared" si="50"/>
        <v>0</v>
      </c>
      <c r="J1320" s="474">
        <f t="shared" si="51"/>
        <v>0</v>
      </c>
      <c r="K1320" s="475"/>
      <c r="L1320" s="476"/>
    </row>
    <row r="1321" spans="1:12" s="521" customFormat="1" x14ac:dyDescent="0.2">
      <c r="A1321" s="518">
        <v>19</v>
      </c>
      <c r="B1321" s="486" t="s">
        <v>1688</v>
      </c>
      <c r="C1321" s="477"/>
      <c r="D1321" s="465"/>
      <c r="E1321" s="466"/>
      <c r="F1321" s="467"/>
      <c r="G1321" s="519"/>
      <c r="H1321" s="478"/>
      <c r="I1321" s="489">
        <f t="shared" si="50"/>
        <v>0</v>
      </c>
      <c r="J1321" s="489">
        <f t="shared" si="51"/>
        <v>0</v>
      </c>
      <c r="K1321" s="475"/>
      <c r="L1321" s="476"/>
    </row>
    <row r="1322" spans="1:12" s="521" customFormat="1" x14ac:dyDescent="0.2">
      <c r="A1322" s="518">
        <v>20</v>
      </c>
      <c r="B1322" s="470" t="s">
        <v>1689</v>
      </c>
      <c r="C1322" s="477"/>
      <c r="D1322" s="488"/>
      <c r="E1322" s="504"/>
      <c r="F1322" s="505"/>
      <c r="G1322" s="519"/>
      <c r="H1322" s="478"/>
      <c r="I1322" s="474">
        <f t="shared" si="50"/>
        <v>0</v>
      </c>
      <c r="J1322" s="474">
        <f t="shared" si="51"/>
        <v>0</v>
      </c>
      <c r="K1322" s="475"/>
      <c r="L1322" s="476"/>
    </row>
    <row r="1323" spans="1:12" s="521" customFormat="1" x14ac:dyDescent="0.2">
      <c r="A1323" s="518">
        <v>21</v>
      </c>
      <c r="B1323" s="486" t="s">
        <v>1690</v>
      </c>
      <c r="C1323" s="477"/>
      <c r="D1323" s="488"/>
      <c r="E1323" s="504"/>
      <c r="F1323" s="505"/>
      <c r="G1323" s="519"/>
      <c r="H1323" s="478"/>
      <c r="I1323" s="489">
        <f t="shared" si="50"/>
        <v>0</v>
      </c>
      <c r="J1323" s="489">
        <f t="shared" si="51"/>
        <v>0</v>
      </c>
      <c r="K1323" s="475"/>
      <c r="L1323" s="476"/>
    </row>
    <row r="1324" spans="1:12" s="521" customFormat="1" x14ac:dyDescent="0.2">
      <c r="A1324" s="518">
        <v>22</v>
      </c>
      <c r="B1324" s="470" t="s">
        <v>1691</v>
      </c>
      <c r="C1324" s="477"/>
      <c r="D1324" s="465"/>
      <c r="E1324" s="472"/>
      <c r="F1324" s="472"/>
      <c r="G1324" s="519"/>
      <c r="H1324" s="478"/>
      <c r="I1324" s="474">
        <f t="shared" si="50"/>
        <v>0</v>
      </c>
      <c r="J1324" s="474">
        <f t="shared" si="51"/>
        <v>0</v>
      </c>
      <c r="K1324" s="475"/>
      <c r="L1324" s="476"/>
    </row>
    <row r="1325" spans="1:12" s="521" customFormat="1" x14ac:dyDescent="0.2">
      <c r="A1325" s="518">
        <v>23</v>
      </c>
      <c r="B1325" s="486" t="s">
        <v>1692</v>
      </c>
      <c r="C1325" s="477"/>
      <c r="D1325" s="488"/>
      <c r="E1325" s="504"/>
      <c r="F1325" s="505"/>
      <c r="G1325" s="519"/>
      <c r="H1325" s="478"/>
      <c r="I1325" s="489">
        <f t="shared" si="50"/>
        <v>0</v>
      </c>
      <c r="J1325" s="489">
        <f t="shared" si="51"/>
        <v>0</v>
      </c>
      <c r="K1325" s="475"/>
      <c r="L1325" s="476"/>
    </row>
    <row r="1326" spans="1:12" s="521" customFormat="1" x14ac:dyDescent="0.2">
      <c r="A1326" s="518">
        <v>24</v>
      </c>
      <c r="B1326" s="470" t="s">
        <v>1693</v>
      </c>
      <c r="C1326" s="477"/>
      <c r="D1326" s="465"/>
      <c r="E1326" s="472"/>
      <c r="F1326" s="472"/>
      <c r="G1326" s="519"/>
      <c r="H1326" s="478"/>
      <c r="I1326" s="474">
        <f t="shared" si="50"/>
        <v>0</v>
      </c>
      <c r="J1326" s="474">
        <f t="shared" si="51"/>
        <v>0</v>
      </c>
      <c r="K1326" s="475"/>
      <c r="L1326" s="476"/>
    </row>
    <row r="1327" spans="1:12" s="521" customFormat="1" x14ac:dyDescent="0.2">
      <c r="A1327" s="518">
        <v>25</v>
      </c>
      <c r="B1327" s="486" t="s">
        <v>1694</v>
      </c>
      <c r="C1327" s="477"/>
      <c r="D1327" s="488"/>
      <c r="E1327" s="504"/>
      <c r="F1327" s="505"/>
      <c r="G1327" s="519"/>
      <c r="H1327" s="478"/>
      <c r="I1327" s="489">
        <f t="shared" si="50"/>
        <v>0</v>
      </c>
      <c r="J1327" s="489">
        <f t="shared" si="51"/>
        <v>0</v>
      </c>
      <c r="K1327" s="475"/>
      <c r="L1327" s="476"/>
    </row>
    <row r="1328" spans="1:12" s="522" customFormat="1" x14ac:dyDescent="0.2">
      <c r="A1328" s="518">
        <v>26</v>
      </c>
      <c r="B1328" s="470" t="s">
        <v>1695</v>
      </c>
      <c r="C1328" s="477"/>
      <c r="D1328" s="465"/>
      <c r="E1328" s="466"/>
      <c r="F1328" s="467"/>
      <c r="G1328" s="519"/>
      <c r="H1328" s="478"/>
      <c r="I1328" s="474">
        <f t="shared" si="50"/>
        <v>0</v>
      </c>
      <c r="J1328" s="474">
        <f t="shared" si="51"/>
        <v>0</v>
      </c>
      <c r="K1328" s="475"/>
      <c r="L1328" s="476"/>
    </row>
    <row r="1329" spans="1:12" s="522" customFormat="1" x14ac:dyDescent="0.2">
      <c r="A1329" s="518">
        <v>27</v>
      </c>
      <c r="B1329" s="486" t="s">
        <v>1696</v>
      </c>
      <c r="C1329" s="477"/>
      <c r="D1329" s="465"/>
      <c r="E1329" s="466"/>
      <c r="F1329" s="467"/>
      <c r="G1329" s="519"/>
      <c r="H1329" s="478"/>
      <c r="I1329" s="489">
        <f t="shared" si="50"/>
        <v>0</v>
      </c>
      <c r="J1329" s="489">
        <f t="shared" si="51"/>
        <v>0</v>
      </c>
      <c r="K1329" s="475"/>
      <c r="L1329" s="476"/>
    </row>
    <row r="1330" spans="1:12" s="522" customFormat="1" x14ac:dyDescent="0.2">
      <c r="A1330" s="518">
        <v>28</v>
      </c>
      <c r="B1330" s="470" t="s">
        <v>1697</v>
      </c>
      <c r="C1330" s="477"/>
      <c r="D1330" s="465"/>
      <c r="E1330" s="472"/>
      <c r="F1330" s="472"/>
      <c r="G1330" s="519"/>
      <c r="H1330" s="478"/>
      <c r="I1330" s="474">
        <f t="shared" si="50"/>
        <v>0</v>
      </c>
      <c r="J1330" s="474">
        <f t="shared" si="51"/>
        <v>0</v>
      </c>
      <c r="K1330" s="475"/>
      <c r="L1330" s="476"/>
    </row>
    <row r="1331" spans="1:12" s="522" customFormat="1" x14ac:dyDescent="0.2">
      <c r="A1331" s="518">
        <v>29</v>
      </c>
      <c r="B1331" s="486" t="s">
        <v>1698</v>
      </c>
      <c r="C1331" s="477"/>
      <c r="D1331" s="488"/>
      <c r="E1331" s="504"/>
      <c r="F1331" s="505"/>
      <c r="G1331" s="519"/>
      <c r="H1331" s="478"/>
      <c r="I1331" s="489">
        <f t="shared" si="50"/>
        <v>0</v>
      </c>
      <c r="J1331" s="489">
        <f t="shared" si="51"/>
        <v>0</v>
      </c>
      <c r="K1331" s="475"/>
      <c r="L1331" s="476"/>
    </row>
    <row r="1332" spans="1:12" s="522" customFormat="1" x14ac:dyDescent="0.2">
      <c r="A1332" s="518">
        <v>30</v>
      </c>
      <c r="B1332" s="470" t="s">
        <v>1699</v>
      </c>
      <c r="C1332" s="477"/>
      <c r="D1332" s="465"/>
      <c r="E1332" s="466"/>
      <c r="F1332" s="467"/>
      <c r="G1332" s="519"/>
      <c r="H1332" s="478"/>
      <c r="I1332" s="474">
        <f t="shared" si="50"/>
        <v>0</v>
      </c>
      <c r="J1332" s="474">
        <f t="shared" si="51"/>
        <v>0</v>
      </c>
      <c r="K1332" s="475"/>
      <c r="L1332" s="476"/>
    </row>
    <row r="1333" spans="1:12" s="522" customFormat="1" x14ac:dyDescent="0.2">
      <c r="A1333" s="518">
        <v>31</v>
      </c>
      <c r="B1333" s="486" t="s">
        <v>1700</v>
      </c>
      <c r="C1333" s="477"/>
      <c r="D1333" s="465"/>
      <c r="E1333" s="466"/>
      <c r="F1333" s="467"/>
      <c r="G1333" s="519"/>
      <c r="H1333" s="478"/>
      <c r="I1333" s="489">
        <f t="shared" si="50"/>
        <v>0</v>
      </c>
      <c r="J1333" s="489">
        <f t="shared" si="51"/>
        <v>0</v>
      </c>
      <c r="K1333" s="475"/>
      <c r="L1333" s="476"/>
    </row>
    <row r="1334" spans="1:12" s="522" customFormat="1" x14ac:dyDescent="0.2">
      <c r="A1334" s="518">
        <v>32</v>
      </c>
      <c r="B1334" s="470" t="s">
        <v>1701</v>
      </c>
      <c r="C1334" s="477"/>
      <c r="D1334" s="465"/>
      <c r="E1334" s="472"/>
      <c r="F1334" s="472"/>
      <c r="G1334" s="519"/>
      <c r="H1334" s="478"/>
      <c r="I1334" s="474">
        <f t="shared" si="50"/>
        <v>0</v>
      </c>
      <c r="J1334" s="474">
        <f t="shared" si="51"/>
        <v>0</v>
      </c>
      <c r="K1334" s="475"/>
      <c r="L1334" s="476"/>
    </row>
    <row r="1335" spans="1:12" s="522" customFormat="1" x14ac:dyDescent="0.2">
      <c r="A1335" s="518">
        <v>33</v>
      </c>
      <c r="B1335" s="486" t="s">
        <v>1702</v>
      </c>
      <c r="C1335" s="477"/>
      <c r="D1335" s="465"/>
      <c r="E1335" s="466"/>
      <c r="F1335" s="467"/>
      <c r="G1335" s="519"/>
      <c r="H1335" s="478"/>
      <c r="I1335" s="489">
        <f t="shared" si="50"/>
        <v>0</v>
      </c>
      <c r="J1335" s="489">
        <f t="shared" si="51"/>
        <v>0</v>
      </c>
      <c r="K1335" s="475"/>
      <c r="L1335" s="479"/>
    </row>
    <row r="1336" spans="1:12" s="522" customFormat="1" x14ac:dyDescent="0.2">
      <c r="A1336" s="518">
        <v>34</v>
      </c>
      <c r="B1336" s="470" t="s">
        <v>1703</v>
      </c>
      <c r="C1336" s="477"/>
      <c r="D1336" s="465"/>
      <c r="E1336" s="466"/>
      <c r="F1336" s="467"/>
      <c r="G1336" s="519"/>
      <c r="H1336" s="478"/>
      <c r="I1336" s="474">
        <f t="shared" si="50"/>
        <v>0</v>
      </c>
      <c r="J1336" s="474">
        <f t="shared" si="51"/>
        <v>0</v>
      </c>
      <c r="K1336" s="475"/>
      <c r="L1336" s="476"/>
    </row>
    <row r="1337" spans="1:12" s="522" customFormat="1" x14ac:dyDescent="0.2">
      <c r="A1337" s="518">
        <v>35</v>
      </c>
      <c r="B1337" s="486" t="s">
        <v>1704</v>
      </c>
      <c r="C1337" s="477"/>
      <c r="D1337" s="465"/>
      <c r="E1337" s="472"/>
      <c r="F1337" s="472"/>
      <c r="G1337" s="519"/>
      <c r="H1337" s="478"/>
      <c r="I1337" s="489">
        <f t="shared" si="50"/>
        <v>0</v>
      </c>
      <c r="J1337" s="489">
        <f t="shared" si="51"/>
        <v>0</v>
      </c>
      <c r="K1337" s="475"/>
      <c r="L1337" s="476"/>
    </row>
    <row r="1338" spans="1:12" s="522" customFormat="1" x14ac:dyDescent="0.2">
      <c r="A1338" s="518">
        <v>36</v>
      </c>
      <c r="B1338" s="470" t="s">
        <v>1705</v>
      </c>
      <c r="C1338" s="477"/>
      <c r="D1338" s="465"/>
      <c r="E1338" s="466"/>
      <c r="F1338" s="467"/>
      <c r="G1338" s="519"/>
      <c r="H1338" s="478"/>
      <c r="I1338" s="474">
        <f t="shared" si="50"/>
        <v>0</v>
      </c>
      <c r="J1338" s="474">
        <f t="shared" si="51"/>
        <v>0</v>
      </c>
      <c r="K1338" s="475"/>
      <c r="L1338" s="476"/>
    </row>
    <row r="1339" spans="1:12" s="522" customFormat="1" x14ac:dyDescent="0.2">
      <c r="A1339" s="518">
        <v>37</v>
      </c>
      <c r="B1339" s="486" t="s">
        <v>1706</v>
      </c>
      <c r="C1339" s="477"/>
      <c r="D1339" s="465"/>
      <c r="E1339" s="466"/>
      <c r="F1339" s="467"/>
      <c r="G1339" s="519"/>
      <c r="H1339" s="478"/>
      <c r="I1339" s="489">
        <f t="shared" si="50"/>
        <v>0</v>
      </c>
      <c r="J1339" s="489">
        <f t="shared" si="51"/>
        <v>0</v>
      </c>
      <c r="K1339" s="475"/>
      <c r="L1339" s="476"/>
    </row>
    <row r="1340" spans="1:12" s="522" customFormat="1" x14ac:dyDescent="0.2">
      <c r="A1340" s="518">
        <v>38</v>
      </c>
      <c r="B1340" s="470" t="s">
        <v>1707</v>
      </c>
      <c r="C1340" s="477"/>
      <c r="D1340" s="465"/>
      <c r="E1340" s="472"/>
      <c r="F1340" s="472"/>
      <c r="G1340" s="519"/>
      <c r="H1340" s="478"/>
      <c r="I1340" s="474">
        <f t="shared" si="50"/>
        <v>0</v>
      </c>
      <c r="J1340" s="474">
        <f t="shared" si="51"/>
        <v>0</v>
      </c>
      <c r="K1340" s="475"/>
      <c r="L1340" s="476"/>
    </row>
    <row r="1341" spans="1:12" s="522" customFormat="1" x14ac:dyDescent="0.2">
      <c r="A1341" s="518">
        <v>39</v>
      </c>
      <c r="B1341" s="486" t="s">
        <v>1708</v>
      </c>
      <c r="C1341" s="477"/>
      <c r="D1341" s="465"/>
      <c r="E1341" s="466"/>
      <c r="F1341" s="467"/>
      <c r="G1341" s="519"/>
      <c r="H1341" s="478"/>
      <c r="I1341" s="489">
        <f t="shared" si="50"/>
        <v>0</v>
      </c>
      <c r="J1341" s="489">
        <f t="shared" si="51"/>
        <v>0</v>
      </c>
      <c r="K1341" s="475"/>
      <c r="L1341" s="476"/>
    </row>
    <row r="1342" spans="1:12" s="522" customFormat="1" x14ac:dyDescent="0.2">
      <c r="A1342" s="518">
        <v>40</v>
      </c>
      <c r="B1342" s="470" t="s">
        <v>1709</v>
      </c>
      <c r="C1342" s="477"/>
      <c r="D1342" s="488"/>
      <c r="E1342" s="504"/>
      <c r="F1342" s="505"/>
      <c r="G1342" s="519"/>
      <c r="H1342" s="478"/>
      <c r="I1342" s="474">
        <f t="shared" si="50"/>
        <v>0</v>
      </c>
      <c r="J1342" s="474">
        <f t="shared" si="51"/>
        <v>0</v>
      </c>
      <c r="K1342" s="475"/>
      <c r="L1342" s="476"/>
    </row>
    <row r="1343" spans="1:12" s="522" customFormat="1" x14ac:dyDescent="0.2">
      <c r="A1343" s="518">
        <v>41</v>
      </c>
      <c r="B1343" s="486" t="s">
        <v>1710</v>
      </c>
      <c r="C1343" s="477"/>
      <c r="D1343" s="465"/>
      <c r="E1343" s="472"/>
      <c r="F1343" s="472"/>
      <c r="G1343" s="519"/>
      <c r="H1343" s="478"/>
      <c r="I1343" s="489">
        <f t="shared" si="50"/>
        <v>0</v>
      </c>
      <c r="J1343" s="489">
        <f t="shared" si="51"/>
        <v>0</v>
      </c>
      <c r="K1343" s="475"/>
      <c r="L1343" s="476"/>
    </row>
    <row r="1344" spans="1:12" s="522" customFormat="1" x14ac:dyDescent="0.2">
      <c r="A1344" s="518">
        <v>42</v>
      </c>
      <c r="B1344" s="470" t="s">
        <v>1711</v>
      </c>
      <c r="C1344" s="477"/>
      <c r="D1344" s="465"/>
      <c r="E1344" s="466"/>
      <c r="F1344" s="467"/>
      <c r="G1344" s="519"/>
      <c r="H1344" s="478"/>
      <c r="I1344" s="474">
        <f t="shared" si="50"/>
        <v>0</v>
      </c>
      <c r="J1344" s="474">
        <f t="shared" si="51"/>
        <v>0</v>
      </c>
      <c r="K1344" s="475"/>
      <c r="L1344" s="476"/>
    </row>
    <row r="1345" spans="1:12" s="522" customFormat="1" x14ac:dyDescent="0.2">
      <c r="A1345" s="518">
        <v>43</v>
      </c>
      <c r="B1345" s="486" t="s">
        <v>1712</v>
      </c>
      <c r="C1345" s="477"/>
      <c r="D1345" s="465"/>
      <c r="E1345" s="466"/>
      <c r="F1345" s="467"/>
      <c r="G1345" s="519"/>
      <c r="H1345" s="478"/>
      <c r="I1345" s="489">
        <f t="shared" si="50"/>
        <v>0</v>
      </c>
      <c r="J1345" s="489">
        <f t="shared" si="51"/>
        <v>0</v>
      </c>
      <c r="K1345" s="475"/>
      <c r="L1345" s="476"/>
    </row>
    <row r="1346" spans="1:12" x14ac:dyDescent="0.2">
      <c r="A1346" s="305">
        <v>44</v>
      </c>
      <c r="B1346" s="470" t="s">
        <v>1713</v>
      </c>
      <c r="C1346" s="477"/>
      <c r="D1346" s="465"/>
      <c r="E1346" s="466"/>
      <c r="F1346" s="467"/>
      <c r="G1346" s="513"/>
      <c r="H1346" s="478"/>
      <c r="I1346" s="474">
        <f t="shared" si="50"/>
        <v>0</v>
      </c>
      <c r="J1346" s="474">
        <f t="shared" si="51"/>
        <v>0</v>
      </c>
      <c r="K1346" s="475"/>
      <c r="L1346" s="476"/>
    </row>
    <row r="1347" spans="1:12" x14ac:dyDescent="0.2">
      <c r="A1347" s="305">
        <v>45</v>
      </c>
      <c r="B1347" s="486" t="s">
        <v>1714</v>
      </c>
      <c r="C1347" s="477"/>
      <c r="D1347" s="465"/>
      <c r="E1347" s="466"/>
      <c r="F1347" s="467"/>
      <c r="G1347" s="465"/>
      <c r="H1347" s="478"/>
      <c r="I1347" s="489">
        <f t="shared" si="50"/>
        <v>0</v>
      </c>
      <c r="J1347" s="489">
        <f t="shared" si="51"/>
        <v>0</v>
      </c>
      <c r="K1347" s="475"/>
      <c r="L1347" s="476"/>
    </row>
    <row r="1348" spans="1:12" x14ac:dyDescent="0.2">
      <c r="A1348" s="305">
        <v>46</v>
      </c>
      <c r="B1348" s="470" t="s">
        <v>1715</v>
      </c>
      <c r="C1348" s="477"/>
      <c r="D1348" s="465"/>
      <c r="E1348" s="466"/>
      <c r="F1348" s="467"/>
      <c r="G1348" s="465"/>
      <c r="H1348" s="478"/>
      <c r="I1348" s="474">
        <f t="shared" si="50"/>
        <v>0</v>
      </c>
      <c r="J1348" s="474">
        <f t="shared" si="51"/>
        <v>0</v>
      </c>
      <c r="K1348" s="475"/>
      <c r="L1348" s="476"/>
    </row>
    <row r="1349" spans="1:12" x14ac:dyDescent="0.2">
      <c r="A1349" s="305">
        <v>47</v>
      </c>
      <c r="B1349" s="486" t="s">
        <v>1716</v>
      </c>
      <c r="C1349" s="477"/>
      <c r="D1349" s="465"/>
      <c r="E1349" s="466"/>
      <c r="F1349" s="467"/>
      <c r="G1349" s="465"/>
      <c r="H1349" s="478"/>
      <c r="I1349" s="489">
        <f t="shared" si="50"/>
        <v>0</v>
      </c>
      <c r="J1349" s="489">
        <f t="shared" si="51"/>
        <v>0</v>
      </c>
      <c r="K1349" s="475"/>
      <c r="L1349" s="476"/>
    </row>
    <row r="1350" spans="1:12" x14ac:dyDescent="0.2">
      <c r="A1350" s="305">
        <v>48</v>
      </c>
      <c r="B1350" s="470" t="s">
        <v>1717</v>
      </c>
      <c r="C1350" s="477"/>
      <c r="D1350" s="465"/>
      <c r="E1350" s="466"/>
      <c r="F1350" s="467"/>
      <c r="G1350" s="465"/>
      <c r="H1350" s="478"/>
      <c r="I1350" s="474">
        <f t="shared" si="50"/>
        <v>0</v>
      </c>
      <c r="J1350" s="474">
        <f t="shared" si="51"/>
        <v>0</v>
      </c>
      <c r="K1350" s="475"/>
      <c r="L1350" s="476"/>
    </row>
    <row r="1351" spans="1:12" x14ac:dyDescent="0.2">
      <c r="A1351" s="305">
        <v>49</v>
      </c>
      <c r="B1351" s="486" t="s">
        <v>1718</v>
      </c>
      <c r="C1351" s="477"/>
      <c r="D1351" s="465"/>
      <c r="E1351" s="466"/>
      <c r="F1351" s="467"/>
      <c r="G1351" s="465"/>
      <c r="H1351" s="478"/>
      <c r="I1351" s="489">
        <f t="shared" si="50"/>
        <v>0</v>
      </c>
      <c r="J1351" s="489">
        <f t="shared" si="51"/>
        <v>0</v>
      </c>
      <c r="K1351" s="475"/>
      <c r="L1351" s="476"/>
    </row>
    <row r="1352" spans="1:12" x14ac:dyDescent="0.2">
      <c r="A1352" s="305">
        <v>50</v>
      </c>
      <c r="B1352" s="470" t="s">
        <v>1719</v>
      </c>
      <c r="C1352" s="477"/>
      <c r="D1352" s="465"/>
      <c r="E1352" s="466"/>
      <c r="F1352" s="467"/>
      <c r="G1352" s="465"/>
      <c r="H1352" s="478"/>
      <c r="I1352" s="474">
        <f t="shared" si="50"/>
        <v>0</v>
      </c>
      <c r="J1352" s="474">
        <f t="shared" si="51"/>
        <v>0</v>
      </c>
      <c r="K1352" s="475"/>
      <c r="L1352" s="476"/>
    </row>
    <row r="1353" spans="1:12" x14ac:dyDescent="0.2">
      <c r="A1353" s="305">
        <v>51</v>
      </c>
      <c r="B1353" s="486" t="s">
        <v>1720</v>
      </c>
      <c r="C1353" s="477"/>
      <c r="D1353" s="465"/>
      <c r="E1353" s="466"/>
      <c r="F1353" s="467"/>
      <c r="G1353" s="465"/>
      <c r="H1353" s="478"/>
      <c r="I1353" s="489">
        <f t="shared" si="50"/>
        <v>0</v>
      </c>
      <c r="J1353" s="489">
        <f t="shared" si="51"/>
        <v>0</v>
      </c>
      <c r="K1353" s="475"/>
      <c r="L1353" s="476"/>
    </row>
    <row r="1354" spans="1:12" x14ac:dyDescent="0.2">
      <c r="A1354" s="305">
        <v>52</v>
      </c>
      <c r="B1354" s="470" t="s">
        <v>1721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53</v>
      </c>
      <c r="B1355" s="486" t="s">
        <v>1722</v>
      </c>
      <c r="C1355" s="477"/>
      <c r="D1355" s="465"/>
      <c r="E1355" s="472"/>
      <c r="F1355" s="472"/>
      <c r="G1355" s="465"/>
      <c r="H1355" s="473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54</v>
      </c>
      <c r="B1356" s="470" t="s">
        <v>1723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55</v>
      </c>
      <c r="B1357" s="486" t="s">
        <v>1724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56</v>
      </c>
      <c r="B1358" s="470" t="s">
        <v>1725</v>
      </c>
      <c r="C1358" s="477"/>
      <c r="D1358" s="465"/>
      <c r="E1358" s="480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57</v>
      </c>
      <c r="B1359" s="486" t="s">
        <v>1726</v>
      </c>
      <c r="C1359" s="477"/>
      <c r="D1359" s="465"/>
      <c r="E1359" s="466"/>
      <c r="F1359" s="467"/>
      <c r="G1359" s="465"/>
      <c r="H1359" s="478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58</v>
      </c>
      <c r="B1360" s="470" t="s">
        <v>1727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59</v>
      </c>
      <c r="B1361" s="486" t="s">
        <v>1728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60</v>
      </c>
      <c r="B1362" s="470" t="s">
        <v>1729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61</v>
      </c>
      <c r="B1363" s="486" t="s">
        <v>1730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62</v>
      </c>
      <c r="B1364" s="470" t="s">
        <v>1731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63</v>
      </c>
      <c r="B1365" s="486" t="s">
        <v>1732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64</v>
      </c>
      <c r="B1366" s="470" t="s">
        <v>1733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65</v>
      </c>
      <c r="B1367" s="486" t="s">
        <v>1734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66</v>
      </c>
      <c r="B1368" s="470" t="s">
        <v>1735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67</v>
      </c>
      <c r="B1369" s="486" t="s">
        <v>1736</v>
      </c>
      <c r="C1369" s="477"/>
      <c r="D1369" s="465"/>
      <c r="E1369" s="466"/>
      <c r="F1369" s="467"/>
      <c r="G1369" s="465"/>
      <c r="H1369" s="478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x14ac:dyDescent="0.2">
      <c r="A1370" s="305">
        <v>68</v>
      </c>
      <c r="B1370" s="470" t="s">
        <v>1737</v>
      </c>
      <c r="C1370" s="477"/>
      <c r="D1370" s="465"/>
      <c r="E1370" s="466"/>
      <c r="F1370" s="467"/>
      <c r="G1370" s="465"/>
      <c r="H1370" s="478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x14ac:dyDescent="0.2">
      <c r="A1371" s="305">
        <v>69</v>
      </c>
      <c r="B1371" s="486" t="s">
        <v>1738</v>
      </c>
      <c r="C1371" s="477"/>
      <c r="D1371" s="465"/>
      <c r="E1371" s="466"/>
      <c r="F1371" s="467"/>
      <c r="G1371" s="465"/>
      <c r="H1371" s="478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x14ac:dyDescent="0.2">
      <c r="A1372" s="305">
        <v>70</v>
      </c>
      <c r="B1372" s="470" t="s">
        <v>1739</v>
      </c>
      <c r="C1372" s="477"/>
      <c r="D1372" s="465"/>
      <c r="E1372" s="466"/>
      <c r="F1372" s="467"/>
      <c r="G1372" s="465"/>
      <c r="H1372" s="478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x14ac:dyDescent="0.2">
      <c r="A1373" s="305">
        <v>71</v>
      </c>
      <c r="B1373" s="486" t="s">
        <v>1740</v>
      </c>
      <c r="C1373" s="477"/>
      <c r="D1373" s="465"/>
      <c r="E1373" s="466"/>
      <c r="F1373" s="467"/>
      <c r="G1373" s="465"/>
      <c r="H1373" s="478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x14ac:dyDescent="0.2">
      <c r="A1374" s="305">
        <v>72</v>
      </c>
      <c r="B1374" s="470" t="s">
        <v>1741</v>
      </c>
      <c r="C1374" s="477"/>
      <c r="D1374" s="465"/>
      <c r="E1374" s="466"/>
      <c r="F1374" s="467"/>
      <c r="G1374" s="465"/>
      <c r="H1374" s="478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x14ac:dyDescent="0.2">
      <c r="A1375" s="305">
        <v>73</v>
      </c>
      <c r="B1375" s="486" t="s">
        <v>1742</v>
      </c>
      <c r="C1375" s="477"/>
      <c r="D1375" s="465"/>
      <c r="E1375" s="472"/>
      <c r="F1375" s="472"/>
      <c r="G1375" s="465"/>
      <c r="H1375" s="473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x14ac:dyDescent="0.2">
      <c r="A1376" s="305">
        <v>74</v>
      </c>
      <c r="B1376" s="470" t="s">
        <v>1743</v>
      </c>
      <c r="C1376" s="477"/>
      <c r="D1376" s="465"/>
      <c r="E1376" s="466"/>
      <c r="F1376" s="467"/>
      <c r="G1376" s="465"/>
      <c r="H1376" s="478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x14ac:dyDescent="0.2">
      <c r="A1377" s="305">
        <v>75</v>
      </c>
      <c r="B1377" s="486" t="s">
        <v>1744</v>
      </c>
      <c r="C1377" s="477"/>
      <c r="D1377" s="465"/>
      <c r="E1377" s="466"/>
      <c r="F1377" s="467"/>
      <c r="G1377" s="465"/>
      <c r="H1377" s="478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x14ac:dyDescent="0.2">
      <c r="A1378" s="305">
        <v>76</v>
      </c>
      <c r="B1378" s="470" t="s">
        <v>1745</v>
      </c>
      <c r="C1378" s="477"/>
      <c r="D1378" s="465"/>
      <c r="E1378" s="466"/>
      <c r="F1378" s="467"/>
      <c r="G1378" s="465"/>
      <c r="H1378" s="478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x14ac:dyDescent="0.2">
      <c r="A1379" s="305">
        <v>77</v>
      </c>
      <c r="B1379" s="486" t="s">
        <v>1746</v>
      </c>
      <c r="C1379" s="477"/>
      <c r="D1379" s="465"/>
      <c r="E1379" s="466"/>
      <c r="F1379" s="467"/>
      <c r="G1379" s="465"/>
      <c r="H1379" s="478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x14ac:dyDescent="0.2">
      <c r="A1380" s="305">
        <v>78</v>
      </c>
      <c r="B1380" s="470" t="s">
        <v>1747</v>
      </c>
      <c r="C1380" s="477"/>
      <c r="D1380" s="465"/>
      <c r="E1380" s="466"/>
      <c r="F1380" s="467"/>
      <c r="G1380" s="465"/>
      <c r="H1380" s="478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x14ac:dyDescent="0.2">
      <c r="A1381" s="305">
        <v>79</v>
      </c>
      <c r="B1381" s="486" t="s">
        <v>1748</v>
      </c>
      <c r="C1381" s="477"/>
      <c r="D1381" s="465"/>
      <c r="E1381" s="466"/>
      <c r="F1381" s="467"/>
      <c r="G1381" s="465"/>
      <c r="H1381" s="478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x14ac:dyDescent="0.2">
      <c r="A1382" s="305">
        <v>80</v>
      </c>
      <c r="B1382" s="470" t="s">
        <v>1749</v>
      </c>
      <c r="C1382" s="477"/>
      <c r="D1382" s="465"/>
      <c r="E1382" s="466"/>
      <c r="F1382" s="467"/>
      <c r="G1382" s="465"/>
      <c r="H1382" s="478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x14ac:dyDescent="0.2">
      <c r="A1383" s="305">
        <v>81</v>
      </c>
      <c r="B1383" s="486" t="s">
        <v>1750</v>
      </c>
      <c r="C1383" s="477"/>
      <c r="D1383" s="465"/>
      <c r="E1383" s="466"/>
      <c r="F1383" s="467"/>
      <c r="G1383" s="465"/>
      <c r="H1383" s="478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x14ac:dyDescent="0.2">
      <c r="A1384" s="305">
        <v>82</v>
      </c>
      <c r="B1384" s="470" t="s">
        <v>1751</v>
      </c>
      <c r="C1384" s="477"/>
      <c r="D1384" s="465"/>
      <c r="E1384" s="466"/>
      <c r="F1384" s="467"/>
      <c r="G1384" s="465"/>
      <c r="H1384" s="478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x14ac:dyDescent="0.2">
      <c r="A1385" s="305">
        <v>83</v>
      </c>
      <c r="B1385" s="486" t="s">
        <v>1752</v>
      </c>
      <c r="C1385" s="477"/>
      <c r="D1385" s="465"/>
      <c r="E1385" s="466"/>
      <c r="F1385" s="467"/>
      <c r="G1385" s="465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x14ac:dyDescent="0.2">
      <c r="A1386" s="305">
        <v>84</v>
      </c>
      <c r="B1386" s="470" t="s">
        <v>1753</v>
      </c>
      <c r="C1386" s="477"/>
      <c r="D1386" s="465"/>
      <c r="E1386" s="472"/>
      <c r="F1386" s="472"/>
      <c r="G1386" s="465"/>
      <c r="H1386" s="473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x14ac:dyDescent="0.2">
      <c r="A1387" s="305">
        <v>85</v>
      </c>
      <c r="B1387" s="486" t="s">
        <v>1754</v>
      </c>
      <c r="C1387" s="477"/>
      <c r="D1387" s="465"/>
      <c r="E1387" s="472"/>
      <c r="F1387" s="472"/>
      <c r="G1387" s="465"/>
      <c r="H1387" s="473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x14ac:dyDescent="0.2">
      <c r="A1388" s="305">
        <v>86</v>
      </c>
      <c r="B1388" s="470" t="s">
        <v>1755</v>
      </c>
      <c r="C1388" s="477"/>
      <c r="D1388" s="465"/>
      <c r="E1388" s="466"/>
      <c r="F1388" s="467"/>
      <c r="G1388" s="465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x14ac:dyDescent="0.2">
      <c r="A1389" s="305">
        <v>87</v>
      </c>
      <c r="B1389" s="486" t="s">
        <v>1756</v>
      </c>
      <c r="C1389" s="477"/>
      <c r="D1389" s="465"/>
      <c r="E1389" s="466"/>
      <c r="F1389" s="467"/>
      <c r="G1389" s="465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x14ac:dyDescent="0.2">
      <c r="A1390" s="305">
        <v>88</v>
      </c>
      <c r="B1390" s="470" t="s">
        <v>1757</v>
      </c>
      <c r="C1390" s="477"/>
      <c r="D1390" s="465"/>
      <c r="E1390" s="466"/>
      <c r="F1390" s="467"/>
      <c r="G1390" s="465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x14ac:dyDescent="0.2">
      <c r="A1391" s="305">
        <v>89</v>
      </c>
      <c r="B1391" s="486" t="s">
        <v>1758</v>
      </c>
      <c r="C1391" s="477"/>
      <c r="D1391" s="465"/>
      <c r="E1391" s="466"/>
      <c r="F1391" s="467"/>
      <c r="G1391" s="465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x14ac:dyDescent="0.2">
      <c r="A1392" s="305">
        <v>90</v>
      </c>
      <c r="B1392" s="470" t="s">
        <v>1759</v>
      </c>
      <c r="C1392" s="477"/>
      <c r="D1392" s="465"/>
      <c r="E1392" s="466"/>
      <c r="F1392" s="467"/>
      <c r="G1392" s="465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x14ac:dyDescent="0.2">
      <c r="A1393" s="305">
        <v>91</v>
      </c>
      <c r="B1393" s="486" t="s">
        <v>1760</v>
      </c>
      <c r="C1393" s="477"/>
      <c r="D1393" s="465"/>
      <c r="E1393" s="466"/>
      <c r="F1393" s="467"/>
      <c r="G1393" s="465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x14ac:dyDescent="0.2">
      <c r="A1394" s="305">
        <v>92</v>
      </c>
      <c r="B1394" s="470" t="s">
        <v>1761</v>
      </c>
      <c r="C1394" s="477"/>
      <c r="D1394" s="465"/>
      <c r="E1394" s="466"/>
      <c r="F1394" s="467"/>
      <c r="G1394" s="465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x14ac:dyDescent="0.2">
      <c r="A1395" s="305">
        <v>93</v>
      </c>
      <c r="B1395" s="486" t="s">
        <v>1762</v>
      </c>
      <c r="C1395" s="477"/>
      <c r="D1395" s="465"/>
      <c r="E1395" s="466"/>
      <c r="F1395" s="467"/>
      <c r="G1395" s="465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x14ac:dyDescent="0.2">
      <c r="A1396" s="305">
        <v>94</v>
      </c>
      <c r="B1396" s="470" t="s">
        <v>1763</v>
      </c>
      <c r="C1396" s="477"/>
      <c r="D1396" s="465"/>
      <c r="E1396" s="466"/>
      <c r="F1396" s="467"/>
      <c r="G1396" s="465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x14ac:dyDescent="0.2">
      <c r="A1397" s="305">
        <v>95</v>
      </c>
      <c r="B1397" s="486" t="s">
        <v>1764</v>
      </c>
      <c r="C1397" s="477"/>
      <c r="D1397" s="465"/>
      <c r="E1397" s="466"/>
      <c r="F1397" s="467"/>
      <c r="G1397" s="465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x14ac:dyDescent="0.2">
      <c r="A1398" s="305">
        <v>96</v>
      </c>
      <c r="B1398" s="470" t="s">
        <v>1765</v>
      </c>
      <c r="C1398" s="481"/>
      <c r="D1398" s="482"/>
      <c r="E1398" s="483"/>
      <c r="F1398" s="484"/>
      <c r="G1398" s="514"/>
      <c r="H1398" s="485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x14ac:dyDescent="0.2">
      <c r="A1399" s="305">
        <v>97</v>
      </c>
      <c r="B1399" s="486" t="s">
        <v>1766</v>
      </c>
      <c r="C1399" s="477"/>
      <c r="D1399" s="465"/>
      <c r="E1399" s="472"/>
      <c r="F1399" s="472"/>
      <c r="G1399" s="465"/>
      <c r="H1399" s="478"/>
      <c r="I1399" s="489">
        <f t="shared" si="52"/>
        <v>0</v>
      </c>
      <c r="J1399" s="489">
        <f t="shared" si="53"/>
        <v>0</v>
      </c>
      <c r="K1399" s="475"/>
      <c r="L1399" s="476"/>
    </row>
    <row r="1400" spans="1:12" x14ac:dyDescent="0.2">
      <c r="A1400" s="305">
        <v>98</v>
      </c>
      <c r="B1400" s="470" t="s">
        <v>1767</v>
      </c>
      <c r="C1400" s="477"/>
      <c r="D1400" s="465"/>
      <c r="E1400" s="466"/>
      <c r="F1400" s="467"/>
      <c r="G1400" s="465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x14ac:dyDescent="0.2">
      <c r="A1401" s="305">
        <v>99</v>
      </c>
      <c r="B1401" s="486" t="s">
        <v>1768</v>
      </c>
      <c r="C1401" s="477"/>
      <c r="D1401" s="465"/>
      <c r="E1401" s="466"/>
      <c r="F1401" s="467"/>
      <c r="G1401" s="465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x14ac:dyDescent="0.2">
      <c r="A1402" s="305">
        <v>100</v>
      </c>
      <c r="B1402" s="470" t="s">
        <v>1769</v>
      </c>
      <c r="C1402" s="477"/>
      <c r="D1402" s="465"/>
      <c r="E1402" s="466"/>
      <c r="F1402" s="467"/>
      <c r="G1402" s="465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x14ac:dyDescent="0.2">
      <c r="A1403" s="305">
        <v>101</v>
      </c>
      <c r="B1403" s="486" t="s">
        <v>1770</v>
      </c>
      <c r="C1403" s="477"/>
      <c r="D1403" s="465"/>
      <c r="E1403" s="466"/>
      <c r="F1403" s="467"/>
      <c r="G1403" s="465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x14ac:dyDescent="0.2">
      <c r="A1404" s="305">
        <v>102</v>
      </c>
      <c r="B1404" s="470" t="s">
        <v>1771</v>
      </c>
      <c r="C1404" s="477"/>
      <c r="D1404" s="465"/>
      <c r="E1404" s="466"/>
      <c r="F1404" s="467"/>
      <c r="G1404" s="465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x14ac:dyDescent="0.2">
      <c r="A1405" s="305">
        <v>103</v>
      </c>
      <c r="B1405" s="486" t="s">
        <v>1772</v>
      </c>
      <c r="C1405" s="477"/>
      <c r="D1405" s="465"/>
      <c r="E1405" s="466"/>
      <c r="F1405" s="467"/>
      <c r="G1405" s="465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x14ac:dyDescent="0.2">
      <c r="A1406" s="305">
        <v>104</v>
      </c>
      <c r="B1406" s="470" t="s">
        <v>1773</v>
      </c>
      <c r="C1406" s="477"/>
      <c r="D1406" s="465"/>
      <c r="E1406" s="466"/>
      <c r="F1406" s="467"/>
      <c r="G1406" s="465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x14ac:dyDescent="0.2">
      <c r="A1407" s="305">
        <v>105</v>
      </c>
      <c r="B1407" s="486" t="s">
        <v>1774</v>
      </c>
      <c r="C1407" s="477"/>
      <c r="D1407" s="465"/>
      <c r="E1407" s="466"/>
      <c r="F1407" s="467"/>
      <c r="G1407" s="465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x14ac:dyDescent="0.2">
      <c r="A1408" s="305">
        <v>106</v>
      </c>
      <c r="B1408" s="470" t="s">
        <v>1775</v>
      </c>
      <c r="C1408" s="477"/>
      <c r="D1408" s="465"/>
      <c r="E1408" s="466"/>
      <c r="F1408" s="467"/>
      <c r="G1408" s="465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x14ac:dyDescent="0.2">
      <c r="A1409" s="305">
        <v>107</v>
      </c>
      <c r="B1409" s="486" t="s">
        <v>1776</v>
      </c>
      <c r="C1409" s="481"/>
      <c r="D1409" s="482"/>
      <c r="E1409" s="483"/>
      <c r="F1409" s="484"/>
      <c r="G1409" s="514"/>
      <c r="H1409" s="485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108</v>
      </c>
      <c r="B1410" s="470" t="s">
        <v>1777</v>
      </c>
      <c r="C1410" s="477"/>
      <c r="D1410" s="465"/>
      <c r="E1410" s="472"/>
      <c r="F1410" s="472"/>
      <c r="G1410" s="465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109</v>
      </c>
      <c r="B1411" s="486" t="s">
        <v>1778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110</v>
      </c>
      <c r="B1412" s="470" t="s">
        <v>1779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111</v>
      </c>
      <c r="B1413" s="486" t="s">
        <v>1780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112</v>
      </c>
      <c r="B1414" s="470" t="s">
        <v>1781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113</v>
      </c>
      <c r="B1415" s="486" t="s">
        <v>1782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114</v>
      </c>
      <c r="B1416" s="470" t="s">
        <v>1783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115</v>
      </c>
      <c r="B1417" s="486" t="s">
        <v>1784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116</v>
      </c>
      <c r="B1418" s="470" t="s">
        <v>1785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117</v>
      </c>
      <c r="B1419" s="486" t="s">
        <v>1786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118</v>
      </c>
      <c r="B1420" s="470" t="s">
        <v>1787</v>
      </c>
      <c r="C1420" s="481"/>
      <c r="D1420" s="482"/>
      <c r="E1420" s="483"/>
      <c r="F1420" s="484"/>
      <c r="G1420" s="514"/>
      <c r="H1420" s="485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119</v>
      </c>
      <c r="B1421" s="486" t="s">
        <v>1788</v>
      </c>
      <c r="C1421" s="477"/>
      <c r="D1421" s="465"/>
      <c r="E1421" s="472"/>
      <c r="F1421" s="472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120</v>
      </c>
      <c r="B1422" s="470" t="s">
        <v>1789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121</v>
      </c>
      <c r="B1423" s="486" t="s">
        <v>1790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122</v>
      </c>
      <c r="B1424" s="470" t="s">
        <v>1791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123</v>
      </c>
      <c r="B1425" s="486" t="s">
        <v>1792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124</v>
      </c>
      <c r="B1426" s="470" t="s">
        <v>1793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125</v>
      </c>
      <c r="B1427" s="486" t="s">
        <v>1794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126</v>
      </c>
      <c r="B1428" s="470" t="s">
        <v>1795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127</v>
      </c>
      <c r="B1429" s="486" t="s">
        <v>1796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128</v>
      </c>
      <c r="B1430" s="470" t="s">
        <v>1797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129</v>
      </c>
      <c r="B1431" s="486" t="s">
        <v>1798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130</v>
      </c>
      <c r="B1432" s="470" t="s">
        <v>1799</v>
      </c>
      <c r="C1432" s="477"/>
      <c r="D1432" s="465"/>
      <c r="E1432" s="472"/>
      <c r="F1432" s="472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131</v>
      </c>
      <c r="B1433" s="486" t="s">
        <v>1800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132</v>
      </c>
      <c r="B1434" s="470" t="s">
        <v>1801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133</v>
      </c>
      <c r="B1435" s="486" t="s">
        <v>1802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134</v>
      </c>
      <c r="B1436" s="470" t="s">
        <v>1803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135</v>
      </c>
      <c r="B1437" s="486" t="s">
        <v>1804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136</v>
      </c>
      <c r="B1438" s="470" t="s">
        <v>1805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137</v>
      </c>
      <c r="B1439" s="486" t="s">
        <v>1806</v>
      </c>
      <c r="C1439" s="477"/>
      <c r="D1439" s="465"/>
      <c r="E1439" s="466"/>
      <c r="F1439" s="467"/>
      <c r="G1439" s="465"/>
      <c r="H1439" s="478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138</v>
      </c>
      <c r="B1440" s="470" t="s">
        <v>1807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139</v>
      </c>
      <c r="B1441" s="486" t="s">
        <v>1808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140</v>
      </c>
      <c r="B1442" s="470" t="s">
        <v>1809</v>
      </c>
      <c r="C1442" s="481"/>
      <c r="D1442" s="482"/>
      <c r="E1442" s="483"/>
      <c r="F1442" s="484"/>
      <c r="G1442" s="514"/>
      <c r="H1442" s="485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141</v>
      </c>
      <c r="B1443" s="486" t="s">
        <v>1810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142</v>
      </c>
      <c r="B1444" s="470" t="s">
        <v>1811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143</v>
      </c>
      <c r="B1445" s="486" t="s">
        <v>1812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144</v>
      </c>
      <c r="B1446" s="470" t="s">
        <v>1813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145</v>
      </c>
      <c r="B1447" s="486" t="s">
        <v>1814</v>
      </c>
      <c r="C1447" s="481"/>
      <c r="D1447" s="482"/>
      <c r="E1447" s="483"/>
      <c r="F1447" s="484"/>
      <c r="G1447" s="514"/>
      <c r="H1447" s="485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146</v>
      </c>
      <c r="B1448" s="470" t="s">
        <v>1815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147</v>
      </c>
      <c r="B1449" s="486" t="s">
        <v>1816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148</v>
      </c>
      <c r="B1450" s="470" t="s">
        <v>1817</v>
      </c>
      <c r="C1450" s="477"/>
      <c r="D1450" s="465"/>
      <c r="E1450" s="466"/>
      <c r="F1450" s="467"/>
      <c r="G1450" s="465"/>
      <c r="H1450" s="478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149</v>
      </c>
      <c r="B1451" s="486" t="s">
        <v>1818</v>
      </c>
      <c r="C1451" s="477"/>
      <c r="D1451" s="465"/>
      <c r="E1451" s="466"/>
      <c r="F1451" s="467"/>
      <c r="G1451" s="465"/>
      <c r="H1451" s="478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150</v>
      </c>
      <c r="B1452" s="470" t="s">
        <v>1819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151</v>
      </c>
      <c r="B1453" s="486" t="s">
        <v>1820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152</v>
      </c>
      <c r="B1454" s="470" t="s">
        <v>1821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153</v>
      </c>
      <c r="B1455" s="486" t="s">
        <v>1822</v>
      </c>
      <c r="C1455" s="481"/>
      <c r="D1455" s="482"/>
      <c r="E1455" s="483"/>
      <c r="F1455" s="484"/>
      <c r="G1455" s="514"/>
      <c r="H1455" s="485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154</v>
      </c>
      <c r="B1456" s="470" t="s">
        <v>1823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155</v>
      </c>
      <c r="B1457" s="486" t="s">
        <v>1824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156</v>
      </c>
      <c r="B1458" s="470" t="s">
        <v>1825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157</v>
      </c>
      <c r="B1459" s="486" t="s">
        <v>1826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158</v>
      </c>
      <c r="B1460" s="470" t="s">
        <v>1827</v>
      </c>
      <c r="C1460" s="481"/>
      <c r="D1460" s="482"/>
      <c r="E1460" s="483"/>
      <c r="F1460" s="484"/>
      <c r="G1460" s="514"/>
      <c r="H1460" s="485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159</v>
      </c>
      <c r="B1461" s="486" t="s">
        <v>1828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160</v>
      </c>
      <c r="B1462" s="470" t="s">
        <v>1829</v>
      </c>
      <c r="C1462" s="477"/>
      <c r="D1462" s="465"/>
      <c r="E1462" s="466"/>
      <c r="F1462" s="467"/>
      <c r="G1462" s="465"/>
      <c r="H1462" s="478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161</v>
      </c>
      <c r="B1463" s="486" t="s">
        <v>1830</v>
      </c>
      <c r="C1463" s="477"/>
      <c r="D1463" s="465"/>
      <c r="E1463" s="466"/>
      <c r="F1463" s="467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162</v>
      </c>
      <c r="B1464" s="470" t="s">
        <v>1831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163</v>
      </c>
      <c r="B1465" s="486" t="s">
        <v>1832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164</v>
      </c>
      <c r="B1466" s="470" t="s">
        <v>1833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165</v>
      </c>
      <c r="B1467" s="486" t="s">
        <v>1834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166</v>
      </c>
      <c r="B1468" s="470" t="s">
        <v>1835</v>
      </c>
      <c r="C1468" s="481"/>
      <c r="D1468" s="482"/>
      <c r="E1468" s="483"/>
      <c r="F1468" s="484"/>
      <c r="G1468" s="514"/>
      <c r="H1468" s="485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167</v>
      </c>
      <c r="B1469" s="486" t="s">
        <v>1836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168</v>
      </c>
      <c r="B1470" s="470" t="s">
        <v>1837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169</v>
      </c>
      <c r="B1471" s="486" t="s">
        <v>1838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170</v>
      </c>
      <c r="B1472" s="470" t="s">
        <v>1839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171</v>
      </c>
      <c r="B1473" s="486" t="s">
        <v>1840</v>
      </c>
      <c r="C1473" s="477"/>
      <c r="D1473" s="465"/>
      <c r="E1473" s="466"/>
      <c r="F1473" s="467"/>
      <c r="G1473" s="465"/>
      <c r="H1473" s="478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172</v>
      </c>
      <c r="B1474" s="470" t="s">
        <v>1841</v>
      </c>
      <c r="C1474" s="477"/>
      <c r="D1474" s="465"/>
      <c r="E1474" s="466"/>
      <c r="F1474" s="467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173</v>
      </c>
      <c r="B1475" s="486" t="s">
        <v>1842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174</v>
      </c>
      <c r="B1476" s="470" t="s">
        <v>1843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175</v>
      </c>
      <c r="B1477" s="486" t="s">
        <v>1844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176</v>
      </c>
      <c r="B1478" s="470" t="s">
        <v>1845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177</v>
      </c>
      <c r="B1479" s="486" t="s">
        <v>1846</v>
      </c>
      <c r="C1479" s="481"/>
      <c r="D1479" s="482"/>
      <c r="E1479" s="483"/>
      <c r="F1479" s="484"/>
      <c r="G1479" s="514"/>
      <c r="H1479" s="485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178</v>
      </c>
      <c r="B1480" s="470" t="s">
        <v>1847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179</v>
      </c>
      <c r="B1481" s="486" t="s">
        <v>1848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180</v>
      </c>
      <c r="B1482" s="470" t="s">
        <v>1849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181</v>
      </c>
      <c r="B1483" s="486" t="s">
        <v>1850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182</v>
      </c>
      <c r="B1484" s="470" t="s">
        <v>1851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183</v>
      </c>
      <c r="B1485" s="486" t="s">
        <v>1852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184</v>
      </c>
      <c r="B1486" s="470" t="s">
        <v>1853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185</v>
      </c>
      <c r="B1487" s="486" t="s">
        <v>1854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186</v>
      </c>
      <c r="B1488" s="470" t="s">
        <v>1855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187</v>
      </c>
      <c r="B1489" s="486" t="s">
        <v>1856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188</v>
      </c>
      <c r="B1490" s="470" t="s">
        <v>1857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189</v>
      </c>
      <c r="B1491" s="486" t="s">
        <v>1858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190</v>
      </c>
      <c r="B1492" s="470" t="s">
        <v>1859</v>
      </c>
      <c r="C1492" s="481"/>
      <c r="D1492" s="482"/>
      <c r="E1492" s="483"/>
      <c r="F1492" s="484"/>
      <c r="G1492" s="514"/>
      <c r="H1492" s="485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191</v>
      </c>
      <c r="B1493" s="486" t="s">
        <v>1860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192</v>
      </c>
      <c r="B1494" s="470" t="s">
        <v>1861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193</v>
      </c>
      <c r="B1495" s="486" t="s">
        <v>1862</v>
      </c>
      <c r="C1495" s="477"/>
      <c r="D1495" s="465"/>
      <c r="E1495" s="466"/>
      <c r="F1495" s="467"/>
      <c r="G1495" s="465"/>
      <c r="H1495" s="478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194</v>
      </c>
      <c r="B1496" s="470" t="s">
        <v>1863</v>
      </c>
      <c r="C1496" s="477"/>
      <c r="D1496" s="465"/>
      <c r="E1496" s="466"/>
      <c r="F1496" s="467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195</v>
      </c>
      <c r="B1497" s="486" t="s">
        <v>1864</v>
      </c>
      <c r="C1497" s="477"/>
      <c r="D1497" s="465"/>
      <c r="E1497" s="466"/>
      <c r="F1497" s="467"/>
      <c r="G1497" s="465"/>
      <c r="H1497" s="478"/>
      <c r="I1497" s="489">
        <f t="shared" ref="I1497:I1502" si="56">K1497/1.11</f>
        <v>0</v>
      </c>
      <c r="J1497" s="489">
        <f t="shared" ref="J1497:J1502" si="57">I1497*11%</f>
        <v>0</v>
      </c>
      <c r="K1497" s="475"/>
      <c r="L1497" s="476"/>
    </row>
    <row r="1498" spans="1:12" x14ac:dyDescent="0.2">
      <c r="A1498" s="305">
        <v>196</v>
      </c>
      <c r="B1498" s="470" t="s">
        <v>1865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197</v>
      </c>
      <c r="B1499" s="486" t="s">
        <v>1866</v>
      </c>
      <c r="C1499" s="481"/>
      <c r="D1499" s="482"/>
      <c r="E1499" s="483"/>
      <c r="F1499" s="484"/>
      <c r="G1499" s="514"/>
      <c r="H1499" s="485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198</v>
      </c>
      <c r="B1500" s="470" t="s">
        <v>1867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199</v>
      </c>
      <c r="B1501" s="486" t="s">
        <v>1868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200</v>
      </c>
      <c r="B1502" s="470" t="s">
        <v>1869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ht="18" x14ac:dyDescent="0.25">
      <c r="B1503" s="491" t="s">
        <v>289</v>
      </c>
      <c r="C1503" s="492"/>
      <c r="D1503" s="493"/>
      <c r="E1503" s="494"/>
      <c r="F1503" s="495"/>
      <c r="G1503" s="515"/>
      <c r="H1503" s="496"/>
      <c r="I1503" s="497">
        <f>SUM(I1303:I1502)</f>
        <v>0</v>
      </c>
      <c r="J1503" s="497">
        <f>SUM(J1303:J1502)</f>
        <v>0</v>
      </c>
      <c r="K1503" s="497">
        <f>SUM(K1303:K1502)</f>
        <v>0</v>
      </c>
      <c r="L1503" s="498"/>
    </row>
    <row r="1504" spans="1:12" s="353" customFormat="1" ht="20.25" x14ac:dyDescent="0.3">
      <c r="A1504" s="305"/>
      <c r="B1504" s="499" t="s">
        <v>106</v>
      </c>
      <c r="C1504" s="487"/>
      <c r="D1504" s="488"/>
      <c r="E1504" s="488"/>
      <c r="F1504" s="488"/>
      <c r="G1504" s="488"/>
      <c r="H1504" s="500"/>
      <c r="I1504" s="501"/>
      <c r="J1504" s="501"/>
      <c r="K1504" s="502"/>
      <c r="L1504" s="503"/>
    </row>
    <row r="1505" spans="1:12" s="521" customFormat="1" x14ac:dyDescent="0.2">
      <c r="A1505" s="518">
        <v>1</v>
      </c>
      <c r="B1505" s="486" t="s">
        <v>1870</v>
      </c>
      <c r="C1505" s="487"/>
      <c r="D1505" s="488"/>
      <c r="E1505" s="504"/>
      <c r="F1505" s="505"/>
      <c r="G1505" s="519"/>
      <c r="H1505" s="520"/>
      <c r="I1505" s="489">
        <f>K1505/1.11</f>
        <v>0</v>
      </c>
      <c r="J1505" s="489">
        <f>I1505*11%</f>
        <v>0</v>
      </c>
      <c r="K1505" s="490"/>
      <c r="L1505" s="548"/>
    </row>
    <row r="1506" spans="1:12" s="521" customFormat="1" x14ac:dyDescent="0.2">
      <c r="A1506" s="518">
        <v>2</v>
      </c>
      <c r="B1506" s="470" t="s">
        <v>1871</v>
      </c>
      <c r="C1506" s="471"/>
      <c r="D1506" s="465"/>
      <c r="E1506" s="466"/>
      <c r="F1506" s="467"/>
      <c r="G1506" s="519"/>
      <c r="H1506" s="520"/>
      <c r="I1506" s="474">
        <f>K1506/1.11</f>
        <v>0</v>
      </c>
      <c r="J1506" s="474">
        <f>I1506*11%</f>
        <v>0</v>
      </c>
      <c r="K1506" s="475"/>
      <c r="L1506" s="476"/>
    </row>
    <row r="1507" spans="1:12" s="521" customFormat="1" x14ac:dyDescent="0.2">
      <c r="A1507" s="518">
        <v>3</v>
      </c>
      <c r="B1507" s="486" t="s">
        <v>1872</v>
      </c>
      <c r="C1507" s="477"/>
      <c r="D1507" s="465"/>
      <c r="E1507" s="472"/>
      <c r="F1507" s="472"/>
      <c r="G1507" s="519"/>
      <c r="H1507" s="520"/>
      <c r="I1507" s="489">
        <f t="shared" ref="I1507:I1570" si="58">K1507/1.11</f>
        <v>0</v>
      </c>
      <c r="J1507" s="489">
        <f t="shared" ref="J1507:J1570" si="59">I1507*11%</f>
        <v>0</v>
      </c>
      <c r="K1507" s="475"/>
      <c r="L1507" s="476"/>
    </row>
    <row r="1508" spans="1:12" s="521" customFormat="1" x14ac:dyDescent="0.2">
      <c r="A1508" s="518">
        <v>4</v>
      </c>
      <c r="B1508" s="470" t="s">
        <v>1873</v>
      </c>
      <c r="C1508" s="477"/>
      <c r="D1508" s="465"/>
      <c r="E1508" s="466"/>
      <c r="F1508" s="467"/>
      <c r="G1508" s="519"/>
      <c r="H1508" s="520"/>
      <c r="I1508" s="474">
        <f t="shared" si="58"/>
        <v>0</v>
      </c>
      <c r="J1508" s="474">
        <f t="shared" si="59"/>
        <v>0</v>
      </c>
      <c r="K1508" s="475"/>
      <c r="L1508" s="476"/>
    </row>
    <row r="1509" spans="1:12" s="521" customFormat="1" x14ac:dyDescent="0.2">
      <c r="A1509" s="518">
        <v>5</v>
      </c>
      <c r="B1509" s="486" t="s">
        <v>1874</v>
      </c>
      <c r="C1509" s="477"/>
      <c r="D1509" s="488"/>
      <c r="E1509" s="504"/>
      <c r="F1509" s="505"/>
      <c r="G1509" s="519"/>
      <c r="H1509" s="520"/>
      <c r="I1509" s="489">
        <f t="shared" si="58"/>
        <v>0</v>
      </c>
      <c r="J1509" s="489">
        <f t="shared" si="59"/>
        <v>0</v>
      </c>
      <c r="K1509" s="475"/>
      <c r="L1509" s="476"/>
    </row>
    <row r="1510" spans="1:12" s="521" customFormat="1" x14ac:dyDescent="0.2">
      <c r="A1510" s="518">
        <v>6</v>
      </c>
      <c r="B1510" s="470" t="s">
        <v>1875</v>
      </c>
      <c r="C1510" s="477"/>
      <c r="D1510" s="465"/>
      <c r="E1510" s="466"/>
      <c r="F1510" s="467"/>
      <c r="G1510" s="519"/>
      <c r="H1510" s="520"/>
      <c r="I1510" s="474">
        <f t="shared" si="58"/>
        <v>0</v>
      </c>
      <c r="J1510" s="474">
        <f t="shared" si="59"/>
        <v>0</v>
      </c>
      <c r="K1510" s="475"/>
      <c r="L1510" s="476"/>
    </row>
    <row r="1511" spans="1:12" s="521" customFormat="1" x14ac:dyDescent="0.2">
      <c r="A1511" s="518">
        <v>7</v>
      </c>
      <c r="B1511" s="486" t="s">
        <v>1876</v>
      </c>
      <c r="C1511" s="477"/>
      <c r="D1511" s="512"/>
      <c r="E1511" s="466"/>
      <c r="F1511" s="511"/>
      <c r="G1511" s="519"/>
      <c r="H1511" s="520"/>
      <c r="I1511" s="489">
        <f t="shared" si="58"/>
        <v>0</v>
      </c>
      <c r="J1511" s="489">
        <f t="shared" si="59"/>
        <v>0</v>
      </c>
      <c r="K1511" s="475"/>
      <c r="L1511" s="476"/>
    </row>
    <row r="1512" spans="1:12" s="521" customFormat="1" x14ac:dyDescent="0.2">
      <c r="A1512" s="518">
        <v>8</v>
      </c>
      <c r="B1512" s="470" t="s">
        <v>1877</v>
      </c>
      <c r="C1512" s="477"/>
      <c r="D1512" s="488"/>
      <c r="E1512" s="504"/>
      <c r="F1512" s="505"/>
      <c r="G1512" s="519"/>
      <c r="H1512" s="520"/>
      <c r="I1512" s="474">
        <f t="shared" si="58"/>
        <v>0</v>
      </c>
      <c r="J1512" s="474">
        <f t="shared" si="59"/>
        <v>0</v>
      </c>
      <c r="K1512" s="475"/>
      <c r="L1512" s="476"/>
    </row>
    <row r="1513" spans="1:12" s="521" customFormat="1" x14ac:dyDescent="0.2">
      <c r="A1513" s="518">
        <v>9</v>
      </c>
      <c r="B1513" s="486" t="s">
        <v>1878</v>
      </c>
      <c r="C1513" s="477"/>
      <c r="D1513" s="465"/>
      <c r="E1513" s="472"/>
      <c r="F1513" s="472"/>
      <c r="G1513" s="519"/>
      <c r="H1513" s="520"/>
      <c r="I1513" s="489">
        <f t="shared" si="58"/>
        <v>0</v>
      </c>
      <c r="J1513" s="489">
        <f t="shared" si="59"/>
        <v>0</v>
      </c>
      <c r="K1513" s="475"/>
      <c r="L1513" s="476"/>
    </row>
    <row r="1514" spans="1:12" s="521" customFormat="1" ht="14.25" customHeight="1" x14ac:dyDescent="0.2">
      <c r="A1514" s="518">
        <v>10</v>
      </c>
      <c r="B1514" s="470" t="s">
        <v>1879</v>
      </c>
      <c r="C1514" s="477"/>
      <c r="D1514" s="465"/>
      <c r="E1514" s="466"/>
      <c r="F1514" s="467"/>
      <c r="G1514" s="519"/>
      <c r="H1514" s="520"/>
      <c r="I1514" s="474">
        <f t="shared" si="58"/>
        <v>0</v>
      </c>
      <c r="J1514" s="474">
        <f t="shared" si="59"/>
        <v>0</v>
      </c>
      <c r="K1514" s="475"/>
      <c r="L1514" s="476"/>
    </row>
    <row r="1515" spans="1:12" s="521" customFormat="1" ht="14.25" customHeight="1" x14ac:dyDescent="0.2">
      <c r="A1515" s="518">
        <v>11</v>
      </c>
      <c r="B1515" s="486" t="s">
        <v>1880</v>
      </c>
      <c r="C1515" s="477"/>
      <c r="D1515" s="465"/>
      <c r="E1515" s="466"/>
      <c r="F1515" s="467"/>
      <c r="G1515" s="519"/>
      <c r="H1515" s="520"/>
      <c r="I1515" s="489">
        <f t="shared" si="58"/>
        <v>0</v>
      </c>
      <c r="J1515" s="489">
        <f t="shared" si="59"/>
        <v>0</v>
      </c>
      <c r="K1515" s="475"/>
      <c r="L1515" s="476"/>
    </row>
    <row r="1516" spans="1:12" s="521" customFormat="1" x14ac:dyDescent="0.2">
      <c r="A1516" s="518">
        <v>12</v>
      </c>
      <c r="B1516" s="470" t="s">
        <v>1881</v>
      </c>
      <c r="C1516" s="477"/>
      <c r="D1516" s="488"/>
      <c r="E1516" s="504"/>
      <c r="F1516" s="505"/>
      <c r="G1516" s="519"/>
      <c r="H1516" s="520"/>
      <c r="I1516" s="474">
        <f t="shared" si="58"/>
        <v>0</v>
      </c>
      <c r="J1516" s="474">
        <f t="shared" si="59"/>
        <v>0</v>
      </c>
      <c r="K1516" s="475"/>
      <c r="L1516" s="476"/>
    </row>
    <row r="1517" spans="1:12" s="521" customFormat="1" ht="14.25" customHeight="1" x14ac:dyDescent="0.2">
      <c r="A1517" s="518">
        <v>13</v>
      </c>
      <c r="B1517" s="486" t="s">
        <v>1882</v>
      </c>
      <c r="C1517" s="477"/>
      <c r="D1517" s="465"/>
      <c r="E1517" s="466"/>
      <c r="F1517" s="467"/>
      <c r="G1517" s="519"/>
      <c r="H1517" s="520"/>
      <c r="I1517" s="489">
        <f t="shared" si="58"/>
        <v>0</v>
      </c>
      <c r="J1517" s="489">
        <f t="shared" si="59"/>
        <v>0</v>
      </c>
      <c r="K1517" s="475"/>
      <c r="L1517" s="476"/>
    </row>
    <row r="1518" spans="1:12" s="521" customFormat="1" ht="14.25" customHeight="1" x14ac:dyDescent="0.2">
      <c r="A1518" s="518">
        <v>14</v>
      </c>
      <c r="B1518" s="470" t="s">
        <v>1883</v>
      </c>
      <c r="C1518" s="477"/>
      <c r="D1518" s="465"/>
      <c r="E1518" s="466"/>
      <c r="F1518" s="467"/>
      <c r="G1518" s="519"/>
      <c r="H1518" s="520"/>
      <c r="I1518" s="474">
        <f t="shared" si="58"/>
        <v>0</v>
      </c>
      <c r="J1518" s="474">
        <f t="shared" si="59"/>
        <v>0</v>
      </c>
      <c r="K1518" s="475"/>
      <c r="L1518" s="476"/>
    </row>
    <row r="1519" spans="1:12" s="521" customFormat="1" x14ac:dyDescent="0.2">
      <c r="A1519" s="518">
        <v>15</v>
      </c>
      <c r="B1519" s="486" t="s">
        <v>1884</v>
      </c>
      <c r="C1519" s="477"/>
      <c r="D1519" s="465"/>
      <c r="E1519" s="472"/>
      <c r="F1519" s="472"/>
      <c r="G1519" s="519"/>
      <c r="H1519" s="520"/>
      <c r="I1519" s="489">
        <f t="shared" si="58"/>
        <v>0</v>
      </c>
      <c r="J1519" s="489">
        <f t="shared" si="59"/>
        <v>0</v>
      </c>
      <c r="K1519" s="475"/>
      <c r="L1519" s="476"/>
    </row>
    <row r="1520" spans="1:12" s="521" customFormat="1" x14ac:dyDescent="0.2">
      <c r="A1520" s="518">
        <v>16</v>
      </c>
      <c r="B1520" s="470" t="s">
        <v>1885</v>
      </c>
      <c r="C1520" s="477"/>
      <c r="D1520" s="465"/>
      <c r="E1520" s="466"/>
      <c r="F1520" s="467"/>
      <c r="G1520" s="519"/>
      <c r="H1520" s="520"/>
      <c r="I1520" s="474">
        <f t="shared" si="58"/>
        <v>0</v>
      </c>
      <c r="J1520" s="474">
        <f t="shared" si="59"/>
        <v>0</v>
      </c>
      <c r="K1520" s="475"/>
      <c r="L1520" s="476"/>
    </row>
    <row r="1521" spans="1:12" s="521" customFormat="1" x14ac:dyDescent="0.2">
      <c r="A1521" s="518">
        <v>17</v>
      </c>
      <c r="B1521" s="486" t="s">
        <v>1886</v>
      </c>
      <c r="C1521" s="477"/>
      <c r="D1521" s="488"/>
      <c r="E1521" s="504"/>
      <c r="F1521" s="505"/>
      <c r="G1521" s="519"/>
      <c r="H1521" s="520"/>
      <c r="I1521" s="489">
        <f t="shared" si="58"/>
        <v>0</v>
      </c>
      <c r="J1521" s="489">
        <f t="shared" si="59"/>
        <v>0</v>
      </c>
      <c r="K1521" s="475"/>
      <c r="L1521" s="476"/>
    </row>
    <row r="1522" spans="1:12" s="521" customFormat="1" x14ac:dyDescent="0.2">
      <c r="A1522" s="518">
        <v>18</v>
      </c>
      <c r="B1522" s="470" t="s">
        <v>1887</v>
      </c>
      <c r="C1522" s="477"/>
      <c r="D1522" s="465"/>
      <c r="E1522" s="466"/>
      <c r="F1522" s="467"/>
      <c r="G1522" s="519"/>
      <c r="H1522" s="520"/>
      <c r="I1522" s="474">
        <f t="shared" si="58"/>
        <v>0</v>
      </c>
      <c r="J1522" s="474">
        <f t="shared" si="59"/>
        <v>0</v>
      </c>
      <c r="K1522" s="475"/>
      <c r="L1522" s="476"/>
    </row>
    <row r="1523" spans="1:12" s="521" customFormat="1" x14ac:dyDescent="0.2">
      <c r="A1523" s="518">
        <v>19</v>
      </c>
      <c r="B1523" s="486" t="s">
        <v>1888</v>
      </c>
      <c r="C1523" s="477"/>
      <c r="D1523" s="465"/>
      <c r="E1523" s="466"/>
      <c r="F1523" s="467"/>
      <c r="G1523" s="519"/>
      <c r="H1523" s="478"/>
      <c r="I1523" s="489">
        <f t="shared" si="58"/>
        <v>0</v>
      </c>
      <c r="J1523" s="489">
        <f t="shared" si="59"/>
        <v>0</v>
      </c>
      <c r="K1523" s="475"/>
      <c r="L1523" s="476"/>
    </row>
    <row r="1524" spans="1:12" s="521" customFormat="1" x14ac:dyDescent="0.2">
      <c r="A1524" s="518">
        <v>20</v>
      </c>
      <c r="B1524" s="470" t="s">
        <v>1889</v>
      </c>
      <c r="C1524" s="477"/>
      <c r="D1524" s="488"/>
      <c r="E1524" s="504"/>
      <c r="F1524" s="505"/>
      <c r="G1524" s="519"/>
      <c r="H1524" s="478"/>
      <c r="I1524" s="474">
        <f t="shared" si="58"/>
        <v>0</v>
      </c>
      <c r="J1524" s="474">
        <f t="shared" si="59"/>
        <v>0</v>
      </c>
      <c r="K1524" s="475"/>
      <c r="L1524" s="476"/>
    </row>
    <row r="1525" spans="1:12" s="521" customFormat="1" x14ac:dyDescent="0.2">
      <c r="A1525" s="518">
        <v>21</v>
      </c>
      <c r="B1525" s="486" t="s">
        <v>1890</v>
      </c>
      <c r="C1525" s="477"/>
      <c r="D1525" s="488"/>
      <c r="E1525" s="504"/>
      <c r="F1525" s="505"/>
      <c r="G1525" s="519"/>
      <c r="H1525" s="478"/>
      <c r="I1525" s="489">
        <f t="shared" si="58"/>
        <v>0</v>
      </c>
      <c r="J1525" s="489">
        <f t="shared" si="59"/>
        <v>0</v>
      </c>
      <c r="K1525" s="475"/>
      <c r="L1525" s="476"/>
    </row>
    <row r="1526" spans="1:12" s="521" customFormat="1" x14ac:dyDescent="0.2">
      <c r="A1526" s="518">
        <v>22</v>
      </c>
      <c r="B1526" s="470" t="s">
        <v>1891</v>
      </c>
      <c r="C1526" s="477"/>
      <c r="D1526" s="465"/>
      <c r="E1526" s="472"/>
      <c r="F1526" s="472"/>
      <c r="G1526" s="519"/>
      <c r="H1526" s="478"/>
      <c r="I1526" s="474">
        <f t="shared" si="58"/>
        <v>0</v>
      </c>
      <c r="J1526" s="474">
        <f t="shared" si="59"/>
        <v>0</v>
      </c>
      <c r="K1526" s="475"/>
      <c r="L1526" s="476"/>
    </row>
    <row r="1527" spans="1:12" s="521" customFormat="1" x14ac:dyDescent="0.2">
      <c r="A1527" s="518">
        <v>23</v>
      </c>
      <c r="B1527" s="486" t="s">
        <v>1892</v>
      </c>
      <c r="C1527" s="477"/>
      <c r="D1527" s="488"/>
      <c r="E1527" s="504"/>
      <c r="F1527" s="505"/>
      <c r="G1527" s="519"/>
      <c r="H1527" s="478"/>
      <c r="I1527" s="489">
        <f t="shared" si="58"/>
        <v>0</v>
      </c>
      <c r="J1527" s="489">
        <f t="shared" si="59"/>
        <v>0</v>
      </c>
      <c r="K1527" s="475"/>
      <c r="L1527" s="476"/>
    </row>
    <row r="1528" spans="1:12" s="521" customFormat="1" x14ac:dyDescent="0.2">
      <c r="A1528" s="518">
        <v>24</v>
      </c>
      <c r="B1528" s="470" t="s">
        <v>1893</v>
      </c>
      <c r="C1528" s="477"/>
      <c r="D1528" s="465"/>
      <c r="E1528" s="472"/>
      <c r="F1528" s="472"/>
      <c r="G1528" s="519"/>
      <c r="H1528" s="478"/>
      <c r="I1528" s="474">
        <f t="shared" si="58"/>
        <v>0</v>
      </c>
      <c r="J1528" s="474">
        <f t="shared" si="59"/>
        <v>0</v>
      </c>
      <c r="K1528" s="475"/>
      <c r="L1528" s="476"/>
    </row>
    <row r="1529" spans="1:12" s="521" customFormat="1" x14ac:dyDescent="0.2">
      <c r="A1529" s="518">
        <v>25</v>
      </c>
      <c r="B1529" s="486" t="s">
        <v>1894</v>
      </c>
      <c r="C1529" s="477"/>
      <c r="D1529" s="488"/>
      <c r="E1529" s="504"/>
      <c r="F1529" s="505"/>
      <c r="G1529" s="519"/>
      <c r="H1529" s="478"/>
      <c r="I1529" s="489">
        <f t="shared" si="58"/>
        <v>0</v>
      </c>
      <c r="J1529" s="489">
        <f t="shared" si="59"/>
        <v>0</v>
      </c>
      <c r="K1529" s="475"/>
      <c r="L1529" s="476"/>
    </row>
    <row r="1530" spans="1:12" s="522" customFormat="1" x14ac:dyDescent="0.2">
      <c r="A1530" s="518">
        <v>26</v>
      </c>
      <c r="B1530" s="470" t="s">
        <v>1895</v>
      </c>
      <c r="C1530" s="477"/>
      <c r="D1530" s="465"/>
      <c r="E1530" s="466"/>
      <c r="F1530" s="467"/>
      <c r="G1530" s="519"/>
      <c r="H1530" s="478"/>
      <c r="I1530" s="474">
        <f t="shared" si="58"/>
        <v>0</v>
      </c>
      <c r="J1530" s="474">
        <f t="shared" si="59"/>
        <v>0</v>
      </c>
      <c r="K1530" s="475"/>
      <c r="L1530" s="476"/>
    </row>
    <row r="1531" spans="1:12" s="522" customFormat="1" x14ac:dyDescent="0.2">
      <c r="A1531" s="518">
        <v>27</v>
      </c>
      <c r="B1531" s="486" t="s">
        <v>1896</v>
      </c>
      <c r="C1531" s="477"/>
      <c r="D1531" s="465"/>
      <c r="E1531" s="466"/>
      <c r="F1531" s="467"/>
      <c r="G1531" s="519"/>
      <c r="H1531" s="478"/>
      <c r="I1531" s="489">
        <f t="shared" si="58"/>
        <v>0</v>
      </c>
      <c r="J1531" s="489">
        <f t="shared" si="59"/>
        <v>0</v>
      </c>
      <c r="K1531" s="475"/>
      <c r="L1531" s="476"/>
    </row>
    <row r="1532" spans="1:12" s="522" customFormat="1" x14ac:dyDescent="0.2">
      <c r="A1532" s="518">
        <v>28</v>
      </c>
      <c r="B1532" s="470" t="s">
        <v>1897</v>
      </c>
      <c r="C1532" s="477"/>
      <c r="D1532" s="465"/>
      <c r="E1532" s="472"/>
      <c r="F1532" s="472"/>
      <c r="G1532" s="519"/>
      <c r="H1532" s="478"/>
      <c r="I1532" s="474">
        <f t="shared" si="58"/>
        <v>0</v>
      </c>
      <c r="J1532" s="474">
        <f t="shared" si="59"/>
        <v>0</v>
      </c>
      <c r="K1532" s="475"/>
      <c r="L1532" s="476"/>
    </row>
    <row r="1533" spans="1:12" s="522" customFormat="1" x14ac:dyDescent="0.2">
      <c r="A1533" s="518">
        <v>29</v>
      </c>
      <c r="B1533" s="486" t="s">
        <v>1898</v>
      </c>
      <c r="C1533" s="477"/>
      <c r="D1533" s="488"/>
      <c r="E1533" s="504"/>
      <c r="F1533" s="505"/>
      <c r="G1533" s="519"/>
      <c r="H1533" s="478"/>
      <c r="I1533" s="489">
        <f t="shared" si="58"/>
        <v>0</v>
      </c>
      <c r="J1533" s="489">
        <f t="shared" si="59"/>
        <v>0</v>
      </c>
      <c r="K1533" s="475"/>
      <c r="L1533" s="476"/>
    </row>
    <row r="1534" spans="1:12" s="522" customFormat="1" x14ac:dyDescent="0.2">
      <c r="A1534" s="518">
        <v>30</v>
      </c>
      <c r="B1534" s="470" t="s">
        <v>1899</v>
      </c>
      <c r="C1534" s="477"/>
      <c r="D1534" s="465"/>
      <c r="E1534" s="466"/>
      <c r="F1534" s="467"/>
      <c r="G1534" s="519"/>
      <c r="H1534" s="478"/>
      <c r="I1534" s="474">
        <f t="shared" si="58"/>
        <v>0</v>
      </c>
      <c r="J1534" s="474">
        <f t="shared" si="59"/>
        <v>0</v>
      </c>
      <c r="K1534" s="475"/>
      <c r="L1534" s="476"/>
    </row>
    <row r="1535" spans="1:12" s="522" customFormat="1" x14ac:dyDescent="0.2">
      <c r="A1535" s="518">
        <v>31</v>
      </c>
      <c r="B1535" s="486" t="s">
        <v>1900</v>
      </c>
      <c r="C1535" s="477"/>
      <c r="D1535" s="465"/>
      <c r="E1535" s="466"/>
      <c r="F1535" s="467"/>
      <c r="G1535" s="519"/>
      <c r="H1535" s="478"/>
      <c r="I1535" s="489">
        <f t="shared" si="58"/>
        <v>0</v>
      </c>
      <c r="J1535" s="489">
        <f t="shared" si="59"/>
        <v>0</v>
      </c>
      <c r="K1535" s="475"/>
      <c r="L1535" s="476"/>
    </row>
    <row r="1536" spans="1:12" s="522" customFormat="1" x14ac:dyDescent="0.2">
      <c r="A1536" s="518">
        <v>32</v>
      </c>
      <c r="B1536" s="470" t="s">
        <v>1901</v>
      </c>
      <c r="C1536" s="477"/>
      <c r="D1536" s="465"/>
      <c r="E1536" s="472"/>
      <c r="F1536" s="472"/>
      <c r="G1536" s="519"/>
      <c r="H1536" s="478"/>
      <c r="I1536" s="474">
        <f t="shared" si="58"/>
        <v>0</v>
      </c>
      <c r="J1536" s="474">
        <f t="shared" si="59"/>
        <v>0</v>
      </c>
      <c r="K1536" s="475"/>
      <c r="L1536" s="476"/>
    </row>
    <row r="1537" spans="1:12" s="522" customFormat="1" x14ac:dyDescent="0.2">
      <c r="A1537" s="518">
        <v>33</v>
      </c>
      <c r="B1537" s="486" t="s">
        <v>1902</v>
      </c>
      <c r="C1537" s="477"/>
      <c r="D1537" s="465"/>
      <c r="E1537" s="466"/>
      <c r="F1537" s="467"/>
      <c r="G1537" s="519"/>
      <c r="H1537" s="478"/>
      <c r="I1537" s="489">
        <f t="shared" si="58"/>
        <v>0</v>
      </c>
      <c r="J1537" s="489">
        <f t="shared" si="59"/>
        <v>0</v>
      </c>
      <c r="K1537" s="475"/>
      <c r="L1537" s="479"/>
    </row>
    <row r="1538" spans="1:12" s="522" customFormat="1" x14ac:dyDescent="0.2">
      <c r="A1538" s="518">
        <v>34</v>
      </c>
      <c r="B1538" s="470" t="s">
        <v>1903</v>
      </c>
      <c r="C1538" s="477"/>
      <c r="D1538" s="465"/>
      <c r="E1538" s="466"/>
      <c r="F1538" s="467"/>
      <c r="G1538" s="519"/>
      <c r="H1538" s="478"/>
      <c r="I1538" s="474">
        <f t="shared" si="58"/>
        <v>0</v>
      </c>
      <c r="J1538" s="474">
        <f t="shared" si="59"/>
        <v>0</v>
      </c>
      <c r="K1538" s="475"/>
      <c r="L1538" s="476"/>
    </row>
    <row r="1539" spans="1:12" s="522" customFormat="1" x14ac:dyDescent="0.2">
      <c r="A1539" s="518">
        <v>35</v>
      </c>
      <c r="B1539" s="486" t="s">
        <v>1904</v>
      </c>
      <c r="C1539" s="477"/>
      <c r="D1539" s="465"/>
      <c r="E1539" s="472"/>
      <c r="F1539" s="472"/>
      <c r="G1539" s="519"/>
      <c r="H1539" s="478"/>
      <c r="I1539" s="489">
        <f t="shared" si="58"/>
        <v>0</v>
      </c>
      <c r="J1539" s="489">
        <f t="shared" si="59"/>
        <v>0</v>
      </c>
      <c r="K1539" s="475"/>
      <c r="L1539" s="476"/>
    </row>
    <row r="1540" spans="1:12" s="522" customFormat="1" x14ac:dyDescent="0.2">
      <c r="A1540" s="518">
        <v>36</v>
      </c>
      <c r="B1540" s="470" t="s">
        <v>1905</v>
      </c>
      <c r="C1540" s="477"/>
      <c r="D1540" s="465"/>
      <c r="E1540" s="466"/>
      <c r="F1540" s="467"/>
      <c r="G1540" s="519"/>
      <c r="H1540" s="478"/>
      <c r="I1540" s="474">
        <f t="shared" si="58"/>
        <v>0</v>
      </c>
      <c r="J1540" s="474">
        <f t="shared" si="59"/>
        <v>0</v>
      </c>
      <c r="K1540" s="475"/>
      <c r="L1540" s="476"/>
    </row>
    <row r="1541" spans="1:12" s="522" customFormat="1" x14ac:dyDescent="0.2">
      <c r="A1541" s="518">
        <v>37</v>
      </c>
      <c r="B1541" s="486" t="s">
        <v>1906</v>
      </c>
      <c r="C1541" s="477"/>
      <c r="D1541" s="465"/>
      <c r="E1541" s="466"/>
      <c r="F1541" s="467"/>
      <c r="G1541" s="519"/>
      <c r="H1541" s="478"/>
      <c r="I1541" s="489">
        <f t="shared" si="58"/>
        <v>0</v>
      </c>
      <c r="J1541" s="489">
        <f t="shared" si="59"/>
        <v>0</v>
      </c>
      <c r="K1541" s="475"/>
      <c r="L1541" s="476"/>
    </row>
    <row r="1542" spans="1:12" s="522" customFormat="1" x14ac:dyDescent="0.2">
      <c r="A1542" s="518">
        <v>38</v>
      </c>
      <c r="B1542" s="470" t="s">
        <v>1907</v>
      </c>
      <c r="C1542" s="477"/>
      <c r="D1542" s="465"/>
      <c r="E1542" s="472"/>
      <c r="F1542" s="472"/>
      <c r="G1542" s="519"/>
      <c r="H1542" s="478"/>
      <c r="I1542" s="474">
        <f t="shared" si="58"/>
        <v>0</v>
      </c>
      <c r="J1542" s="474">
        <f t="shared" si="59"/>
        <v>0</v>
      </c>
      <c r="K1542" s="475"/>
      <c r="L1542" s="476"/>
    </row>
    <row r="1543" spans="1:12" s="522" customFormat="1" x14ac:dyDescent="0.2">
      <c r="A1543" s="518">
        <v>39</v>
      </c>
      <c r="B1543" s="486" t="s">
        <v>1908</v>
      </c>
      <c r="C1543" s="477"/>
      <c r="D1543" s="465"/>
      <c r="E1543" s="466"/>
      <c r="F1543" s="467"/>
      <c r="G1543" s="519"/>
      <c r="H1543" s="478"/>
      <c r="I1543" s="489">
        <f t="shared" si="58"/>
        <v>0</v>
      </c>
      <c r="J1543" s="489">
        <f t="shared" si="59"/>
        <v>0</v>
      </c>
      <c r="K1543" s="475"/>
      <c r="L1543" s="476"/>
    </row>
    <row r="1544" spans="1:12" s="522" customFormat="1" x14ac:dyDescent="0.2">
      <c r="A1544" s="518">
        <v>40</v>
      </c>
      <c r="B1544" s="470" t="s">
        <v>1909</v>
      </c>
      <c r="C1544" s="477"/>
      <c r="D1544" s="488"/>
      <c r="E1544" s="504"/>
      <c r="F1544" s="505"/>
      <c r="G1544" s="519"/>
      <c r="H1544" s="478"/>
      <c r="I1544" s="474">
        <f t="shared" si="58"/>
        <v>0</v>
      </c>
      <c r="J1544" s="474">
        <f t="shared" si="59"/>
        <v>0</v>
      </c>
      <c r="K1544" s="475"/>
      <c r="L1544" s="476"/>
    </row>
    <row r="1545" spans="1:12" s="522" customFormat="1" x14ac:dyDescent="0.2">
      <c r="A1545" s="518">
        <v>41</v>
      </c>
      <c r="B1545" s="486" t="s">
        <v>1910</v>
      </c>
      <c r="C1545" s="477"/>
      <c r="D1545" s="465"/>
      <c r="E1545" s="472"/>
      <c r="F1545" s="472"/>
      <c r="G1545" s="519"/>
      <c r="H1545" s="478"/>
      <c r="I1545" s="489">
        <f t="shared" si="58"/>
        <v>0</v>
      </c>
      <c r="J1545" s="489">
        <f t="shared" si="59"/>
        <v>0</v>
      </c>
      <c r="K1545" s="475"/>
      <c r="L1545" s="476"/>
    </row>
    <row r="1546" spans="1:12" s="522" customFormat="1" x14ac:dyDescent="0.2">
      <c r="A1546" s="518">
        <v>42</v>
      </c>
      <c r="B1546" s="470" t="s">
        <v>1911</v>
      </c>
      <c r="C1546" s="477"/>
      <c r="D1546" s="465"/>
      <c r="E1546" s="466"/>
      <c r="F1546" s="467"/>
      <c r="G1546" s="519"/>
      <c r="H1546" s="478"/>
      <c r="I1546" s="474">
        <f t="shared" si="58"/>
        <v>0</v>
      </c>
      <c r="J1546" s="474">
        <f t="shared" si="59"/>
        <v>0</v>
      </c>
      <c r="K1546" s="475"/>
      <c r="L1546" s="476"/>
    </row>
    <row r="1547" spans="1:12" s="522" customFormat="1" x14ac:dyDescent="0.2">
      <c r="A1547" s="518">
        <v>43</v>
      </c>
      <c r="B1547" s="486" t="s">
        <v>1912</v>
      </c>
      <c r="C1547" s="477"/>
      <c r="D1547" s="465"/>
      <c r="E1547" s="466"/>
      <c r="F1547" s="467"/>
      <c r="G1547" s="519"/>
      <c r="H1547" s="478"/>
      <c r="I1547" s="489">
        <f t="shared" si="58"/>
        <v>0</v>
      </c>
      <c r="J1547" s="489">
        <f t="shared" si="59"/>
        <v>0</v>
      </c>
      <c r="K1547" s="475"/>
      <c r="L1547" s="476"/>
    </row>
    <row r="1548" spans="1:12" x14ac:dyDescent="0.2">
      <c r="A1548" s="305">
        <v>44</v>
      </c>
      <c r="B1548" s="470" t="s">
        <v>1913</v>
      </c>
      <c r="C1548" s="477"/>
      <c r="D1548" s="465"/>
      <c r="E1548" s="466"/>
      <c r="F1548" s="467"/>
      <c r="G1548" s="513"/>
      <c r="H1548" s="478"/>
      <c r="I1548" s="474">
        <f t="shared" si="58"/>
        <v>0</v>
      </c>
      <c r="J1548" s="474">
        <f t="shared" si="59"/>
        <v>0</v>
      </c>
      <c r="K1548" s="475"/>
      <c r="L1548" s="476"/>
    </row>
    <row r="1549" spans="1:12" x14ac:dyDescent="0.2">
      <c r="A1549" s="305">
        <v>45</v>
      </c>
      <c r="B1549" s="486" t="s">
        <v>1914</v>
      </c>
      <c r="C1549" s="477"/>
      <c r="D1549" s="465"/>
      <c r="E1549" s="466"/>
      <c r="F1549" s="467"/>
      <c r="G1549" s="465"/>
      <c r="H1549" s="478"/>
      <c r="I1549" s="489">
        <f t="shared" si="58"/>
        <v>0</v>
      </c>
      <c r="J1549" s="489">
        <f t="shared" si="59"/>
        <v>0</v>
      </c>
      <c r="K1549" s="475"/>
      <c r="L1549" s="476"/>
    </row>
    <row r="1550" spans="1:12" x14ac:dyDescent="0.2">
      <c r="A1550" s="305">
        <v>46</v>
      </c>
      <c r="B1550" s="470" t="s">
        <v>1915</v>
      </c>
      <c r="C1550" s="477"/>
      <c r="D1550" s="465"/>
      <c r="E1550" s="466"/>
      <c r="F1550" s="467"/>
      <c r="G1550" s="465"/>
      <c r="H1550" s="478"/>
      <c r="I1550" s="474">
        <f t="shared" si="58"/>
        <v>0</v>
      </c>
      <c r="J1550" s="474">
        <f t="shared" si="59"/>
        <v>0</v>
      </c>
      <c r="K1550" s="475"/>
      <c r="L1550" s="476"/>
    </row>
    <row r="1551" spans="1:12" x14ac:dyDescent="0.2">
      <c r="A1551" s="305">
        <v>47</v>
      </c>
      <c r="B1551" s="486" t="s">
        <v>1916</v>
      </c>
      <c r="C1551" s="477"/>
      <c r="D1551" s="465"/>
      <c r="E1551" s="466"/>
      <c r="F1551" s="467"/>
      <c r="G1551" s="465"/>
      <c r="H1551" s="478"/>
      <c r="I1551" s="489">
        <f t="shared" si="58"/>
        <v>0</v>
      </c>
      <c r="J1551" s="489">
        <f t="shared" si="59"/>
        <v>0</v>
      </c>
      <c r="K1551" s="475"/>
      <c r="L1551" s="476"/>
    </row>
    <row r="1552" spans="1:12" x14ac:dyDescent="0.2">
      <c r="A1552" s="305">
        <v>48</v>
      </c>
      <c r="B1552" s="470" t="s">
        <v>1917</v>
      </c>
      <c r="C1552" s="477"/>
      <c r="D1552" s="465"/>
      <c r="E1552" s="466"/>
      <c r="F1552" s="467"/>
      <c r="G1552" s="465"/>
      <c r="H1552" s="478"/>
      <c r="I1552" s="474">
        <f t="shared" si="58"/>
        <v>0</v>
      </c>
      <c r="J1552" s="474">
        <f t="shared" si="59"/>
        <v>0</v>
      </c>
      <c r="K1552" s="475"/>
      <c r="L1552" s="476"/>
    </row>
    <row r="1553" spans="1:12" x14ac:dyDescent="0.2">
      <c r="A1553" s="305">
        <v>49</v>
      </c>
      <c r="B1553" s="486" t="s">
        <v>1918</v>
      </c>
      <c r="C1553" s="477"/>
      <c r="D1553" s="465"/>
      <c r="E1553" s="466"/>
      <c r="F1553" s="467"/>
      <c r="G1553" s="465"/>
      <c r="H1553" s="478"/>
      <c r="I1553" s="489">
        <f t="shared" si="58"/>
        <v>0</v>
      </c>
      <c r="J1553" s="489">
        <f t="shared" si="59"/>
        <v>0</v>
      </c>
      <c r="K1553" s="475"/>
      <c r="L1553" s="476"/>
    </row>
    <row r="1554" spans="1:12" x14ac:dyDescent="0.2">
      <c r="A1554" s="305">
        <v>50</v>
      </c>
      <c r="B1554" s="470" t="s">
        <v>1919</v>
      </c>
      <c r="C1554" s="477"/>
      <c r="D1554" s="465"/>
      <c r="E1554" s="466"/>
      <c r="F1554" s="467"/>
      <c r="G1554" s="465"/>
      <c r="H1554" s="478"/>
      <c r="I1554" s="474">
        <f t="shared" si="58"/>
        <v>0</v>
      </c>
      <c r="J1554" s="474">
        <f t="shared" si="59"/>
        <v>0</v>
      </c>
      <c r="K1554" s="475"/>
      <c r="L1554" s="476"/>
    </row>
    <row r="1555" spans="1:12" x14ac:dyDescent="0.2">
      <c r="A1555" s="305">
        <v>51</v>
      </c>
      <c r="B1555" s="486" t="s">
        <v>1920</v>
      </c>
      <c r="C1555" s="477"/>
      <c r="D1555" s="465"/>
      <c r="E1555" s="466"/>
      <c r="F1555" s="467"/>
      <c r="G1555" s="465"/>
      <c r="H1555" s="478"/>
      <c r="I1555" s="489">
        <f t="shared" si="58"/>
        <v>0</v>
      </c>
      <c r="J1555" s="489">
        <f t="shared" si="59"/>
        <v>0</v>
      </c>
      <c r="K1555" s="475"/>
      <c r="L1555" s="476"/>
    </row>
    <row r="1556" spans="1:12" x14ac:dyDescent="0.2">
      <c r="A1556" s="305">
        <v>52</v>
      </c>
      <c r="B1556" s="470" t="s">
        <v>1921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53</v>
      </c>
      <c r="B1557" s="486" t="s">
        <v>1922</v>
      </c>
      <c r="C1557" s="477"/>
      <c r="D1557" s="465"/>
      <c r="E1557" s="472"/>
      <c r="F1557" s="472"/>
      <c r="G1557" s="465"/>
      <c r="H1557" s="473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54</v>
      </c>
      <c r="B1558" s="470" t="s">
        <v>1923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55</v>
      </c>
      <c r="B1559" s="486" t="s">
        <v>1924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56</v>
      </c>
      <c r="B1560" s="470" t="s">
        <v>1925</v>
      </c>
      <c r="C1560" s="477"/>
      <c r="D1560" s="465"/>
      <c r="E1560" s="480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57</v>
      </c>
      <c r="B1561" s="486" t="s">
        <v>1926</v>
      </c>
      <c r="C1561" s="477"/>
      <c r="D1561" s="465"/>
      <c r="E1561" s="466"/>
      <c r="F1561" s="467"/>
      <c r="G1561" s="465"/>
      <c r="H1561" s="478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58</v>
      </c>
      <c r="B1562" s="470" t="s">
        <v>1927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59</v>
      </c>
      <c r="B1563" s="486" t="s">
        <v>1928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60</v>
      </c>
      <c r="B1564" s="470" t="s">
        <v>1929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61</v>
      </c>
      <c r="B1565" s="486" t="s">
        <v>1930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62</v>
      </c>
      <c r="B1566" s="470" t="s">
        <v>1931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63</v>
      </c>
      <c r="B1567" s="486" t="s">
        <v>1932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64</v>
      </c>
      <c r="B1568" s="470" t="s">
        <v>1933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65</v>
      </c>
      <c r="B1569" s="486" t="s">
        <v>1934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66</v>
      </c>
      <c r="B1570" s="470" t="s">
        <v>1935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67</v>
      </c>
      <c r="B1571" s="486" t="s">
        <v>1936</v>
      </c>
      <c r="C1571" s="477"/>
      <c r="D1571" s="465"/>
      <c r="E1571" s="466"/>
      <c r="F1571" s="467"/>
      <c r="G1571" s="465"/>
      <c r="H1571" s="478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x14ac:dyDescent="0.2">
      <c r="A1572" s="305">
        <v>68</v>
      </c>
      <c r="B1572" s="470" t="s">
        <v>1937</v>
      </c>
      <c r="C1572" s="477"/>
      <c r="D1572" s="465"/>
      <c r="E1572" s="466"/>
      <c r="F1572" s="467"/>
      <c r="G1572" s="465"/>
      <c r="H1572" s="478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x14ac:dyDescent="0.2">
      <c r="A1573" s="305">
        <v>69</v>
      </c>
      <c r="B1573" s="486" t="s">
        <v>1938</v>
      </c>
      <c r="C1573" s="477"/>
      <c r="D1573" s="465"/>
      <c r="E1573" s="466"/>
      <c r="F1573" s="467"/>
      <c r="G1573" s="465"/>
      <c r="H1573" s="478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x14ac:dyDescent="0.2">
      <c r="A1574" s="305">
        <v>70</v>
      </c>
      <c r="B1574" s="470" t="s">
        <v>1939</v>
      </c>
      <c r="C1574" s="477"/>
      <c r="D1574" s="465"/>
      <c r="E1574" s="466"/>
      <c r="F1574" s="467"/>
      <c r="G1574" s="465"/>
      <c r="H1574" s="478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x14ac:dyDescent="0.2">
      <c r="A1575" s="305">
        <v>71</v>
      </c>
      <c r="B1575" s="486" t="s">
        <v>1940</v>
      </c>
      <c r="C1575" s="477"/>
      <c r="D1575" s="465"/>
      <c r="E1575" s="466"/>
      <c r="F1575" s="467"/>
      <c r="G1575" s="465"/>
      <c r="H1575" s="478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x14ac:dyDescent="0.2">
      <c r="A1576" s="305">
        <v>72</v>
      </c>
      <c r="B1576" s="470" t="s">
        <v>1941</v>
      </c>
      <c r="C1576" s="477"/>
      <c r="D1576" s="465"/>
      <c r="E1576" s="466"/>
      <c r="F1576" s="467"/>
      <c r="G1576" s="465"/>
      <c r="H1576" s="478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x14ac:dyDescent="0.2">
      <c r="A1577" s="305">
        <v>73</v>
      </c>
      <c r="B1577" s="486" t="s">
        <v>1942</v>
      </c>
      <c r="C1577" s="477"/>
      <c r="D1577" s="465"/>
      <c r="E1577" s="472"/>
      <c r="F1577" s="472"/>
      <c r="G1577" s="465"/>
      <c r="H1577" s="473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x14ac:dyDescent="0.2">
      <c r="A1578" s="305">
        <v>74</v>
      </c>
      <c r="B1578" s="470" t="s">
        <v>1943</v>
      </c>
      <c r="C1578" s="477"/>
      <c r="D1578" s="465"/>
      <c r="E1578" s="466"/>
      <c r="F1578" s="467"/>
      <c r="G1578" s="465"/>
      <c r="H1578" s="478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x14ac:dyDescent="0.2">
      <c r="A1579" s="305">
        <v>75</v>
      </c>
      <c r="B1579" s="486" t="s">
        <v>1944</v>
      </c>
      <c r="C1579" s="477"/>
      <c r="D1579" s="465"/>
      <c r="E1579" s="466"/>
      <c r="F1579" s="467"/>
      <c r="G1579" s="465"/>
      <c r="H1579" s="478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x14ac:dyDescent="0.2">
      <c r="A1580" s="305">
        <v>76</v>
      </c>
      <c r="B1580" s="470" t="s">
        <v>1945</v>
      </c>
      <c r="C1580" s="477"/>
      <c r="D1580" s="465"/>
      <c r="E1580" s="466"/>
      <c r="F1580" s="467"/>
      <c r="G1580" s="465"/>
      <c r="H1580" s="478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x14ac:dyDescent="0.2">
      <c r="A1581" s="305">
        <v>77</v>
      </c>
      <c r="B1581" s="486" t="s">
        <v>1946</v>
      </c>
      <c r="C1581" s="477"/>
      <c r="D1581" s="465"/>
      <c r="E1581" s="466"/>
      <c r="F1581" s="467"/>
      <c r="G1581" s="465"/>
      <c r="H1581" s="478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x14ac:dyDescent="0.2">
      <c r="A1582" s="305">
        <v>78</v>
      </c>
      <c r="B1582" s="470" t="s">
        <v>1947</v>
      </c>
      <c r="C1582" s="477"/>
      <c r="D1582" s="465"/>
      <c r="E1582" s="466"/>
      <c r="F1582" s="467"/>
      <c r="G1582" s="465"/>
      <c r="H1582" s="478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x14ac:dyDescent="0.2">
      <c r="A1583" s="305">
        <v>79</v>
      </c>
      <c r="B1583" s="486" t="s">
        <v>1948</v>
      </c>
      <c r="C1583" s="477"/>
      <c r="D1583" s="465"/>
      <c r="E1583" s="466"/>
      <c r="F1583" s="467"/>
      <c r="G1583" s="465"/>
      <c r="H1583" s="478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x14ac:dyDescent="0.2">
      <c r="A1584" s="305">
        <v>80</v>
      </c>
      <c r="B1584" s="470" t="s">
        <v>1949</v>
      </c>
      <c r="C1584" s="477"/>
      <c r="D1584" s="465"/>
      <c r="E1584" s="466"/>
      <c r="F1584" s="467"/>
      <c r="G1584" s="465"/>
      <c r="H1584" s="478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x14ac:dyDescent="0.2">
      <c r="A1585" s="305">
        <v>81</v>
      </c>
      <c r="B1585" s="486" t="s">
        <v>1950</v>
      </c>
      <c r="C1585" s="477"/>
      <c r="D1585" s="465"/>
      <c r="E1585" s="466"/>
      <c r="F1585" s="467"/>
      <c r="G1585" s="465"/>
      <c r="H1585" s="478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x14ac:dyDescent="0.2">
      <c r="A1586" s="305">
        <v>82</v>
      </c>
      <c r="B1586" s="470" t="s">
        <v>1951</v>
      </c>
      <c r="C1586" s="477"/>
      <c r="D1586" s="465"/>
      <c r="E1586" s="466"/>
      <c r="F1586" s="467"/>
      <c r="G1586" s="465"/>
      <c r="H1586" s="478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x14ac:dyDescent="0.2">
      <c r="A1587" s="305">
        <v>83</v>
      </c>
      <c r="B1587" s="486" t="s">
        <v>1952</v>
      </c>
      <c r="C1587" s="477"/>
      <c r="D1587" s="465"/>
      <c r="E1587" s="466"/>
      <c r="F1587" s="467"/>
      <c r="G1587" s="465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x14ac:dyDescent="0.2">
      <c r="A1588" s="305">
        <v>84</v>
      </c>
      <c r="B1588" s="470" t="s">
        <v>1953</v>
      </c>
      <c r="C1588" s="477"/>
      <c r="D1588" s="465"/>
      <c r="E1588" s="472"/>
      <c r="F1588" s="472"/>
      <c r="G1588" s="465"/>
      <c r="H1588" s="473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x14ac:dyDescent="0.2">
      <c r="A1589" s="305">
        <v>85</v>
      </c>
      <c r="B1589" s="486" t="s">
        <v>1954</v>
      </c>
      <c r="C1589" s="477"/>
      <c r="D1589" s="465"/>
      <c r="E1589" s="472"/>
      <c r="F1589" s="472"/>
      <c r="G1589" s="465"/>
      <c r="H1589" s="473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x14ac:dyDescent="0.2">
      <c r="A1590" s="305">
        <v>86</v>
      </c>
      <c r="B1590" s="470" t="s">
        <v>1955</v>
      </c>
      <c r="C1590" s="477"/>
      <c r="D1590" s="465"/>
      <c r="E1590" s="466"/>
      <c r="F1590" s="467"/>
      <c r="G1590" s="465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x14ac:dyDescent="0.2">
      <c r="A1591" s="305">
        <v>87</v>
      </c>
      <c r="B1591" s="486" t="s">
        <v>1956</v>
      </c>
      <c r="C1591" s="477"/>
      <c r="D1591" s="465"/>
      <c r="E1591" s="466"/>
      <c r="F1591" s="467"/>
      <c r="G1591" s="465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x14ac:dyDescent="0.2">
      <c r="A1592" s="305">
        <v>88</v>
      </c>
      <c r="B1592" s="470" t="s">
        <v>1957</v>
      </c>
      <c r="C1592" s="477"/>
      <c r="D1592" s="465"/>
      <c r="E1592" s="466"/>
      <c r="F1592" s="467"/>
      <c r="G1592" s="465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x14ac:dyDescent="0.2">
      <c r="A1593" s="305">
        <v>89</v>
      </c>
      <c r="B1593" s="486" t="s">
        <v>1958</v>
      </c>
      <c r="C1593" s="477"/>
      <c r="D1593" s="465"/>
      <c r="E1593" s="466"/>
      <c r="F1593" s="467"/>
      <c r="G1593" s="465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x14ac:dyDescent="0.2">
      <c r="A1594" s="305">
        <v>90</v>
      </c>
      <c r="B1594" s="470" t="s">
        <v>1959</v>
      </c>
      <c r="C1594" s="477"/>
      <c r="D1594" s="465"/>
      <c r="E1594" s="466"/>
      <c r="F1594" s="467"/>
      <c r="G1594" s="465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x14ac:dyDescent="0.2">
      <c r="A1595" s="305">
        <v>91</v>
      </c>
      <c r="B1595" s="486" t="s">
        <v>1960</v>
      </c>
      <c r="C1595" s="477"/>
      <c r="D1595" s="465"/>
      <c r="E1595" s="466"/>
      <c r="F1595" s="467"/>
      <c r="G1595" s="465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x14ac:dyDescent="0.2">
      <c r="A1596" s="305">
        <v>92</v>
      </c>
      <c r="B1596" s="470" t="s">
        <v>1961</v>
      </c>
      <c r="C1596" s="477"/>
      <c r="D1596" s="465"/>
      <c r="E1596" s="466"/>
      <c r="F1596" s="467"/>
      <c r="G1596" s="465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x14ac:dyDescent="0.2">
      <c r="A1597" s="305">
        <v>93</v>
      </c>
      <c r="B1597" s="486" t="s">
        <v>1962</v>
      </c>
      <c r="C1597" s="477"/>
      <c r="D1597" s="465"/>
      <c r="E1597" s="466"/>
      <c r="F1597" s="467"/>
      <c r="G1597" s="465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x14ac:dyDescent="0.2">
      <c r="A1598" s="305">
        <v>94</v>
      </c>
      <c r="B1598" s="470" t="s">
        <v>1963</v>
      </c>
      <c r="C1598" s="477"/>
      <c r="D1598" s="465"/>
      <c r="E1598" s="466"/>
      <c r="F1598" s="467"/>
      <c r="G1598" s="465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x14ac:dyDescent="0.2">
      <c r="A1599" s="305">
        <v>95</v>
      </c>
      <c r="B1599" s="486" t="s">
        <v>1964</v>
      </c>
      <c r="C1599" s="477"/>
      <c r="D1599" s="465"/>
      <c r="E1599" s="466"/>
      <c r="F1599" s="467"/>
      <c r="G1599" s="465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x14ac:dyDescent="0.2">
      <c r="A1600" s="305">
        <v>96</v>
      </c>
      <c r="B1600" s="470" t="s">
        <v>1965</v>
      </c>
      <c r="C1600" s="481"/>
      <c r="D1600" s="482"/>
      <c r="E1600" s="483"/>
      <c r="F1600" s="484"/>
      <c r="G1600" s="514"/>
      <c r="H1600" s="485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x14ac:dyDescent="0.2">
      <c r="A1601" s="305">
        <v>97</v>
      </c>
      <c r="B1601" s="486" t="s">
        <v>1966</v>
      </c>
      <c r="C1601" s="477"/>
      <c r="D1601" s="465"/>
      <c r="E1601" s="472"/>
      <c r="F1601" s="472"/>
      <c r="G1601" s="465"/>
      <c r="H1601" s="478"/>
      <c r="I1601" s="489">
        <f t="shared" si="60"/>
        <v>0</v>
      </c>
      <c r="J1601" s="489">
        <f t="shared" si="61"/>
        <v>0</v>
      </c>
      <c r="K1601" s="475"/>
      <c r="L1601" s="476"/>
    </row>
    <row r="1602" spans="1:12" x14ac:dyDescent="0.2">
      <c r="A1602" s="305">
        <v>98</v>
      </c>
      <c r="B1602" s="470" t="s">
        <v>1967</v>
      </c>
      <c r="C1602" s="477"/>
      <c r="D1602" s="465"/>
      <c r="E1602" s="466"/>
      <c r="F1602" s="467"/>
      <c r="G1602" s="465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x14ac:dyDescent="0.2">
      <c r="A1603" s="305">
        <v>99</v>
      </c>
      <c r="B1603" s="486" t="s">
        <v>1968</v>
      </c>
      <c r="C1603" s="477"/>
      <c r="D1603" s="465"/>
      <c r="E1603" s="466"/>
      <c r="F1603" s="467"/>
      <c r="G1603" s="465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x14ac:dyDescent="0.2">
      <c r="A1604" s="305">
        <v>100</v>
      </c>
      <c r="B1604" s="470" t="s">
        <v>1969</v>
      </c>
      <c r="C1604" s="477"/>
      <c r="D1604" s="465"/>
      <c r="E1604" s="466"/>
      <c r="F1604" s="467"/>
      <c r="G1604" s="465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x14ac:dyDescent="0.2">
      <c r="A1605" s="305">
        <v>101</v>
      </c>
      <c r="B1605" s="486" t="s">
        <v>1970</v>
      </c>
      <c r="C1605" s="477"/>
      <c r="D1605" s="465"/>
      <c r="E1605" s="466"/>
      <c r="F1605" s="467"/>
      <c r="G1605" s="465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x14ac:dyDescent="0.2">
      <c r="A1606" s="305">
        <v>102</v>
      </c>
      <c r="B1606" s="470" t="s">
        <v>1971</v>
      </c>
      <c r="C1606" s="477"/>
      <c r="D1606" s="465"/>
      <c r="E1606" s="466"/>
      <c r="F1606" s="467"/>
      <c r="G1606" s="465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x14ac:dyDescent="0.2">
      <c r="A1607" s="305">
        <v>103</v>
      </c>
      <c r="B1607" s="486" t="s">
        <v>1972</v>
      </c>
      <c r="C1607" s="477"/>
      <c r="D1607" s="465"/>
      <c r="E1607" s="466"/>
      <c r="F1607" s="467"/>
      <c r="G1607" s="465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x14ac:dyDescent="0.2">
      <c r="A1608" s="305">
        <v>104</v>
      </c>
      <c r="B1608" s="470" t="s">
        <v>1973</v>
      </c>
      <c r="C1608" s="477"/>
      <c r="D1608" s="465"/>
      <c r="E1608" s="466"/>
      <c r="F1608" s="467"/>
      <c r="G1608" s="465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x14ac:dyDescent="0.2">
      <c r="A1609" s="305">
        <v>105</v>
      </c>
      <c r="B1609" s="486" t="s">
        <v>1974</v>
      </c>
      <c r="C1609" s="477"/>
      <c r="D1609" s="465"/>
      <c r="E1609" s="466"/>
      <c r="F1609" s="467"/>
      <c r="G1609" s="465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x14ac:dyDescent="0.2">
      <c r="A1610" s="305">
        <v>106</v>
      </c>
      <c r="B1610" s="470" t="s">
        <v>1975</v>
      </c>
      <c r="C1610" s="477"/>
      <c r="D1610" s="465"/>
      <c r="E1610" s="466"/>
      <c r="F1610" s="467"/>
      <c r="G1610" s="465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x14ac:dyDescent="0.2">
      <c r="A1611" s="305">
        <v>107</v>
      </c>
      <c r="B1611" s="486" t="s">
        <v>1976</v>
      </c>
      <c r="C1611" s="481"/>
      <c r="D1611" s="482"/>
      <c r="E1611" s="483"/>
      <c r="F1611" s="484"/>
      <c r="G1611" s="514"/>
      <c r="H1611" s="485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108</v>
      </c>
      <c r="B1612" s="470" t="s">
        <v>1977</v>
      </c>
      <c r="C1612" s="477"/>
      <c r="D1612" s="465"/>
      <c r="E1612" s="472"/>
      <c r="F1612" s="472"/>
      <c r="G1612" s="465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109</v>
      </c>
      <c r="B1613" s="486" t="s">
        <v>1978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110</v>
      </c>
      <c r="B1614" s="470" t="s">
        <v>1979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111</v>
      </c>
      <c r="B1615" s="486" t="s">
        <v>1980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112</v>
      </c>
      <c r="B1616" s="470" t="s">
        <v>1981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113</v>
      </c>
      <c r="B1617" s="486" t="s">
        <v>1982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114</v>
      </c>
      <c r="B1618" s="470" t="s">
        <v>1983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115</v>
      </c>
      <c r="B1619" s="486" t="s">
        <v>1984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116</v>
      </c>
      <c r="B1620" s="470" t="s">
        <v>1985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117</v>
      </c>
      <c r="B1621" s="486" t="s">
        <v>1986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118</v>
      </c>
      <c r="B1622" s="470" t="s">
        <v>1987</v>
      </c>
      <c r="C1622" s="481"/>
      <c r="D1622" s="482"/>
      <c r="E1622" s="483"/>
      <c r="F1622" s="484"/>
      <c r="G1622" s="514"/>
      <c r="H1622" s="485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119</v>
      </c>
      <c r="B1623" s="486" t="s">
        <v>1988</v>
      </c>
      <c r="C1623" s="477"/>
      <c r="D1623" s="465"/>
      <c r="E1623" s="472"/>
      <c r="F1623" s="472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120</v>
      </c>
      <c r="B1624" s="470" t="s">
        <v>1989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121</v>
      </c>
      <c r="B1625" s="486" t="s">
        <v>1990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122</v>
      </c>
      <c r="B1626" s="470" t="s">
        <v>1991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123</v>
      </c>
      <c r="B1627" s="486" t="s">
        <v>1992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124</v>
      </c>
      <c r="B1628" s="470" t="s">
        <v>1993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125</v>
      </c>
      <c r="B1629" s="486" t="s">
        <v>1994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126</v>
      </c>
      <c r="B1630" s="470" t="s">
        <v>1995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127</v>
      </c>
      <c r="B1631" s="486" t="s">
        <v>1996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128</v>
      </c>
      <c r="B1632" s="470" t="s">
        <v>1997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129</v>
      </c>
      <c r="B1633" s="486" t="s">
        <v>1998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130</v>
      </c>
      <c r="B1634" s="470" t="s">
        <v>1999</v>
      </c>
      <c r="C1634" s="477"/>
      <c r="D1634" s="465"/>
      <c r="E1634" s="472"/>
      <c r="F1634" s="472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131</v>
      </c>
      <c r="B1635" s="486" t="s">
        <v>2000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132</v>
      </c>
      <c r="B1636" s="470" t="s">
        <v>2001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133</v>
      </c>
      <c r="B1637" s="486" t="s">
        <v>2002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134</v>
      </c>
      <c r="B1638" s="470" t="s">
        <v>2003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135</v>
      </c>
      <c r="B1639" s="486" t="s">
        <v>2004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136</v>
      </c>
      <c r="B1640" s="470" t="s">
        <v>2005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137</v>
      </c>
      <c r="B1641" s="486" t="s">
        <v>2006</v>
      </c>
      <c r="C1641" s="477"/>
      <c r="D1641" s="465"/>
      <c r="E1641" s="466"/>
      <c r="F1641" s="467"/>
      <c r="G1641" s="465"/>
      <c r="H1641" s="478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138</v>
      </c>
      <c r="B1642" s="470" t="s">
        <v>2007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139</v>
      </c>
      <c r="B1643" s="486" t="s">
        <v>2008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140</v>
      </c>
      <c r="B1644" s="470" t="s">
        <v>2009</v>
      </c>
      <c r="C1644" s="481"/>
      <c r="D1644" s="482"/>
      <c r="E1644" s="483"/>
      <c r="F1644" s="484"/>
      <c r="G1644" s="514"/>
      <c r="H1644" s="485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141</v>
      </c>
      <c r="B1645" s="486" t="s">
        <v>2010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142</v>
      </c>
      <c r="B1646" s="470" t="s">
        <v>2011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143</v>
      </c>
      <c r="B1647" s="486" t="s">
        <v>2012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144</v>
      </c>
      <c r="B1648" s="470" t="s">
        <v>2013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145</v>
      </c>
      <c r="B1649" s="486" t="s">
        <v>2014</v>
      </c>
      <c r="C1649" s="481"/>
      <c r="D1649" s="482"/>
      <c r="E1649" s="483"/>
      <c r="F1649" s="484"/>
      <c r="G1649" s="514"/>
      <c r="H1649" s="485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146</v>
      </c>
      <c r="B1650" s="470" t="s">
        <v>2015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147</v>
      </c>
      <c r="B1651" s="486" t="s">
        <v>2016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148</v>
      </c>
      <c r="B1652" s="470" t="s">
        <v>2017</v>
      </c>
      <c r="C1652" s="477"/>
      <c r="D1652" s="465"/>
      <c r="E1652" s="466"/>
      <c r="F1652" s="467"/>
      <c r="G1652" s="465"/>
      <c r="H1652" s="478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149</v>
      </c>
      <c r="B1653" s="486" t="s">
        <v>2018</v>
      </c>
      <c r="C1653" s="477"/>
      <c r="D1653" s="465"/>
      <c r="E1653" s="466"/>
      <c r="F1653" s="467"/>
      <c r="G1653" s="465"/>
      <c r="H1653" s="478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150</v>
      </c>
      <c r="B1654" s="470" t="s">
        <v>2019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151</v>
      </c>
      <c r="B1655" s="486" t="s">
        <v>2020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152</v>
      </c>
      <c r="B1656" s="470" t="s">
        <v>2021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153</v>
      </c>
      <c r="B1657" s="486" t="s">
        <v>2022</v>
      </c>
      <c r="C1657" s="481"/>
      <c r="D1657" s="482"/>
      <c r="E1657" s="483"/>
      <c r="F1657" s="484"/>
      <c r="G1657" s="514"/>
      <c r="H1657" s="485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154</v>
      </c>
      <c r="B1658" s="470" t="s">
        <v>2023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155</v>
      </c>
      <c r="B1659" s="486" t="s">
        <v>2024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156</v>
      </c>
      <c r="B1660" s="470" t="s">
        <v>2025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157</v>
      </c>
      <c r="B1661" s="486" t="s">
        <v>2026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158</v>
      </c>
      <c r="B1662" s="470" t="s">
        <v>2027</v>
      </c>
      <c r="C1662" s="481"/>
      <c r="D1662" s="482"/>
      <c r="E1662" s="483"/>
      <c r="F1662" s="484"/>
      <c r="G1662" s="514"/>
      <c r="H1662" s="485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159</v>
      </c>
      <c r="B1663" s="486" t="s">
        <v>2028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160</v>
      </c>
      <c r="B1664" s="470" t="s">
        <v>2029</v>
      </c>
      <c r="C1664" s="477"/>
      <c r="D1664" s="465"/>
      <c r="E1664" s="466"/>
      <c r="F1664" s="467"/>
      <c r="G1664" s="465"/>
      <c r="H1664" s="478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161</v>
      </c>
      <c r="B1665" s="486" t="s">
        <v>2030</v>
      </c>
      <c r="C1665" s="477"/>
      <c r="D1665" s="465"/>
      <c r="E1665" s="466"/>
      <c r="F1665" s="467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162</v>
      </c>
      <c r="B1666" s="470" t="s">
        <v>2031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163</v>
      </c>
      <c r="B1667" s="486" t="s">
        <v>2032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164</v>
      </c>
      <c r="B1668" s="470" t="s">
        <v>2033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165</v>
      </c>
      <c r="B1669" s="486" t="s">
        <v>2034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166</v>
      </c>
      <c r="B1670" s="470" t="s">
        <v>2035</v>
      </c>
      <c r="C1670" s="481"/>
      <c r="D1670" s="482"/>
      <c r="E1670" s="483"/>
      <c r="F1670" s="484"/>
      <c r="G1670" s="514"/>
      <c r="H1670" s="485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167</v>
      </c>
      <c r="B1671" s="486" t="s">
        <v>2036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168</v>
      </c>
      <c r="B1672" s="470" t="s">
        <v>2037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169</v>
      </c>
      <c r="B1673" s="486" t="s">
        <v>2038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170</v>
      </c>
      <c r="B1674" s="470" t="s">
        <v>2039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171</v>
      </c>
      <c r="B1675" s="486" t="s">
        <v>2040</v>
      </c>
      <c r="C1675" s="477"/>
      <c r="D1675" s="465"/>
      <c r="E1675" s="466"/>
      <c r="F1675" s="467"/>
      <c r="G1675" s="465"/>
      <c r="H1675" s="478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172</v>
      </c>
      <c r="B1676" s="470" t="s">
        <v>2041</v>
      </c>
      <c r="C1676" s="477"/>
      <c r="D1676" s="465"/>
      <c r="E1676" s="466"/>
      <c r="F1676" s="467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173</v>
      </c>
      <c r="B1677" s="486" t="s">
        <v>2042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174</v>
      </c>
      <c r="B1678" s="470" t="s">
        <v>2043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175</v>
      </c>
      <c r="B1679" s="486" t="s">
        <v>2044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176</v>
      </c>
      <c r="B1680" s="470" t="s">
        <v>2045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177</v>
      </c>
      <c r="B1681" s="486" t="s">
        <v>2046</v>
      </c>
      <c r="C1681" s="481"/>
      <c r="D1681" s="482"/>
      <c r="E1681" s="483"/>
      <c r="F1681" s="484"/>
      <c r="G1681" s="514"/>
      <c r="H1681" s="485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178</v>
      </c>
      <c r="B1682" s="470" t="s">
        <v>2047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179</v>
      </c>
      <c r="B1683" s="486" t="s">
        <v>2048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180</v>
      </c>
      <c r="B1684" s="470" t="s">
        <v>2049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181</v>
      </c>
      <c r="B1685" s="486" t="s">
        <v>2050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182</v>
      </c>
      <c r="B1686" s="470" t="s">
        <v>2051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183</v>
      </c>
      <c r="B1687" s="486" t="s">
        <v>2052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184</v>
      </c>
      <c r="B1688" s="470" t="s">
        <v>2053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185</v>
      </c>
      <c r="B1689" s="486" t="s">
        <v>2054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186</v>
      </c>
      <c r="B1690" s="470" t="s">
        <v>2055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187</v>
      </c>
      <c r="B1691" s="486" t="s">
        <v>2056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188</v>
      </c>
      <c r="B1692" s="470" t="s">
        <v>2057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189</v>
      </c>
      <c r="B1693" s="486" t="s">
        <v>2058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190</v>
      </c>
      <c r="B1694" s="470" t="s">
        <v>2059</v>
      </c>
      <c r="C1694" s="481"/>
      <c r="D1694" s="482"/>
      <c r="E1694" s="483"/>
      <c r="F1694" s="484"/>
      <c r="G1694" s="514"/>
      <c r="H1694" s="485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191</v>
      </c>
      <c r="B1695" s="486" t="s">
        <v>2060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192</v>
      </c>
      <c r="B1696" s="470" t="s">
        <v>2061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193</v>
      </c>
      <c r="B1697" s="486" t="s">
        <v>2062</v>
      </c>
      <c r="C1697" s="477"/>
      <c r="D1697" s="465"/>
      <c r="E1697" s="466"/>
      <c r="F1697" s="467"/>
      <c r="G1697" s="465"/>
      <c r="H1697" s="478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194</v>
      </c>
      <c r="B1698" s="470" t="s">
        <v>2063</v>
      </c>
      <c r="C1698" s="477"/>
      <c r="D1698" s="465"/>
      <c r="E1698" s="466"/>
      <c r="F1698" s="467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195</v>
      </c>
      <c r="B1699" s="486" t="s">
        <v>2064</v>
      </c>
      <c r="C1699" s="477"/>
      <c r="D1699" s="465"/>
      <c r="E1699" s="466"/>
      <c r="F1699" s="467"/>
      <c r="G1699" s="465"/>
      <c r="H1699" s="478"/>
      <c r="I1699" s="489">
        <f t="shared" ref="I1699:I1704" si="64">K1699/1.11</f>
        <v>0</v>
      </c>
      <c r="J1699" s="489">
        <f t="shared" ref="J1699:J1704" si="65">I1699*11%</f>
        <v>0</v>
      </c>
      <c r="K1699" s="475"/>
      <c r="L1699" s="476"/>
    </row>
    <row r="1700" spans="1:12" x14ac:dyDescent="0.2">
      <c r="A1700" s="305">
        <v>196</v>
      </c>
      <c r="B1700" s="470" t="s">
        <v>2065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197</v>
      </c>
      <c r="B1701" s="486" t="s">
        <v>2066</v>
      </c>
      <c r="C1701" s="481"/>
      <c r="D1701" s="482"/>
      <c r="E1701" s="483"/>
      <c r="F1701" s="484"/>
      <c r="G1701" s="514"/>
      <c r="H1701" s="485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198</v>
      </c>
      <c r="B1702" s="470" t="s">
        <v>2067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199</v>
      </c>
      <c r="B1703" s="486" t="s">
        <v>2068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200</v>
      </c>
      <c r="B1704" s="470" t="s">
        <v>2069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ht="18" x14ac:dyDescent="0.25">
      <c r="B1705" s="491" t="s">
        <v>290</v>
      </c>
      <c r="C1705" s="492"/>
      <c r="D1705" s="493"/>
      <c r="E1705" s="494"/>
      <c r="F1705" s="495"/>
      <c r="G1705" s="515"/>
      <c r="H1705" s="496"/>
      <c r="I1705" s="497">
        <f>SUM(I1505:I1704)</f>
        <v>0</v>
      </c>
      <c r="J1705" s="497">
        <f>SUM(J1505:J1704)</f>
        <v>0</v>
      </c>
      <c r="K1705" s="497">
        <f>SUM(K1505:K1704)</f>
        <v>0</v>
      </c>
      <c r="L1705" s="498"/>
    </row>
    <row r="1706" spans="1:12" s="353" customFormat="1" ht="20.25" x14ac:dyDescent="0.3">
      <c r="A1706" s="305"/>
      <c r="B1706" s="499" t="s">
        <v>107</v>
      </c>
      <c r="C1706" s="487"/>
      <c r="D1706" s="488"/>
      <c r="E1706" s="488"/>
      <c r="F1706" s="488"/>
      <c r="G1706" s="488"/>
      <c r="H1706" s="500"/>
      <c r="I1706" s="501"/>
      <c r="J1706" s="501"/>
      <c r="K1706" s="502"/>
      <c r="L1706" s="503"/>
    </row>
    <row r="1707" spans="1:12" s="521" customFormat="1" x14ac:dyDescent="0.2">
      <c r="A1707" s="518">
        <v>1</v>
      </c>
      <c r="B1707" s="486" t="s">
        <v>2070</v>
      </c>
      <c r="C1707" s="487"/>
      <c r="D1707" s="488"/>
      <c r="E1707" s="504"/>
      <c r="F1707" s="505"/>
      <c r="G1707" s="519"/>
      <c r="H1707" s="520"/>
      <c r="I1707" s="489">
        <f>K1707/1.11</f>
        <v>0</v>
      </c>
      <c r="J1707" s="489">
        <f>I1707*11%</f>
        <v>0</v>
      </c>
      <c r="K1707" s="490"/>
      <c r="L1707" s="548"/>
    </row>
    <row r="1708" spans="1:12" s="521" customFormat="1" x14ac:dyDescent="0.2">
      <c r="A1708" s="518">
        <v>2</v>
      </c>
      <c r="B1708" s="470" t="s">
        <v>2071</v>
      </c>
      <c r="C1708" s="471"/>
      <c r="D1708" s="465"/>
      <c r="E1708" s="466"/>
      <c r="F1708" s="467"/>
      <c r="G1708" s="519"/>
      <c r="H1708" s="520"/>
      <c r="I1708" s="474">
        <f>K1708/1.11</f>
        <v>0</v>
      </c>
      <c r="J1708" s="474">
        <f>I1708*11%</f>
        <v>0</v>
      </c>
      <c r="K1708" s="475"/>
      <c r="L1708" s="476"/>
    </row>
    <row r="1709" spans="1:12" s="521" customFormat="1" x14ac:dyDescent="0.2">
      <c r="A1709" s="518">
        <v>3</v>
      </c>
      <c r="B1709" s="486" t="s">
        <v>2072</v>
      </c>
      <c r="C1709" s="477"/>
      <c r="D1709" s="465"/>
      <c r="E1709" s="472"/>
      <c r="F1709" s="472"/>
      <c r="G1709" s="519"/>
      <c r="H1709" s="520"/>
      <c r="I1709" s="489">
        <f t="shared" ref="I1709:I1772" si="66">K1709/1.11</f>
        <v>0</v>
      </c>
      <c r="J1709" s="489">
        <f t="shared" ref="J1709:J1772" si="67">I1709*11%</f>
        <v>0</v>
      </c>
      <c r="K1709" s="475"/>
      <c r="L1709" s="476"/>
    </row>
    <row r="1710" spans="1:12" s="521" customFormat="1" x14ac:dyDescent="0.2">
      <c r="A1710" s="518">
        <v>4</v>
      </c>
      <c r="B1710" s="470" t="s">
        <v>2073</v>
      </c>
      <c r="C1710" s="477"/>
      <c r="D1710" s="465"/>
      <c r="E1710" s="466"/>
      <c r="F1710" s="467"/>
      <c r="G1710" s="519"/>
      <c r="H1710" s="520"/>
      <c r="I1710" s="474">
        <f t="shared" si="66"/>
        <v>0</v>
      </c>
      <c r="J1710" s="474">
        <f t="shared" si="67"/>
        <v>0</v>
      </c>
      <c r="K1710" s="475"/>
      <c r="L1710" s="476"/>
    </row>
    <row r="1711" spans="1:12" s="521" customFormat="1" x14ac:dyDescent="0.2">
      <c r="A1711" s="518">
        <v>5</v>
      </c>
      <c r="B1711" s="486" t="s">
        <v>2074</v>
      </c>
      <c r="C1711" s="477"/>
      <c r="D1711" s="488"/>
      <c r="E1711" s="504"/>
      <c r="F1711" s="505"/>
      <c r="G1711" s="519"/>
      <c r="H1711" s="520"/>
      <c r="I1711" s="489">
        <f t="shared" si="66"/>
        <v>0</v>
      </c>
      <c r="J1711" s="489">
        <f t="shared" si="67"/>
        <v>0</v>
      </c>
      <c r="K1711" s="475"/>
      <c r="L1711" s="476"/>
    </row>
    <row r="1712" spans="1:12" s="521" customFormat="1" x14ac:dyDescent="0.2">
      <c r="A1712" s="518">
        <v>6</v>
      </c>
      <c r="B1712" s="470" t="s">
        <v>2075</v>
      </c>
      <c r="C1712" s="477"/>
      <c r="D1712" s="465"/>
      <c r="E1712" s="466"/>
      <c r="F1712" s="467"/>
      <c r="G1712" s="519"/>
      <c r="H1712" s="520"/>
      <c r="I1712" s="474">
        <f t="shared" si="66"/>
        <v>0</v>
      </c>
      <c r="J1712" s="474">
        <f t="shared" si="67"/>
        <v>0</v>
      </c>
      <c r="K1712" s="475"/>
      <c r="L1712" s="476"/>
    </row>
    <row r="1713" spans="1:12" s="521" customFormat="1" x14ac:dyDescent="0.2">
      <c r="A1713" s="518">
        <v>7</v>
      </c>
      <c r="B1713" s="486" t="s">
        <v>2076</v>
      </c>
      <c r="C1713" s="477"/>
      <c r="D1713" s="512"/>
      <c r="E1713" s="466"/>
      <c r="F1713" s="511"/>
      <c r="G1713" s="519"/>
      <c r="H1713" s="520"/>
      <c r="I1713" s="489">
        <f t="shared" si="66"/>
        <v>0</v>
      </c>
      <c r="J1713" s="489">
        <f t="shared" si="67"/>
        <v>0</v>
      </c>
      <c r="K1713" s="475"/>
      <c r="L1713" s="476"/>
    </row>
    <row r="1714" spans="1:12" s="521" customFormat="1" x14ac:dyDescent="0.2">
      <c r="A1714" s="518">
        <v>8</v>
      </c>
      <c r="B1714" s="470" t="s">
        <v>2077</v>
      </c>
      <c r="C1714" s="477"/>
      <c r="D1714" s="488"/>
      <c r="E1714" s="504"/>
      <c r="F1714" s="505"/>
      <c r="G1714" s="519"/>
      <c r="H1714" s="520"/>
      <c r="I1714" s="474">
        <f t="shared" si="66"/>
        <v>0</v>
      </c>
      <c r="J1714" s="474">
        <f t="shared" si="67"/>
        <v>0</v>
      </c>
      <c r="K1714" s="475"/>
      <c r="L1714" s="476"/>
    </row>
    <row r="1715" spans="1:12" s="521" customFormat="1" x14ac:dyDescent="0.2">
      <c r="A1715" s="518">
        <v>9</v>
      </c>
      <c r="B1715" s="486" t="s">
        <v>2078</v>
      </c>
      <c r="C1715" s="477"/>
      <c r="D1715" s="465"/>
      <c r="E1715" s="472"/>
      <c r="F1715" s="472"/>
      <c r="G1715" s="519"/>
      <c r="H1715" s="520"/>
      <c r="I1715" s="489">
        <f t="shared" si="66"/>
        <v>0</v>
      </c>
      <c r="J1715" s="489">
        <f t="shared" si="67"/>
        <v>0</v>
      </c>
      <c r="K1715" s="475"/>
      <c r="L1715" s="476"/>
    </row>
    <row r="1716" spans="1:12" s="521" customFormat="1" ht="14.25" customHeight="1" x14ac:dyDescent="0.2">
      <c r="A1716" s="518">
        <v>10</v>
      </c>
      <c r="B1716" s="470" t="s">
        <v>2079</v>
      </c>
      <c r="C1716" s="477"/>
      <c r="D1716" s="465"/>
      <c r="E1716" s="466"/>
      <c r="F1716" s="467"/>
      <c r="G1716" s="519"/>
      <c r="H1716" s="520"/>
      <c r="I1716" s="474">
        <f t="shared" si="66"/>
        <v>0</v>
      </c>
      <c r="J1716" s="474">
        <f t="shared" si="67"/>
        <v>0</v>
      </c>
      <c r="K1716" s="475"/>
      <c r="L1716" s="476"/>
    </row>
    <row r="1717" spans="1:12" s="521" customFormat="1" ht="14.25" customHeight="1" x14ac:dyDescent="0.2">
      <c r="A1717" s="518">
        <v>11</v>
      </c>
      <c r="B1717" s="486" t="s">
        <v>2080</v>
      </c>
      <c r="C1717" s="477"/>
      <c r="D1717" s="465"/>
      <c r="E1717" s="466"/>
      <c r="F1717" s="467"/>
      <c r="G1717" s="519"/>
      <c r="H1717" s="520"/>
      <c r="I1717" s="489">
        <f t="shared" si="66"/>
        <v>0</v>
      </c>
      <c r="J1717" s="489">
        <f t="shared" si="67"/>
        <v>0</v>
      </c>
      <c r="K1717" s="475"/>
      <c r="L1717" s="476"/>
    </row>
    <row r="1718" spans="1:12" s="521" customFormat="1" x14ac:dyDescent="0.2">
      <c r="A1718" s="518">
        <v>12</v>
      </c>
      <c r="B1718" s="470" t="s">
        <v>2081</v>
      </c>
      <c r="C1718" s="477"/>
      <c r="D1718" s="488"/>
      <c r="E1718" s="504"/>
      <c r="F1718" s="505"/>
      <c r="G1718" s="519"/>
      <c r="H1718" s="520"/>
      <c r="I1718" s="474">
        <f t="shared" si="66"/>
        <v>0</v>
      </c>
      <c r="J1718" s="474">
        <f t="shared" si="67"/>
        <v>0</v>
      </c>
      <c r="K1718" s="475"/>
      <c r="L1718" s="476"/>
    </row>
    <row r="1719" spans="1:12" s="521" customFormat="1" ht="14.25" customHeight="1" x14ac:dyDescent="0.2">
      <c r="A1719" s="518">
        <v>13</v>
      </c>
      <c r="B1719" s="486" t="s">
        <v>2082</v>
      </c>
      <c r="C1719" s="477"/>
      <c r="D1719" s="465"/>
      <c r="E1719" s="466"/>
      <c r="F1719" s="467"/>
      <c r="G1719" s="519"/>
      <c r="H1719" s="520"/>
      <c r="I1719" s="489">
        <f t="shared" si="66"/>
        <v>0</v>
      </c>
      <c r="J1719" s="489">
        <f t="shared" si="67"/>
        <v>0</v>
      </c>
      <c r="K1719" s="475"/>
      <c r="L1719" s="476"/>
    </row>
    <row r="1720" spans="1:12" s="521" customFormat="1" ht="14.25" customHeight="1" x14ac:dyDescent="0.2">
      <c r="A1720" s="518">
        <v>14</v>
      </c>
      <c r="B1720" s="470" t="s">
        <v>2083</v>
      </c>
      <c r="C1720" s="477"/>
      <c r="D1720" s="465"/>
      <c r="E1720" s="466"/>
      <c r="F1720" s="467"/>
      <c r="G1720" s="519"/>
      <c r="H1720" s="520"/>
      <c r="I1720" s="474">
        <f t="shared" si="66"/>
        <v>0</v>
      </c>
      <c r="J1720" s="474">
        <f t="shared" si="67"/>
        <v>0</v>
      </c>
      <c r="K1720" s="475"/>
      <c r="L1720" s="476"/>
    </row>
    <row r="1721" spans="1:12" s="521" customFormat="1" x14ac:dyDescent="0.2">
      <c r="A1721" s="518">
        <v>15</v>
      </c>
      <c r="B1721" s="486" t="s">
        <v>2084</v>
      </c>
      <c r="C1721" s="477"/>
      <c r="D1721" s="465"/>
      <c r="E1721" s="472"/>
      <c r="F1721" s="472"/>
      <c r="G1721" s="519"/>
      <c r="H1721" s="520"/>
      <c r="I1721" s="489">
        <f t="shared" si="66"/>
        <v>0</v>
      </c>
      <c r="J1721" s="489">
        <f t="shared" si="67"/>
        <v>0</v>
      </c>
      <c r="K1721" s="475"/>
      <c r="L1721" s="476"/>
    </row>
    <row r="1722" spans="1:12" s="521" customFormat="1" x14ac:dyDescent="0.2">
      <c r="A1722" s="518">
        <v>16</v>
      </c>
      <c r="B1722" s="470" t="s">
        <v>2085</v>
      </c>
      <c r="C1722" s="477"/>
      <c r="D1722" s="465"/>
      <c r="E1722" s="466"/>
      <c r="F1722" s="467"/>
      <c r="G1722" s="519"/>
      <c r="H1722" s="520"/>
      <c r="I1722" s="474">
        <f t="shared" si="66"/>
        <v>0</v>
      </c>
      <c r="J1722" s="474">
        <f t="shared" si="67"/>
        <v>0</v>
      </c>
      <c r="K1722" s="475"/>
      <c r="L1722" s="476"/>
    </row>
    <row r="1723" spans="1:12" s="521" customFormat="1" x14ac:dyDescent="0.2">
      <c r="A1723" s="518">
        <v>17</v>
      </c>
      <c r="B1723" s="486" t="s">
        <v>2086</v>
      </c>
      <c r="C1723" s="477"/>
      <c r="D1723" s="488"/>
      <c r="E1723" s="504"/>
      <c r="F1723" s="505"/>
      <c r="G1723" s="519"/>
      <c r="H1723" s="520"/>
      <c r="I1723" s="489">
        <f t="shared" si="66"/>
        <v>0</v>
      </c>
      <c r="J1723" s="489">
        <f t="shared" si="67"/>
        <v>0</v>
      </c>
      <c r="K1723" s="475"/>
      <c r="L1723" s="476"/>
    </row>
    <row r="1724" spans="1:12" s="521" customFormat="1" x14ac:dyDescent="0.2">
      <c r="A1724" s="518">
        <v>18</v>
      </c>
      <c r="B1724" s="470" t="s">
        <v>2087</v>
      </c>
      <c r="C1724" s="477"/>
      <c r="D1724" s="465"/>
      <c r="E1724" s="466"/>
      <c r="F1724" s="467"/>
      <c r="G1724" s="519"/>
      <c r="H1724" s="520"/>
      <c r="I1724" s="474">
        <f t="shared" si="66"/>
        <v>0</v>
      </c>
      <c r="J1724" s="474">
        <f t="shared" si="67"/>
        <v>0</v>
      </c>
      <c r="K1724" s="475"/>
      <c r="L1724" s="476"/>
    </row>
    <row r="1725" spans="1:12" s="521" customFormat="1" x14ac:dyDescent="0.2">
      <c r="A1725" s="518">
        <v>19</v>
      </c>
      <c r="B1725" s="486" t="s">
        <v>2088</v>
      </c>
      <c r="C1725" s="477"/>
      <c r="D1725" s="465"/>
      <c r="E1725" s="466"/>
      <c r="F1725" s="467"/>
      <c r="G1725" s="519"/>
      <c r="H1725" s="478"/>
      <c r="I1725" s="489">
        <f t="shared" si="66"/>
        <v>0</v>
      </c>
      <c r="J1725" s="489">
        <f t="shared" si="67"/>
        <v>0</v>
      </c>
      <c r="K1725" s="475"/>
      <c r="L1725" s="476"/>
    </row>
    <row r="1726" spans="1:12" s="521" customFormat="1" x14ac:dyDescent="0.2">
      <c r="A1726" s="518">
        <v>20</v>
      </c>
      <c r="B1726" s="470" t="s">
        <v>2089</v>
      </c>
      <c r="C1726" s="477"/>
      <c r="D1726" s="488"/>
      <c r="E1726" s="504"/>
      <c r="F1726" s="505"/>
      <c r="G1726" s="519"/>
      <c r="H1726" s="478"/>
      <c r="I1726" s="474">
        <f t="shared" si="66"/>
        <v>0</v>
      </c>
      <c r="J1726" s="474">
        <f t="shared" si="67"/>
        <v>0</v>
      </c>
      <c r="K1726" s="475"/>
      <c r="L1726" s="476"/>
    </row>
    <row r="1727" spans="1:12" s="521" customFormat="1" x14ac:dyDescent="0.2">
      <c r="A1727" s="518">
        <v>21</v>
      </c>
      <c r="B1727" s="486" t="s">
        <v>2090</v>
      </c>
      <c r="C1727" s="477"/>
      <c r="D1727" s="488"/>
      <c r="E1727" s="504"/>
      <c r="F1727" s="505"/>
      <c r="G1727" s="519"/>
      <c r="H1727" s="478"/>
      <c r="I1727" s="489">
        <f t="shared" si="66"/>
        <v>0</v>
      </c>
      <c r="J1727" s="489">
        <f t="shared" si="67"/>
        <v>0</v>
      </c>
      <c r="K1727" s="475"/>
      <c r="L1727" s="476"/>
    </row>
    <row r="1728" spans="1:12" s="521" customFormat="1" x14ac:dyDescent="0.2">
      <c r="A1728" s="518">
        <v>22</v>
      </c>
      <c r="B1728" s="470" t="s">
        <v>2091</v>
      </c>
      <c r="C1728" s="477"/>
      <c r="D1728" s="465"/>
      <c r="E1728" s="472"/>
      <c r="F1728" s="472"/>
      <c r="G1728" s="519"/>
      <c r="H1728" s="478"/>
      <c r="I1728" s="474">
        <f t="shared" si="66"/>
        <v>0</v>
      </c>
      <c r="J1728" s="474">
        <f t="shared" si="67"/>
        <v>0</v>
      </c>
      <c r="K1728" s="475"/>
      <c r="L1728" s="476"/>
    </row>
    <row r="1729" spans="1:12" s="521" customFormat="1" x14ac:dyDescent="0.2">
      <c r="A1729" s="518">
        <v>23</v>
      </c>
      <c r="B1729" s="486" t="s">
        <v>2092</v>
      </c>
      <c r="C1729" s="477"/>
      <c r="D1729" s="488"/>
      <c r="E1729" s="504"/>
      <c r="F1729" s="505"/>
      <c r="G1729" s="519"/>
      <c r="H1729" s="478"/>
      <c r="I1729" s="489">
        <f t="shared" si="66"/>
        <v>0</v>
      </c>
      <c r="J1729" s="489">
        <f t="shared" si="67"/>
        <v>0</v>
      </c>
      <c r="K1729" s="475"/>
      <c r="L1729" s="476"/>
    </row>
    <row r="1730" spans="1:12" s="521" customFormat="1" x14ac:dyDescent="0.2">
      <c r="A1730" s="518">
        <v>24</v>
      </c>
      <c r="B1730" s="470" t="s">
        <v>2093</v>
      </c>
      <c r="C1730" s="477"/>
      <c r="D1730" s="465"/>
      <c r="E1730" s="472"/>
      <c r="F1730" s="472"/>
      <c r="G1730" s="519"/>
      <c r="H1730" s="478"/>
      <c r="I1730" s="474">
        <f t="shared" si="66"/>
        <v>0</v>
      </c>
      <c r="J1730" s="474">
        <f t="shared" si="67"/>
        <v>0</v>
      </c>
      <c r="K1730" s="475"/>
      <c r="L1730" s="476"/>
    </row>
    <row r="1731" spans="1:12" s="521" customFormat="1" x14ac:dyDescent="0.2">
      <c r="A1731" s="518">
        <v>25</v>
      </c>
      <c r="B1731" s="486" t="s">
        <v>2094</v>
      </c>
      <c r="C1731" s="477"/>
      <c r="D1731" s="488"/>
      <c r="E1731" s="504"/>
      <c r="F1731" s="505"/>
      <c r="G1731" s="519"/>
      <c r="H1731" s="478"/>
      <c r="I1731" s="489">
        <f t="shared" si="66"/>
        <v>0</v>
      </c>
      <c r="J1731" s="489">
        <f t="shared" si="67"/>
        <v>0</v>
      </c>
      <c r="K1731" s="475"/>
      <c r="L1731" s="476"/>
    </row>
    <row r="1732" spans="1:12" s="522" customFormat="1" x14ac:dyDescent="0.2">
      <c r="A1732" s="518">
        <v>26</v>
      </c>
      <c r="B1732" s="470" t="s">
        <v>2095</v>
      </c>
      <c r="C1732" s="477"/>
      <c r="D1732" s="465"/>
      <c r="E1732" s="466"/>
      <c r="F1732" s="467"/>
      <c r="G1732" s="519"/>
      <c r="H1732" s="478"/>
      <c r="I1732" s="474">
        <f t="shared" si="66"/>
        <v>0</v>
      </c>
      <c r="J1732" s="474">
        <f t="shared" si="67"/>
        <v>0</v>
      </c>
      <c r="K1732" s="475"/>
      <c r="L1732" s="476"/>
    </row>
    <row r="1733" spans="1:12" s="522" customFormat="1" x14ac:dyDescent="0.2">
      <c r="A1733" s="518">
        <v>27</v>
      </c>
      <c r="B1733" s="486" t="s">
        <v>2096</v>
      </c>
      <c r="C1733" s="477"/>
      <c r="D1733" s="465"/>
      <c r="E1733" s="466"/>
      <c r="F1733" s="467"/>
      <c r="G1733" s="519"/>
      <c r="H1733" s="478"/>
      <c r="I1733" s="489">
        <f t="shared" si="66"/>
        <v>0</v>
      </c>
      <c r="J1733" s="489">
        <f t="shared" si="67"/>
        <v>0</v>
      </c>
      <c r="K1733" s="475"/>
      <c r="L1733" s="476"/>
    </row>
    <row r="1734" spans="1:12" s="522" customFormat="1" x14ac:dyDescent="0.2">
      <c r="A1734" s="518">
        <v>28</v>
      </c>
      <c r="B1734" s="470" t="s">
        <v>2097</v>
      </c>
      <c r="C1734" s="477"/>
      <c r="D1734" s="465"/>
      <c r="E1734" s="472"/>
      <c r="F1734" s="472"/>
      <c r="G1734" s="519"/>
      <c r="H1734" s="478"/>
      <c r="I1734" s="474">
        <f t="shared" si="66"/>
        <v>0</v>
      </c>
      <c r="J1734" s="474">
        <f t="shared" si="67"/>
        <v>0</v>
      </c>
      <c r="K1734" s="475"/>
      <c r="L1734" s="476"/>
    </row>
    <row r="1735" spans="1:12" s="522" customFormat="1" x14ac:dyDescent="0.2">
      <c r="A1735" s="518">
        <v>29</v>
      </c>
      <c r="B1735" s="486" t="s">
        <v>2098</v>
      </c>
      <c r="C1735" s="477"/>
      <c r="D1735" s="488"/>
      <c r="E1735" s="504"/>
      <c r="F1735" s="505"/>
      <c r="G1735" s="519"/>
      <c r="H1735" s="478"/>
      <c r="I1735" s="489">
        <f t="shared" si="66"/>
        <v>0</v>
      </c>
      <c r="J1735" s="489">
        <f t="shared" si="67"/>
        <v>0</v>
      </c>
      <c r="K1735" s="475"/>
      <c r="L1735" s="476"/>
    </row>
    <row r="1736" spans="1:12" s="522" customFormat="1" x14ac:dyDescent="0.2">
      <c r="A1736" s="518">
        <v>30</v>
      </c>
      <c r="B1736" s="470" t="s">
        <v>2099</v>
      </c>
      <c r="C1736" s="477"/>
      <c r="D1736" s="465"/>
      <c r="E1736" s="466"/>
      <c r="F1736" s="467"/>
      <c r="G1736" s="519"/>
      <c r="H1736" s="478"/>
      <c r="I1736" s="474">
        <f t="shared" si="66"/>
        <v>0</v>
      </c>
      <c r="J1736" s="474">
        <f t="shared" si="67"/>
        <v>0</v>
      </c>
      <c r="K1736" s="475"/>
      <c r="L1736" s="476"/>
    </row>
    <row r="1737" spans="1:12" s="522" customFormat="1" x14ac:dyDescent="0.2">
      <c r="A1737" s="518">
        <v>31</v>
      </c>
      <c r="B1737" s="486" t="s">
        <v>2100</v>
      </c>
      <c r="C1737" s="477"/>
      <c r="D1737" s="465"/>
      <c r="E1737" s="466"/>
      <c r="F1737" s="467"/>
      <c r="G1737" s="519"/>
      <c r="H1737" s="478"/>
      <c r="I1737" s="489">
        <f t="shared" si="66"/>
        <v>0</v>
      </c>
      <c r="J1737" s="489">
        <f t="shared" si="67"/>
        <v>0</v>
      </c>
      <c r="K1737" s="475"/>
      <c r="L1737" s="476"/>
    </row>
    <row r="1738" spans="1:12" s="522" customFormat="1" x14ac:dyDescent="0.2">
      <c r="A1738" s="518">
        <v>32</v>
      </c>
      <c r="B1738" s="470" t="s">
        <v>2101</v>
      </c>
      <c r="C1738" s="477"/>
      <c r="D1738" s="465"/>
      <c r="E1738" s="472"/>
      <c r="F1738" s="472"/>
      <c r="G1738" s="519"/>
      <c r="H1738" s="478"/>
      <c r="I1738" s="474">
        <f t="shared" si="66"/>
        <v>0</v>
      </c>
      <c r="J1738" s="474">
        <f t="shared" si="67"/>
        <v>0</v>
      </c>
      <c r="K1738" s="475"/>
      <c r="L1738" s="476"/>
    </row>
    <row r="1739" spans="1:12" s="522" customFormat="1" x14ac:dyDescent="0.2">
      <c r="A1739" s="518">
        <v>33</v>
      </c>
      <c r="B1739" s="486" t="s">
        <v>2102</v>
      </c>
      <c r="C1739" s="477"/>
      <c r="D1739" s="465"/>
      <c r="E1739" s="466"/>
      <c r="F1739" s="467"/>
      <c r="G1739" s="519"/>
      <c r="H1739" s="478"/>
      <c r="I1739" s="489">
        <f t="shared" si="66"/>
        <v>0</v>
      </c>
      <c r="J1739" s="489">
        <f t="shared" si="67"/>
        <v>0</v>
      </c>
      <c r="K1739" s="475"/>
      <c r="L1739" s="479"/>
    </row>
    <row r="1740" spans="1:12" s="522" customFormat="1" x14ac:dyDescent="0.2">
      <c r="A1740" s="518">
        <v>34</v>
      </c>
      <c r="B1740" s="470" t="s">
        <v>2103</v>
      </c>
      <c r="C1740" s="477"/>
      <c r="D1740" s="465"/>
      <c r="E1740" s="466"/>
      <c r="F1740" s="467"/>
      <c r="G1740" s="519"/>
      <c r="H1740" s="478"/>
      <c r="I1740" s="474">
        <f t="shared" si="66"/>
        <v>0</v>
      </c>
      <c r="J1740" s="474">
        <f t="shared" si="67"/>
        <v>0</v>
      </c>
      <c r="K1740" s="475"/>
      <c r="L1740" s="476"/>
    </row>
    <row r="1741" spans="1:12" s="522" customFormat="1" x14ac:dyDescent="0.2">
      <c r="A1741" s="518">
        <v>35</v>
      </c>
      <c r="B1741" s="486" t="s">
        <v>2104</v>
      </c>
      <c r="C1741" s="477"/>
      <c r="D1741" s="465"/>
      <c r="E1741" s="472"/>
      <c r="F1741" s="472"/>
      <c r="G1741" s="519"/>
      <c r="H1741" s="478"/>
      <c r="I1741" s="489">
        <f t="shared" si="66"/>
        <v>0</v>
      </c>
      <c r="J1741" s="489">
        <f t="shared" si="67"/>
        <v>0</v>
      </c>
      <c r="K1741" s="475"/>
      <c r="L1741" s="476"/>
    </row>
    <row r="1742" spans="1:12" s="522" customFormat="1" x14ac:dyDescent="0.2">
      <c r="A1742" s="518">
        <v>36</v>
      </c>
      <c r="B1742" s="470" t="s">
        <v>2105</v>
      </c>
      <c r="C1742" s="477"/>
      <c r="D1742" s="465"/>
      <c r="E1742" s="466"/>
      <c r="F1742" s="467"/>
      <c r="G1742" s="519"/>
      <c r="H1742" s="478"/>
      <c r="I1742" s="474">
        <f t="shared" si="66"/>
        <v>0</v>
      </c>
      <c r="J1742" s="474">
        <f t="shared" si="67"/>
        <v>0</v>
      </c>
      <c r="K1742" s="475"/>
      <c r="L1742" s="476"/>
    </row>
    <row r="1743" spans="1:12" s="522" customFormat="1" x14ac:dyDescent="0.2">
      <c r="A1743" s="518">
        <v>37</v>
      </c>
      <c r="B1743" s="486" t="s">
        <v>2106</v>
      </c>
      <c r="C1743" s="477"/>
      <c r="D1743" s="465"/>
      <c r="E1743" s="466"/>
      <c r="F1743" s="467"/>
      <c r="G1743" s="519"/>
      <c r="H1743" s="478"/>
      <c r="I1743" s="489">
        <f t="shared" si="66"/>
        <v>0</v>
      </c>
      <c r="J1743" s="489">
        <f t="shared" si="67"/>
        <v>0</v>
      </c>
      <c r="K1743" s="475"/>
      <c r="L1743" s="476"/>
    </row>
    <row r="1744" spans="1:12" s="522" customFormat="1" x14ac:dyDescent="0.2">
      <c r="A1744" s="518">
        <v>38</v>
      </c>
      <c r="B1744" s="470" t="s">
        <v>2107</v>
      </c>
      <c r="C1744" s="477"/>
      <c r="D1744" s="465"/>
      <c r="E1744" s="472"/>
      <c r="F1744" s="472"/>
      <c r="G1744" s="519"/>
      <c r="H1744" s="478"/>
      <c r="I1744" s="474">
        <f t="shared" si="66"/>
        <v>0</v>
      </c>
      <c r="J1744" s="474">
        <f t="shared" si="67"/>
        <v>0</v>
      </c>
      <c r="K1744" s="475"/>
      <c r="L1744" s="476"/>
    </row>
    <row r="1745" spans="1:12" s="522" customFormat="1" x14ac:dyDescent="0.2">
      <c r="A1745" s="518">
        <v>39</v>
      </c>
      <c r="B1745" s="486" t="s">
        <v>2108</v>
      </c>
      <c r="C1745" s="477"/>
      <c r="D1745" s="465"/>
      <c r="E1745" s="466"/>
      <c r="F1745" s="467"/>
      <c r="G1745" s="519"/>
      <c r="H1745" s="478"/>
      <c r="I1745" s="489">
        <f t="shared" si="66"/>
        <v>0</v>
      </c>
      <c r="J1745" s="489">
        <f t="shared" si="67"/>
        <v>0</v>
      </c>
      <c r="K1745" s="475"/>
      <c r="L1745" s="476"/>
    </row>
    <row r="1746" spans="1:12" s="522" customFormat="1" x14ac:dyDescent="0.2">
      <c r="A1746" s="518">
        <v>40</v>
      </c>
      <c r="B1746" s="470" t="s">
        <v>2109</v>
      </c>
      <c r="C1746" s="477"/>
      <c r="D1746" s="488"/>
      <c r="E1746" s="504"/>
      <c r="F1746" s="505"/>
      <c r="G1746" s="519"/>
      <c r="H1746" s="478"/>
      <c r="I1746" s="474">
        <f t="shared" si="66"/>
        <v>0</v>
      </c>
      <c r="J1746" s="474">
        <f t="shared" si="67"/>
        <v>0</v>
      </c>
      <c r="K1746" s="475"/>
      <c r="L1746" s="476"/>
    </row>
    <row r="1747" spans="1:12" s="522" customFormat="1" x14ac:dyDescent="0.2">
      <c r="A1747" s="518">
        <v>41</v>
      </c>
      <c r="B1747" s="486" t="s">
        <v>2110</v>
      </c>
      <c r="C1747" s="477"/>
      <c r="D1747" s="465"/>
      <c r="E1747" s="472"/>
      <c r="F1747" s="472"/>
      <c r="G1747" s="519"/>
      <c r="H1747" s="478"/>
      <c r="I1747" s="489">
        <f t="shared" si="66"/>
        <v>0</v>
      </c>
      <c r="J1747" s="489">
        <f t="shared" si="67"/>
        <v>0</v>
      </c>
      <c r="K1747" s="475"/>
      <c r="L1747" s="476"/>
    </row>
    <row r="1748" spans="1:12" s="522" customFormat="1" x14ac:dyDescent="0.2">
      <c r="A1748" s="518">
        <v>42</v>
      </c>
      <c r="B1748" s="470" t="s">
        <v>2111</v>
      </c>
      <c r="C1748" s="477"/>
      <c r="D1748" s="465"/>
      <c r="E1748" s="466"/>
      <c r="F1748" s="467"/>
      <c r="G1748" s="519"/>
      <c r="H1748" s="478"/>
      <c r="I1748" s="474">
        <f t="shared" si="66"/>
        <v>0</v>
      </c>
      <c r="J1748" s="474">
        <f t="shared" si="67"/>
        <v>0</v>
      </c>
      <c r="K1748" s="475"/>
      <c r="L1748" s="476"/>
    </row>
    <row r="1749" spans="1:12" s="522" customFormat="1" x14ac:dyDescent="0.2">
      <c r="A1749" s="518">
        <v>43</v>
      </c>
      <c r="B1749" s="486" t="s">
        <v>2112</v>
      </c>
      <c r="C1749" s="477"/>
      <c r="D1749" s="465"/>
      <c r="E1749" s="466"/>
      <c r="F1749" s="467"/>
      <c r="G1749" s="519"/>
      <c r="H1749" s="478"/>
      <c r="I1749" s="489">
        <f t="shared" si="66"/>
        <v>0</v>
      </c>
      <c r="J1749" s="489">
        <f t="shared" si="67"/>
        <v>0</v>
      </c>
      <c r="K1749" s="475"/>
      <c r="L1749" s="476"/>
    </row>
    <row r="1750" spans="1:12" x14ac:dyDescent="0.2">
      <c r="A1750" s="305">
        <v>44</v>
      </c>
      <c r="B1750" s="470" t="s">
        <v>2113</v>
      </c>
      <c r="C1750" s="477"/>
      <c r="D1750" s="465"/>
      <c r="E1750" s="466"/>
      <c r="F1750" s="467"/>
      <c r="G1750" s="513"/>
      <c r="H1750" s="478"/>
      <c r="I1750" s="474">
        <f t="shared" si="66"/>
        <v>0</v>
      </c>
      <c r="J1750" s="474">
        <f t="shared" si="67"/>
        <v>0</v>
      </c>
      <c r="K1750" s="475"/>
      <c r="L1750" s="476"/>
    </row>
    <row r="1751" spans="1:12" x14ac:dyDescent="0.2">
      <c r="A1751" s="305">
        <v>45</v>
      </c>
      <c r="B1751" s="486" t="s">
        <v>2114</v>
      </c>
      <c r="C1751" s="477"/>
      <c r="D1751" s="465"/>
      <c r="E1751" s="466"/>
      <c r="F1751" s="467"/>
      <c r="G1751" s="465"/>
      <c r="H1751" s="478"/>
      <c r="I1751" s="489">
        <f t="shared" si="66"/>
        <v>0</v>
      </c>
      <c r="J1751" s="489">
        <f t="shared" si="67"/>
        <v>0</v>
      </c>
      <c r="K1751" s="475"/>
      <c r="L1751" s="476"/>
    </row>
    <row r="1752" spans="1:12" x14ac:dyDescent="0.2">
      <c r="A1752" s="305">
        <v>46</v>
      </c>
      <c r="B1752" s="470" t="s">
        <v>2115</v>
      </c>
      <c r="C1752" s="477"/>
      <c r="D1752" s="465"/>
      <c r="E1752" s="466"/>
      <c r="F1752" s="467"/>
      <c r="G1752" s="465"/>
      <c r="H1752" s="478"/>
      <c r="I1752" s="474">
        <f t="shared" si="66"/>
        <v>0</v>
      </c>
      <c r="J1752" s="474">
        <f t="shared" si="67"/>
        <v>0</v>
      </c>
      <c r="K1752" s="475"/>
      <c r="L1752" s="476"/>
    </row>
    <row r="1753" spans="1:12" x14ac:dyDescent="0.2">
      <c r="A1753" s="305">
        <v>47</v>
      </c>
      <c r="B1753" s="486" t="s">
        <v>2116</v>
      </c>
      <c r="C1753" s="477"/>
      <c r="D1753" s="465"/>
      <c r="E1753" s="466"/>
      <c r="F1753" s="467"/>
      <c r="G1753" s="465"/>
      <c r="H1753" s="478"/>
      <c r="I1753" s="489">
        <f t="shared" si="66"/>
        <v>0</v>
      </c>
      <c r="J1753" s="489">
        <f t="shared" si="67"/>
        <v>0</v>
      </c>
      <c r="K1753" s="475"/>
      <c r="L1753" s="476"/>
    </row>
    <row r="1754" spans="1:12" x14ac:dyDescent="0.2">
      <c r="A1754" s="305">
        <v>48</v>
      </c>
      <c r="B1754" s="470" t="s">
        <v>2117</v>
      </c>
      <c r="C1754" s="477"/>
      <c r="D1754" s="465"/>
      <c r="E1754" s="466"/>
      <c r="F1754" s="467"/>
      <c r="G1754" s="465"/>
      <c r="H1754" s="478"/>
      <c r="I1754" s="474">
        <f t="shared" si="66"/>
        <v>0</v>
      </c>
      <c r="J1754" s="474">
        <f t="shared" si="67"/>
        <v>0</v>
      </c>
      <c r="K1754" s="475"/>
      <c r="L1754" s="476"/>
    </row>
    <row r="1755" spans="1:12" x14ac:dyDescent="0.2">
      <c r="A1755" s="305">
        <v>49</v>
      </c>
      <c r="B1755" s="486" t="s">
        <v>2118</v>
      </c>
      <c r="C1755" s="477"/>
      <c r="D1755" s="465"/>
      <c r="E1755" s="466"/>
      <c r="F1755" s="467"/>
      <c r="G1755" s="465"/>
      <c r="H1755" s="478"/>
      <c r="I1755" s="489">
        <f t="shared" si="66"/>
        <v>0</v>
      </c>
      <c r="J1755" s="489">
        <f t="shared" si="67"/>
        <v>0</v>
      </c>
      <c r="K1755" s="475"/>
      <c r="L1755" s="476"/>
    </row>
    <row r="1756" spans="1:12" x14ac:dyDescent="0.2">
      <c r="A1756" s="305">
        <v>50</v>
      </c>
      <c r="B1756" s="470" t="s">
        <v>2119</v>
      </c>
      <c r="C1756" s="477"/>
      <c r="D1756" s="465"/>
      <c r="E1756" s="466"/>
      <c r="F1756" s="467"/>
      <c r="G1756" s="465"/>
      <c r="H1756" s="478"/>
      <c r="I1756" s="474">
        <f t="shared" si="66"/>
        <v>0</v>
      </c>
      <c r="J1756" s="474">
        <f t="shared" si="67"/>
        <v>0</v>
      </c>
      <c r="K1756" s="475"/>
      <c r="L1756" s="476"/>
    </row>
    <row r="1757" spans="1:12" x14ac:dyDescent="0.2">
      <c r="A1757" s="305">
        <v>51</v>
      </c>
      <c r="B1757" s="486" t="s">
        <v>2120</v>
      </c>
      <c r="C1757" s="477"/>
      <c r="D1757" s="465"/>
      <c r="E1757" s="466"/>
      <c r="F1757" s="467"/>
      <c r="G1757" s="465"/>
      <c r="H1757" s="478"/>
      <c r="I1757" s="489">
        <f t="shared" si="66"/>
        <v>0</v>
      </c>
      <c r="J1757" s="489">
        <f t="shared" si="67"/>
        <v>0</v>
      </c>
      <c r="K1757" s="475"/>
      <c r="L1757" s="476"/>
    </row>
    <row r="1758" spans="1:12" x14ac:dyDescent="0.2">
      <c r="A1758" s="305">
        <v>52</v>
      </c>
      <c r="B1758" s="470" t="s">
        <v>2121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53</v>
      </c>
      <c r="B1759" s="486" t="s">
        <v>2122</v>
      </c>
      <c r="C1759" s="477"/>
      <c r="D1759" s="465"/>
      <c r="E1759" s="472"/>
      <c r="F1759" s="472"/>
      <c r="G1759" s="465"/>
      <c r="H1759" s="473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54</v>
      </c>
      <c r="B1760" s="470" t="s">
        <v>2123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55</v>
      </c>
      <c r="B1761" s="486" t="s">
        <v>2124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56</v>
      </c>
      <c r="B1762" s="470" t="s">
        <v>2125</v>
      </c>
      <c r="C1762" s="477"/>
      <c r="D1762" s="465"/>
      <c r="E1762" s="480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57</v>
      </c>
      <c r="B1763" s="486" t="s">
        <v>2126</v>
      </c>
      <c r="C1763" s="477"/>
      <c r="D1763" s="465"/>
      <c r="E1763" s="466"/>
      <c r="F1763" s="467"/>
      <c r="G1763" s="465"/>
      <c r="H1763" s="478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58</v>
      </c>
      <c r="B1764" s="470" t="s">
        <v>2127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59</v>
      </c>
      <c r="B1765" s="486" t="s">
        <v>2128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60</v>
      </c>
      <c r="B1766" s="470" t="s">
        <v>2129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61</v>
      </c>
      <c r="B1767" s="486" t="s">
        <v>2130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62</v>
      </c>
      <c r="B1768" s="470" t="s">
        <v>2131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63</v>
      </c>
      <c r="B1769" s="486" t="s">
        <v>2132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64</v>
      </c>
      <c r="B1770" s="470" t="s">
        <v>2133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65</v>
      </c>
      <c r="B1771" s="486" t="s">
        <v>2134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66</v>
      </c>
      <c r="B1772" s="470" t="s">
        <v>2135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67</v>
      </c>
      <c r="B1773" s="486" t="s">
        <v>2136</v>
      </c>
      <c r="C1773" s="477"/>
      <c r="D1773" s="465"/>
      <c r="E1773" s="466"/>
      <c r="F1773" s="467"/>
      <c r="G1773" s="465"/>
      <c r="H1773" s="478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x14ac:dyDescent="0.2">
      <c r="A1774" s="305">
        <v>68</v>
      </c>
      <c r="B1774" s="470" t="s">
        <v>2137</v>
      </c>
      <c r="C1774" s="477"/>
      <c r="D1774" s="465"/>
      <c r="E1774" s="466"/>
      <c r="F1774" s="467"/>
      <c r="G1774" s="465"/>
      <c r="H1774" s="478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x14ac:dyDescent="0.2">
      <c r="A1775" s="305">
        <v>69</v>
      </c>
      <c r="B1775" s="486" t="s">
        <v>2138</v>
      </c>
      <c r="C1775" s="477"/>
      <c r="D1775" s="465"/>
      <c r="E1775" s="466"/>
      <c r="F1775" s="467"/>
      <c r="G1775" s="465"/>
      <c r="H1775" s="478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x14ac:dyDescent="0.2">
      <c r="A1776" s="305">
        <v>70</v>
      </c>
      <c r="B1776" s="470" t="s">
        <v>2139</v>
      </c>
      <c r="C1776" s="477"/>
      <c r="D1776" s="465"/>
      <c r="E1776" s="466"/>
      <c r="F1776" s="467"/>
      <c r="G1776" s="465"/>
      <c r="H1776" s="478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x14ac:dyDescent="0.2">
      <c r="A1777" s="305">
        <v>71</v>
      </c>
      <c r="B1777" s="486" t="s">
        <v>2140</v>
      </c>
      <c r="C1777" s="477"/>
      <c r="D1777" s="465"/>
      <c r="E1777" s="466"/>
      <c r="F1777" s="467"/>
      <c r="G1777" s="465"/>
      <c r="H1777" s="478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x14ac:dyDescent="0.2">
      <c r="A1778" s="305">
        <v>72</v>
      </c>
      <c r="B1778" s="470" t="s">
        <v>2141</v>
      </c>
      <c r="C1778" s="477"/>
      <c r="D1778" s="465"/>
      <c r="E1778" s="466"/>
      <c r="F1778" s="467"/>
      <c r="G1778" s="465"/>
      <c r="H1778" s="478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x14ac:dyDescent="0.2">
      <c r="A1779" s="305">
        <v>73</v>
      </c>
      <c r="B1779" s="486" t="s">
        <v>2142</v>
      </c>
      <c r="C1779" s="477"/>
      <c r="D1779" s="465"/>
      <c r="E1779" s="472"/>
      <c r="F1779" s="472"/>
      <c r="G1779" s="465"/>
      <c r="H1779" s="473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x14ac:dyDescent="0.2">
      <c r="A1780" s="305">
        <v>74</v>
      </c>
      <c r="B1780" s="470" t="s">
        <v>2143</v>
      </c>
      <c r="C1780" s="477"/>
      <c r="D1780" s="465"/>
      <c r="E1780" s="466"/>
      <c r="F1780" s="467"/>
      <c r="G1780" s="465"/>
      <c r="H1780" s="478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x14ac:dyDescent="0.2">
      <c r="A1781" s="305">
        <v>75</v>
      </c>
      <c r="B1781" s="486" t="s">
        <v>2144</v>
      </c>
      <c r="C1781" s="477"/>
      <c r="D1781" s="465"/>
      <c r="E1781" s="466"/>
      <c r="F1781" s="467"/>
      <c r="G1781" s="465"/>
      <c r="H1781" s="478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x14ac:dyDescent="0.2">
      <c r="A1782" s="305">
        <v>76</v>
      </c>
      <c r="B1782" s="470" t="s">
        <v>2145</v>
      </c>
      <c r="C1782" s="477"/>
      <c r="D1782" s="465"/>
      <c r="E1782" s="466"/>
      <c r="F1782" s="467"/>
      <c r="G1782" s="465"/>
      <c r="H1782" s="478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x14ac:dyDescent="0.2">
      <c r="A1783" s="305">
        <v>77</v>
      </c>
      <c r="B1783" s="486" t="s">
        <v>2146</v>
      </c>
      <c r="C1783" s="477"/>
      <c r="D1783" s="465"/>
      <c r="E1783" s="466"/>
      <c r="F1783" s="467"/>
      <c r="G1783" s="465"/>
      <c r="H1783" s="478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x14ac:dyDescent="0.2">
      <c r="A1784" s="305">
        <v>78</v>
      </c>
      <c r="B1784" s="470" t="s">
        <v>2147</v>
      </c>
      <c r="C1784" s="477"/>
      <c r="D1784" s="465"/>
      <c r="E1784" s="466"/>
      <c r="F1784" s="467"/>
      <c r="G1784" s="465"/>
      <c r="H1784" s="478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x14ac:dyDescent="0.2">
      <c r="A1785" s="305">
        <v>79</v>
      </c>
      <c r="B1785" s="486" t="s">
        <v>2148</v>
      </c>
      <c r="C1785" s="477"/>
      <c r="D1785" s="465"/>
      <c r="E1785" s="466"/>
      <c r="F1785" s="467"/>
      <c r="G1785" s="465"/>
      <c r="H1785" s="478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x14ac:dyDescent="0.2">
      <c r="A1786" s="305">
        <v>80</v>
      </c>
      <c r="B1786" s="470" t="s">
        <v>2149</v>
      </c>
      <c r="C1786" s="477"/>
      <c r="D1786" s="465"/>
      <c r="E1786" s="466"/>
      <c r="F1786" s="467"/>
      <c r="G1786" s="465"/>
      <c r="H1786" s="478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x14ac:dyDescent="0.2">
      <c r="A1787" s="305">
        <v>81</v>
      </c>
      <c r="B1787" s="486" t="s">
        <v>2150</v>
      </c>
      <c r="C1787" s="477"/>
      <c r="D1787" s="465"/>
      <c r="E1787" s="466"/>
      <c r="F1787" s="467"/>
      <c r="G1787" s="465"/>
      <c r="H1787" s="478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x14ac:dyDescent="0.2">
      <c r="A1788" s="305">
        <v>82</v>
      </c>
      <c r="B1788" s="470" t="s">
        <v>2151</v>
      </c>
      <c r="C1788" s="477"/>
      <c r="D1788" s="465"/>
      <c r="E1788" s="466"/>
      <c r="F1788" s="467"/>
      <c r="G1788" s="465"/>
      <c r="H1788" s="478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x14ac:dyDescent="0.2">
      <c r="A1789" s="305">
        <v>83</v>
      </c>
      <c r="B1789" s="486" t="s">
        <v>2152</v>
      </c>
      <c r="C1789" s="477"/>
      <c r="D1789" s="465"/>
      <c r="E1789" s="466"/>
      <c r="F1789" s="467"/>
      <c r="G1789" s="465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x14ac:dyDescent="0.2">
      <c r="A1790" s="305">
        <v>84</v>
      </c>
      <c r="B1790" s="470" t="s">
        <v>2153</v>
      </c>
      <c r="C1790" s="477"/>
      <c r="D1790" s="465"/>
      <c r="E1790" s="472"/>
      <c r="F1790" s="472"/>
      <c r="G1790" s="465"/>
      <c r="H1790" s="473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x14ac:dyDescent="0.2">
      <c r="A1791" s="305">
        <v>85</v>
      </c>
      <c r="B1791" s="486" t="s">
        <v>2154</v>
      </c>
      <c r="C1791" s="477"/>
      <c r="D1791" s="465"/>
      <c r="E1791" s="472"/>
      <c r="F1791" s="472"/>
      <c r="G1791" s="465"/>
      <c r="H1791" s="473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x14ac:dyDescent="0.2">
      <c r="A1792" s="305">
        <v>86</v>
      </c>
      <c r="B1792" s="470" t="s">
        <v>2155</v>
      </c>
      <c r="C1792" s="477"/>
      <c r="D1792" s="465"/>
      <c r="E1792" s="466"/>
      <c r="F1792" s="467"/>
      <c r="G1792" s="465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x14ac:dyDescent="0.2">
      <c r="A1793" s="305">
        <v>87</v>
      </c>
      <c r="B1793" s="486" t="s">
        <v>2156</v>
      </c>
      <c r="C1793" s="477"/>
      <c r="D1793" s="465"/>
      <c r="E1793" s="466"/>
      <c r="F1793" s="467"/>
      <c r="G1793" s="465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x14ac:dyDescent="0.2">
      <c r="A1794" s="305">
        <v>88</v>
      </c>
      <c r="B1794" s="470" t="s">
        <v>2157</v>
      </c>
      <c r="C1794" s="477"/>
      <c r="D1794" s="465"/>
      <c r="E1794" s="466"/>
      <c r="F1794" s="467"/>
      <c r="G1794" s="465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x14ac:dyDescent="0.2">
      <c r="A1795" s="305">
        <v>89</v>
      </c>
      <c r="B1795" s="486" t="s">
        <v>2158</v>
      </c>
      <c r="C1795" s="477"/>
      <c r="D1795" s="465"/>
      <c r="E1795" s="466"/>
      <c r="F1795" s="467"/>
      <c r="G1795" s="465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x14ac:dyDescent="0.2">
      <c r="A1796" s="305">
        <v>90</v>
      </c>
      <c r="B1796" s="470" t="s">
        <v>2159</v>
      </c>
      <c r="C1796" s="477"/>
      <c r="D1796" s="465"/>
      <c r="E1796" s="466"/>
      <c r="F1796" s="467"/>
      <c r="G1796" s="465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x14ac:dyDescent="0.2">
      <c r="A1797" s="305">
        <v>91</v>
      </c>
      <c r="B1797" s="486" t="s">
        <v>2160</v>
      </c>
      <c r="C1797" s="477"/>
      <c r="D1797" s="465"/>
      <c r="E1797" s="466"/>
      <c r="F1797" s="467"/>
      <c r="G1797" s="465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x14ac:dyDescent="0.2">
      <c r="A1798" s="305">
        <v>92</v>
      </c>
      <c r="B1798" s="470" t="s">
        <v>2161</v>
      </c>
      <c r="C1798" s="477"/>
      <c r="D1798" s="465"/>
      <c r="E1798" s="466"/>
      <c r="F1798" s="467"/>
      <c r="G1798" s="465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x14ac:dyDescent="0.2">
      <c r="A1799" s="305">
        <v>93</v>
      </c>
      <c r="B1799" s="486" t="s">
        <v>2162</v>
      </c>
      <c r="C1799" s="477"/>
      <c r="D1799" s="465"/>
      <c r="E1799" s="466"/>
      <c r="F1799" s="467"/>
      <c r="G1799" s="465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x14ac:dyDescent="0.2">
      <c r="A1800" s="305">
        <v>94</v>
      </c>
      <c r="B1800" s="470" t="s">
        <v>2163</v>
      </c>
      <c r="C1800" s="477"/>
      <c r="D1800" s="465"/>
      <c r="E1800" s="466"/>
      <c r="F1800" s="467"/>
      <c r="G1800" s="465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x14ac:dyDescent="0.2">
      <c r="A1801" s="305">
        <v>95</v>
      </c>
      <c r="B1801" s="486" t="s">
        <v>2164</v>
      </c>
      <c r="C1801" s="477"/>
      <c r="D1801" s="465"/>
      <c r="E1801" s="466"/>
      <c r="F1801" s="467"/>
      <c r="G1801" s="465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x14ac:dyDescent="0.2">
      <c r="A1802" s="305">
        <v>96</v>
      </c>
      <c r="B1802" s="470" t="s">
        <v>2165</v>
      </c>
      <c r="C1802" s="481"/>
      <c r="D1802" s="482"/>
      <c r="E1802" s="483"/>
      <c r="F1802" s="484"/>
      <c r="G1802" s="514"/>
      <c r="H1802" s="485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x14ac:dyDescent="0.2">
      <c r="A1803" s="305">
        <v>97</v>
      </c>
      <c r="B1803" s="486" t="s">
        <v>2166</v>
      </c>
      <c r="C1803" s="477"/>
      <c r="D1803" s="465"/>
      <c r="E1803" s="472"/>
      <c r="F1803" s="472"/>
      <c r="G1803" s="465"/>
      <c r="H1803" s="478"/>
      <c r="I1803" s="489">
        <f t="shared" si="68"/>
        <v>0</v>
      </c>
      <c r="J1803" s="489">
        <f t="shared" si="69"/>
        <v>0</v>
      </c>
      <c r="K1803" s="475"/>
      <c r="L1803" s="476"/>
    </row>
    <row r="1804" spans="1:12" x14ac:dyDescent="0.2">
      <c r="A1804" s="305">
        <v>98</v>
      </c>
      <c r="B1804" s="470" t="s">
        <v>2167</v>
      </c>
      <c r="C1804" s="477"/>
      <c r="D1804" s="465"/>
      <c r="E1804" s="466"/>
      <c r="F1804" s="467"/>
      <c r="G1804" s="465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x14ac:dyDescent="0.2">
      <c r="A1805" s="305">
        <v>99</v>
      </c>
      <c r="B1805" s="486" t="s">
        <v>2168</v>
      </c>
      <c r="C1805" s="477"/>
      <c r="D1805" s="465"/>
      <c r="E1805" s="466"/>
      <c r="F1805" s="467"/>
      <c r="G1805" s="465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x14ac:dyDescent="0.2">
      <c r="A1806" s="305">
        <v>100</v>
      </c>
      <c r="B1806" s="470" t="s">
        <v>2169</v>
      </c>
      <c r="C1806" s="477"/>
      <c r="D1806" s="465"/>
      <c r="E1806" s="466"/>
      <c r="F1806" s="467"/>
      <c r="G1806" s="465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x14ac:dyDescent="0.2">
      <c r="A1807" s="305">
        <v>101</v>
      </c>
      <c r="B1807" s="486" t="s">
        <v>2170</v>
      </c>
      <c r="C1807" s="477"/>
      <c r="D1807" s="465"/>
      <c r="E1807" s="466"/>
      <c r="F1807" s="467"/>
      <c r="G1807" s="465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x14ac:dyDescent="0.2">
      <c r="A1808" s="305">
        <v>102</v>
      </c>
      <c r="B1808" s="470" t="s">
        <v>2171</v>
      </c>
      <c r="C1808" s="477"/>
      <c r="D1808" s="465"/>
      <c r="E1808" s="466"/>
      <c r="F1808" s="467"/>
      <c r="G1808" s="465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x14ac:dyDescent="0.2">
      <c r="A1809" s="305">
        <v>103</v>
      </c>
      <c r="B1809" s="486" t="s">
        <v>2172</v>
      </c>
      <c r="C1809" s="477"/>
      <c r="D1809" s="465"/>
      <c r="E1809" s="466"/>
      <c r="F1809" s="467"/>
      <c r="G1809" s="465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x14ac:dyDescent="0.2">
      <c r="A1810" s="305">
        <v>104</v>
      </c>
      <c r="B1810" s="470" t="s">
        <v>2173</v>
      </c>
      <c r="C1810" s="477"/>
      <c r="D1810" s="465"/>
      <c r="E1810" s="466"/>
      <c r="F1810" s="467"/>
      <c r="G1810" s="465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x14ac:dyDescent="0.2">
      <c r="A1811" s="305">
        <v>105</v>
      </c>
      <c r="B1811" s="486" t="s">
        <v>2174</v>
      </c>
      <c r="C1811" s="477"/>
      <c r="D1811" s="465"/>
      <c r="E1811" s="466"/>
      <c r="F1811" s="467"/>
      <c r="G1811" s="465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x14ac:dyDescent="0.2">
      <c r="A1812" s="305">
        <v>106</v>
      </c>
      <c r="B1812" s="470" t="s">
        <v>2175</v>
      </c>
      <c r="C1812" s="477"/>
      <c r="D1812" s="465"/>
      <c r="E1812" s="466"/>
      <c r="F1812" s="467"/>
      <c r="G1812" s="465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x14ac:dyDescent="0.2">
      <c r="A1813" s="305">
        <v>107</v>
      </c>
      <c r="B1813" s="486" t="s">
        <v>2176</v>
      </c>
      <c r="C1813" s="481"/>
      <c r="D1813" s="482"/>
      <c r="E1813" s="483"/>
      <c r="F1813" s="484"/>
      <c r="G1813" s="514"/>
      <c r="H1813" s="485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108</v>
      </c>
      <c r="B1814" s="470" t="s">
        <v>2177</v>
      </c>
      <c r="C1814" s="477"/>
      <c r="D1814" s="465"/>
      <c r="E1814" s="472"/>
      <c r="F1814" s="472"/>
      <c r="G1814" s="465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109</v>
      </c>
      <c r="B1815" s="486" t="s">
        <v>2178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110</v>
      </c>
      <c r="B1816" s="470" t="s">
        <v>2179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111</v>
      </c>
      <c r="B1817" s="486" t="s">
        <v>2180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112</v>
      </c>
      <c r="B1818" s="470" t="s">
        <v>2181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113</v>
      </c>
      <c r="B1819" s="486" t="s">
        <v>2182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114</v>
      </c>
      <c r="B1820" s="470" t="s">
        <v>2183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115</v>
      </c>
      <c r="B1821" s="486" t="s">
        <v>2184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116</v>
      </c>
      <c r="B1822" s="470" t="s">
        <v>2185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117</v>
      </c>
      <c r="B1823" s="486" t="s">
        <v>2186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118</v>
      </c>
      <c r="B1824" s="470" t="s">
        <v>2187</v>
      </c>
      <c r="C1824" s="481"/>
      <c r="D1824" s="482"/>
      <c r="E1824" s="483"/>
      <c r="F1824" s="484"/>
      <c r="G1824" s="514"/>
      <c r="H1824" s="485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119</v>
      </c>
      <c r="B1825" s="486" t="s">
        <v>2188</v>
      </c>
      <c r="C1825" s="477"/>
      <c r="D1825" s="465"/>
      <c r="E1825" s="472"/>
      <c r="F1825" s="472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120</v>
      </c>
      <c r="B1826" s="470" t="s">
        <v>2189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121</v>
      </c>
      <c r="B1827" s="486" t="s">
        <v>2190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122</v>
      </c>
      <c r="B1828" s="470" t="s">
        <v>2191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123</v>
      </c>
      <c r="B1829" s="486" t="s">
        <v>2192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124</v>
      </c>
      <c r="B1830" s="470" t="s">
        <v>2193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125</v>
      </c>
      <c r="B1831" s="486" t="s">
        <v>2194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126</v>
      </c>
      <c r="B1832" s="470" t="s">
        <v>2195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127</v>
      </c>
      <c r="B1833" s="486" t="s">
        <v>2196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128</v>
      </c>
      <c r="B1834" s="470" t="s">
        <v>2197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129</v>
      </c>
      <c r="B1835" s="486" t="s">
        <v>2198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130</v>
      </c>
      <c r="B1836" s="470" t="s">
        <v>2199</v>
      </c>
      <c r="C1836" s="477"/>
      <c r="D1836" s="465"/>
      <c r="E1836" s="472"/>
      <c r="F1836" s="472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131</v>
      </c>
      <c r="B1837" s="486" t="s">
        <v>2200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132</v>
      </c>
      <c r="B1838" s="470" t="s">
        <v>2201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133</v>
      </c>
      <c r="B1839" s="486" t="s">
        <v>2202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134</v>
      </c>
      <c r="B1840" s="470" t="s">
        <v>2203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135</v>
      </c>
      <c r="B1841" s="486" t="s">
        <v>2204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136</v>
      </c>
      <c r="B1842" s="470" t="s">
        <v>2205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137</v>
      </c>
      <c r="B1843" s="486" t="s">
        <v>2206</v>
      </c>
      <c r="C1843" s="477"/>
      <c r="D1843" s="465"/>
      <c r="E1843" s="466"/>
      <c r="F1843" s="467"/>
      <c r="G1843" s="465"/>
      <c r="H1843" s="478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138</v>
      </c>
      <c r="B1844" s="470" t="s">
        <v>2207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139</v>
      </c>
      <c r="B1845" s="486" t="s">
        <v>2208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140</v>
      </c>
      <c r="B1846" s="470" t="s">
        <v>2209</v>
      </c>
      <c r="C1846" s="481"/>
      <c r="D1846" s="482"/>
      <c r="E1846" s="483"/>
      <c r="F1846" s="484"/>
      <c r="G1846" s="514"/>
      <c r="H1846" s="485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141</v>
      </c>
      <c r="B1847" s="486" t="s">
        <v>2210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142</v>
      </c>
      <c r="B1848" s="470" t="s">
        <v>2211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143</v>
      </c>
      <c r="B1849" s="486" t="s">
        <v>2212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144</v>
      </c>
      <c r="B1850" s="470" t="s">
        <v>2213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145</v>
      </c>
      <c r="B1851" s="486" t="s">
        <v>2214</v>
      </c>
      <c r="C1851" s="481"/>
      <c r="D1851" s="482"/>
      <c r="E1851" s="483"/>
      <c r="F1851" s="484"/>
      <c r="G1851" s="514"/>
      <c r="H1851" s="485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146</v>
      </c>
      <c r="B1852" s="470" t="s">
        <v>2215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147</v>
      </c>
      <c r="B1853" s="486" t="s">
        <v>2216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148</v>
      </c>
      <c r="B1854" s="470" t="s">
        <v>2217</v>
      </c>
      <c r="C1854" s="477"/>
      <c r="D1854" s="465"/>
      <c r="E1854" s="466"/>
      <c r="F1854" s="467"/>
      <c r="G1854" s="465"/>
      <c r="H1854" s="478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149</v>
      </c>
      <c r="B1855" s="486" t="s">
        <v>2218</v>
      </c>
      <c r="C1855" s="477"/>
      <c r="D1855" s="465"/>
      <c r="E1855" s="466"/>
      <c r="F1855" s="467"/>
      <c r="G1855" s="465"/>
      <c r="H1855" s="478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150</v>
      </c>
      <c r="B1856" s="470" t="s">
        <v>2219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151</v>
      </c>
      <c r="B1857" s="486" t="s">
        <v>2220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152</v>
      </c>
      <c r="B1858" s="470" t="s">
        <v>2221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153</v>
      </c>
      <c r="B1859" s="486" t="s">
        <v>2222</v>
      </c>
      <c r="C1859" s="481"/>
      <c r="D1859" s="482"/>
      <c r="E1859" s="483"/>
      <c r="F1859" s="484"/>
      <c r="G1859" s="514"/>
      <c r="H1859" s="485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154</v>
      </c>
      <c r="B1860" s="470" t="s">
        <v>2223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155</v>
      </c>
      <c r="B1861" s="486" t="s">
        <v>2224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156</v>
      </c>
      <c r="B1862" s="470" t="s">
        <v>2225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157</v>
      </c>
      <c r="B1863" s="486" t="s">
        <v>2226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158</v>
      </c>
      <c r="B1864" s="470" t="s">
        <v>2227</v>
      </c>
      <c r="C1864" s="481"/>
      <c r="D1864" s="482"/>
      <c r="E1864" s="483"/>
      <c r="F1864" s="484"/>
      <c r="G1864" s="514"/>
      <c r="H1864" s="485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159</v>
      </c>
      <c r="B1865" s="486" t="s">
        <v>2228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160</v>
      </c>
      <c r="B1866" s="470" t="s">
        <v>2229</v>
      </c>
      <c r="C1866" s="477"/>
      <c r="D1866" s="465"/>
      <c r="E1866" s="466"/>
      <c r="F1866" s="467"/>
      <c r="G1866" s="465"/>
      <c r="H1866" s="478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161</v>
      </c>
      <c r="B1867" s="486" t="s">
        <v>2230</v>
      </c>
      <c r="C1867" s="477"/>
      <c r="D1867" s="465"/>
      <c r="E1867" s="466"/>
      <c r="F1867" s="467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162</v>
      </c>
      <c r="B1868" s="470" t="s">
        <v>2231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163</v>
      </c>
      <c r="B1869" s="486" t="s">
        <v>2232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164</v>
      </c>
      <c r="B1870" s="470" t="s">
        <v>2233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165</v>
      </c>
      <c r="B1871" s="486" t="s">
        <v>2234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166</v>
      </c>
      <c r="B1872" s="470" t="s">
        <v>2235</v>
      </c>
      <c r="C1872" s="481"/>
      <c r="D1872" s="482"/>
      <c r="E1872" s="483"/>
      <c r="F1872" s="484"/>
      <c r="G1872" s="514"/>
      <c r="H1872" s="485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167</v>
      </c>
      <c r="B1873" s="486" t="s">
        <v>2236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168</v>
      </c>
      <c r="B1874" s="470" t="s">
        <v>2237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169</v>
      </c>
      <c r="B1875" s="486" t="s">
        <v>2238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170</v>
      </c>
      <c r="B1876" s="470" t="s">
        <v>2239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171</v>
      </c>
      <c r="B1877" s="486" t="s">
        <v>2240</v>
      </c>
      <c r="C1877" s="477"/>
      <c r="D1877" s="465"/>
      <c r="E1877" s="466"/>
      <c r="F1877" s="467"/>
      <c r="G1877" s="465"/>
      <c r="H1877" s="478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172</v>
      </c>
      <c r="B1878" s="470" t="s">
        <v>2241</v>
      </c>
      <c r="C1878" s="477"/>
      <c r="D1878" s="465"/>
      <c r="E1878" s="466"/>
      <c r="F1878" s="467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173</v>
      </c>
      <c r="B1879" s="486" t="s">
        <v>2242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174</v>
      </c>
      <c r="B1880" s="470" t="s">
        <v>2243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175</v>
      </c>
      <c r="B1881" s="486" t="s">
        <v>2244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176</v>
      </c>
      <c r="B1882" s="470" t="s">
        <v>2245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177</v>
      </c>
      <c r="B1883" s="486" t="s">
        <v>2246</v>
      </c>
      <c r="C1883" s="481"/>
      <c r="D1883" s="482"/>
      <c r="E1883" s="483"/>
      <c r="F1883" s="484"/>
      <c r="G1883" s="514"/>
      <c r="H1883" s="485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178</v>
      </c>
      <c r="B1884" s="470" t="s">
        <v>2247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179</v>
      </c>
      <c r="B1885" s="486" t="s">
        <v>2248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180</v>
      </c>
      <c r="B1886" s="470" t="s">
        <v>2249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181</v>
      </c>
      <c r="B1887" s="486" t="s">
        <v>2250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182</v>
      </c>
      <c r="B1888" s="470" t="s">
        <v>2251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183</v>
      </c>
      <c r="B1889" s="486" t="s">
        <v>2252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184</v>
      </c>
      <c r="B1890" s="470" t="s">
        <v>2253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185</v>
      </c>
      <c r="B1891" s="486" t="s">
        <v>2254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186</v>
      </c>
      <c r="B1892" s="470" t="s">
        <v>2255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187</v>
      </c>
      <c r="B1893" s="486" t="s">
        <v>2256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188</v>
      </c>
      <c r="B1894" s="470" t="s">
        <v>2257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189</v>
      </c>
      <c r="B1895" s="486" t="s">
        <v>2258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190</v>
      </c>
      <c r="B1896" s="470" t="s">
        <v>2259</v>
      </c>
      <c r="C1896" s="481"/>
      <c r="D1896" s="482"/>
      <c r="E1896" s="483"/>
      <c r="F1896" s="484"/>
      <c r="G1896" s="514"/>
      <c r="H1896" s="485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191</v>
      </c>
      <c r="B1897" s="486" t="s">
        <v>2260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192</v>
      </c>
      <c r="B1898" s="470" t="s">
        <v>2261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193</v>
      </c>
      <c r="B1899" s="486" t="s">
        <v>2262</v>
      </c>
      <c r="C1899" s="477"/>
      <c r="D1899" s="465"/>
      <c r="E1899" s="466"/>
      <c r="F1899" s="467"/>
      <c r="G1899" s="465"/>
      <c r="H1899" s="478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194</v>
      </c>
      <c r="B1900" s="470" t="s">
        <v>2263</v>
      </c>
      <c r="C1900" s="477"/>
      <c r="D1900" s="465"/>
      <c r="E1900" s="466"/>
      <c r="F1900" s="467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195</v>
      </c>
      <c r="B1901" s="486" t="s">
        <v>2264</v>
      </c>
      <c r="C1901" s="477"/>
      <c r="D1901" s="465"/>
      <c r="E1901" s="466"/>
      <c r="F1901" s="467"/>
      <c r="G1901" s="465"/>
      <c r="H1901" s="478"/>
      <c r="I1901" s="489">
        <f t="shared" ref="I1901:I1906" si="72">K1901/1.11</f>
        <v>0</v>
      </c>
      <c r="J1901" s="489">
        <f t="shared" ref="J1901:J1906" si="73">I1901*11%</f>
        <v>0</v>
      </c>
      <c r="K1901" s="475"/>
      <c r="L1901" s="476"/>
    </row>
    <row r="1902" spans="1:12" x14ac:dyDescent="0.2">
      <c r="A1902" s="305">
        <v>196</v>
      </c>
      <c r="B1902" s="470" t="s">
        <v>2265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197</v>
      </c>
      <c r="B1903" s="486" t="s">
        <v>2266</v>
      </c>
      <c r="C1903" s="481"/>
      <c r="D1903" s="482"/>
      <c r="E1903" s="483"/>
      <c r="F1903" s="484"/>
      <c r="G1903" s="514"/>
      <c r="H1903" s="485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198</v>
      </c>
      <c r="B1904" s="470" t="s">
        <v>2267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199</v>
      </c>
      <c r="B1905" s="486" t="s">
        <v>2268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200</v>
      </c>
      <c r="B1906" s="470" t="s">
        <v>2269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ht="18" x14ac:dyDescent="0.25">
      <c r="B1907" s="491" t="s">
        <v>291</v>
      </c>
      <c r="C1907" s="492"/>
      <c r="D1907" s="493"/>
      <c r="E1907" s="494"/>
      <c r="F1907" s="495"/>
      <c r="G1907" s="515"/>
      <c r="H1907" s="496"/>
      <c r="I1907" s="497">
        <f>SUM(I1707:I1906)</f>
        <v>0</v>
      </c>
      <c r="J1907" s="497">
        <f>SUM(J1707:J1906)</f>
        <v>0</v>
      </c>
      <c r="K1907" s="497">
        <f>SUM(K1707:K1906)</f>
        <v>0</v>
      </c>
      <c r="L1907" s="498"/>
    </row>
    <row r="1908" spans="1:12" s="353" customFormat="1" ht="20.25" x14ac:dyDescent="0.3">
      <c r="A1908" s="305"/>
      <c r="B1908" s="499" t="s">
        <v>108</v>
      </c>
      <c r="C1908" s="487"/>
      <c r="D1908" s="488"/>
      <c r="E1908" s="488"/>
      <c r="F1908" s="488"/>
      <c r="G1908" s="488"/>
      <c r="H1908" s="500"/>
      <c r="I1908" s="501"/>
      <c r="J1908" s="501"/>
      <c r="K1908" s="502"/>
      <c r="L1908" s="503"/>
    </row>
    <row r="1909" spans="1:12" s="521" customFormat="1" x14ac:dyDescent="0.2">
      <c r="A1909" s="518">
        <v>1</v>
      </c>
      <c r="B1909" s="486" t="s">
        <v>2270</v>
      </c>
      <c r="C1909" s="487"/>
      <c r="D1909" s="488"/>
      <c r="E1909" s="504"/>
      <c r="F1909" s="505"/>
      <c r="G1909" s="519"/>
      <c r="H1909" s="520"/>
      <c r="I1909" s="489">
        <f>K1909/1.11</f>
        <v>0</v>
      </c>
      <c r="J1909" s="489">
        <f>I1909*11%</f>
        <v>0</v>
      </c>
      <c r="K1909" s="490"/>
      <c r="L1909" s="548"/>
    </row>
    <row r="1910" spans="1:12" s="521" customFormat="1" x14ac:dyDescent="0.2">
      <c r="A1910" s="518">
        <v>2</v>
      </c>
      <c r="B1910" s="470" t="s">
        <v>2271</v>
      </c>
      <c r="C1910" s="471"/>
      <c r="D1910" s="465"/>
      <c r="E1910" s="466"/>
      <c r="F1910" s="467"/>
      <c r="G1910" s="519"/>
      <c r="H1910" s="520"/>
      <c r="I1910" s="474">
        <f>K1910/1.11</f>
        <v>0</v>
      </c>
      <c r="J1910" s="474">
        <f>I1910*11%</f>
        <v>0</v>
      </c>
      <c r="K1910" s="475"/>
      <c r="L1910" s="476"/>
    </row>
    <row r="1911" spans="1:12" s="521" customFormat="1" x14ac:dyDescent="0.2">
      <c r="A1911" s="518">
        <v>3</v>
      </c>
      <c r="B1911" s="486" t="s">
        <v>2272</v>
      </c>
      <c r="C1911" s="477"/>
      <c r="D1911" s="465"/>
      <c r="E1911" s="472"/>
      <c r="F1911" s="472"/>
      <c r="G1911" s="519"/>
      <c r="H1911" s="520"/>
      <c r="I1911" s="489">
        <f t="shared" ref="I1911:I1974" si="74">K1911/1.11</f>
        <v>0</v>
      </c>
      <c r="J1911" s="489">
        <f t="shared" ref="J1911:J1974" si="75">I1911*11%</f>
        <v>0</v>
      </c>
      <c r="K1911" s="475"/>
      <c r="L1911" s="476"/>
    </row>
    <row r="1912" spans="1:12" s="521" customFormat="1" x14ac:dyDescent="0.2">
      <c r="A1912" s="518">
        <v>4</v>
      </c>
      <c r="B1912" s="470" t="s">
        <v>2273</v>
      </c>
      <c r="C1912" s="477"/>
      <c r="D1912" s="465"/>
      <c r="E1912" s="466"/>
      <c r="F1912" s="467"/>
      <c r="G1912" s="519"/>
      <c r="H1912" s="520"/>
      <c r="I1912" s="474">
        <f t="shared" si="74"/>
        <v>0</v>
      </c>
      <c r="J1912" s="474">
        <f t="shared" si="75"/>
        <v>0</v>
      </c>
      <c r="K1912" s="475"/>
      <c r="L1912" s="476"/>
    </row>
    <row r="1913" spans="1:12" s="521" customFormat="1" x14ac:dyDescent="0.2">
      <c r="A1913" s="518">
        <v>5</v>
      </c>
      <c r="B1913" s="486" t="s">
        <v>2274</v>
      </c>
      <c r="C1913" s="477"/>
      <c r="D1913" s="488"/>
      <c r="E1913" s="504"/>
      <c r="F1913" s="505"/>
      <c r="G1913" s="519"/>
      <c r="H1913" s="520"/>
      <c r="I1913" s="489">
        <f t="shared" si="74"/>
        <v>0</v>
      </c>
      <c r="J1913" s="489">
        <f t="shared" si="75"/>
        <v>0</v>
      </c>
      <c r="K1913" s="475"/>
      <c r="L1913" s="476"/>
    </row>
    <row r="1914" spans="1:12" s="521" customFormat="1" x14ac:dyDescent="0.2">
      <c r="A1914" s="518">
        <v>6</v>
      </c>
      <c r="B1914" s="470" t="s">
        <v>2275</v>
      </c>
      <c r="C1914" s="477"/>
      <c r="D1914" s="465"/>
      <c r="E1914" s="466"/>
      <c r="F1914" s="467"/>
      <c r="G1914" s="519"/>
      <c r="H1914" s="520"/>
      <c r="I1914" s="474">
        <f t="shared" si="74"/>
        <v>0</v>
      </c>
      <c r="J1914" s="474">
        <f t="shared" si="75"/>
        <v>0</v>
      </c>
      <c r="K1914" s="475"/>
      <c r="L1914" s="476"/>
    </row>
    <row r="1915" spans="1:12" s="521" customFormat="1" x14ac:dyDescent="0.2">
      <c r="A1915" s="518">
        <v>7</v>
      </c>
      <c r="B1915" s="486" t="s">
        <v>2276</v>
      </c>
      <c r="C1915" s="477"/>
      <c r="D1915" s="512"/>
      <c r="E1915" s="466"/>
      <c r="F1915" s="511"/>
      <c r="G1915" s="519"/>
      <c r="H1915" s="520"/>
      <c r="I1915" s="489">
        <f t="shared" si="74"/>
        <v>0</v>
      </c>
      <c r="J1915" s="489">
        <f t="shared" si="75"/>
        <v>0</v>
      </c>
      <c r="K1915" s="475"/>
      <c r="L1915" s="476"/>
    </row>
    <row r="1916" spans="1:12" s="521" customFormat="1" x14ac:dyDescent="0.2">
      <c r="A1916" s="518">
        <v>8</v>
      </c>
      <c r="B1916" s="470" t="s">
        <v>2277</v>
      </c>
      <c r="C1916" s="477"/>
      <c r="D1916" s="488"/>
      <c r="E1916" s="504"/>
      <c r="F1916" s="505"/>
      <c r="G1916" s="519"/>
      <c r="H1916" s="520"/>
      <c r="I1916" s="474">
        <f t="shared" si="74"/>
        <v>0</v>
      </c>
      <c r="J1916" s="474">
        <f t="shared" si="75"/>
        <v>0</v>
      </c>
      <c r="K1916" s="475"/>
      <c r="L1916" s="476"/>
    </row>
    <row r="1917" spans="1:12" s="521" customFormat="1" x14ac:dyDescent="0.2">
      <c r="A1917" s="518">
        <v>9</v>
      </c>
      <c r="B1917" s="486" t="s">
        <v>2278</v>
      </c>
      <c r="C1917" s="477"/>
      <c r="D1917" s="465"/>
      <c r="E1917" s="472"/>
      <c r="F1917" s="472"/>
      <c r="G1917" s="519"/>
      <c r="H1917" s="520"/>
      <c r="I1917" s="489">
        <f t="shared" si="74"/>
        <v>0</v>
      </c>
      <c r="J1917" s="489">
        <f t="shared" si="75"/>
        <v>0</v>
      </c>
      <c r="K1917" s="475"/>
      <c r="L1917" s="476"/>
    </row>
    <row r="1918" spans="1:12" s="521" customFormat="1" ht="14.25" customHeight="1" x14ac:dyDescent="0.2">
      <c r="A1918" s="518">
        <v>10</v>
      </c>
      <c r="B1918" s="470" t="s">
        <v>2279</v>
      </c>
      <c r="C1918" s="477"/>
      <c r="D1918" s="465"/>
      <c r="E1918" s="466"/>
      <c r="F1918" s="467"/>
      <c r="G1918" s="519"/>
      <c r="H1918" s="520"/>
      <c r="I1918" s="474">
        <f t="shared" si="74"/>
        <v>0</v>
      </c>
      <c r="J1918" s="474">
        <f t="shared" si="75"/>
        <v>0</v>
      </c>
      <c r="K1918" s="475"/>
      <c r="L1918" s="476"/>
    </row>
    <row r="1919" spans="1:12" s="521" customFormat="1" ht="14.25" customHeight="1" x14ac:dyDescent="0.2">
      <c r="A1919" s="518">
        <v>11</v>
      </c>
      <c r="B1919" s="486" t="s">
        <v>2280</v>
      </c>
      <c r="C1919" s="477"/>
      <c r="D1919" s="465"/>
      <c r="E1919" s="466"/>
      <c r="F1919" s="467"/>
      <c r="G1919" s="519"/>
      <c r="H1919" s="520"/>
      <c r="I1919" s="489">
        <f t="shared" si="74"/>
        <v>0</v>
      </c>
      <c r="J1919" s="489">
        <f t="shared" si="75"/>
        <v>0</v>
      </c>
      <c r="K1919" s="475"/>
      <c r="L1919" s="476"/>
    </row>
    <row r="1920" spans="1:12" s="521" customFormat="1" x14ac:dyDescent="0.2">
      <c r="A1920" s="518">
        <v>12</v>
      </c>
      <c r="B1920" s="470" t="s">
        <v>2281</v>
      </c>
      <c r="C1920" s="477"/>
      <c r="D1920" s="488"/>
      <c r="E1920" s="504"/>
      <c r="F1920" s="505"/>
      <c r="G1920" s="519"/>
      <c r="H1920" s="520"/>
      <c r="I1920" s="474">
        <f t="shared" si="74"/>
        <v>0</v>
      </c>
      <c r="J1920" s="474">
        <f t="shared" si="75"/>
        <v>0</v>
      </c>
      <c r="K1920" s="475"/>
      <c r="L1920" s="476"/>
    </row>
    <row r="1921" spans="1:12" s="521" customFormat="1" ht="14.25" customHeight="1" x14ac:dyDescent="0.2">
      <c r="A1921" s="518">
        <v>13</v>
      </c>
      <c r="B1921" s="486" t="s">
        <v>2282</v>
      </c>
      <c r="C1921" s="477"/>
      <c r="D1921" s="465"/>
      <c r="E1921" s="466"/>
      <c r="F1921" s="467"/>
      <c r="G1921" s="519"/>
      <c r="H1921" s="520"/>
      <c r="I1921" s="489">
        <f t="shared" si="74"/>
        <v>0</v>
      </c>
      <c r="J1921" s="489">
        <f t="shared" si="75"/>
        <v>0</v>
      </c>
      <c r="K1921" s="475"/>
      <c r="L1921" s="476"/>
    </row>
    <row r="1922" spans="1:12" s="521" customFormat="1" ht="14.25" customHeight="1" x14ac:dyDescent="0.2">
      <c r="A1922" s="518">
        <v>14</v>
      </c>
      <c r="B1922" s="470" t="s">
        <v>2283</v>
      </c>
      <c r="C1922" s="477"/>
      <c r="D1922" s="465"/>
      <c r="E1922" s="466"/>
      <c r="F1922" s="467"/>
      <c r="G1922" s="519"/>
      <c r="H1922" s="520"/>
      <c r="I1922" s="474">
        <f t="shared" si="74"/>
        <v>0</v>
      </c>
      <c r="J1922" s="474">
        <f t="shared" si="75"/>
        <v>0</v>
      </c>
      <c r="K1922" s="475"/>
      <c r="L1922" s="476"/>
    </row>
    <row r="1923" spans="1:12" s="521" customFormat="1" x14ac:dyDescent="0.2">
      <c r="A1923" s="518">
        <v>15</v>
      </c>
      <c r="B1923" s="486" t="s">
        <v>2284</v>
      </c>
      <c r="C1923" s="477"/>
      <c r="D1923" s="465"/>
      <c r="E1923" s="472"/>
      <c r="F1923" s="472"/>
      <c r="G1923" s="519"/>
      <c r="H1923" s="520"/>
      <c r="I1923" s="489">
        <f t="shared" si="74"/>
        <v>0</v>
      </c>
      <c r="J1923" s="489">
        <f t="shared" si="75"/>
        <v>0</v>
      </c>
      <c r="K1923" s="475"/>
      <c r="L1923" s="476"/>
    </row>
    <row r="1924" spans="1:12" s="521" customFormat="1" x14ac:dyDescent="0.2">
      <c r="A1924" s="518">
        <v>16</v>
      </c>
      <c r="B1924" s="470" t="s">
        <v>2285</v>
      </c>
      <c r="C1924" s="477"/>
      <c r="D1924" s="465"/>
      <c r="E1924" s="466"/>
      <c r="F1924" s="467"/>
      <c r="G1924" s="519"/>
      <c r="H1924" s="520"/>
      <c r="I1924" s="474">
        <f t="shared" si="74"/>
        <v>0</v>
      </c>
      <c r="J1924" s="474">
        <f t="shared" si="75"/>
        <v>0</v>
      </c>
      <c r="K1924" s="475"/>
      <c r="L1924" s="476"/>
    </row>
    <row r="1925" spans="1:12" s="521" customFormat="1" x14ac:dyDescent="0.2">
      <c r="A1925" s="518">
        <v>17</v>
      </c>
      <c r="B1925" s="486" t="s">
        <v>2286</v>
      </c>
      <c r="C1925" s="477"/>
      <c r="D1925" s="488"/>
      <c r="E1925" s="504"/>
      <c r="F1925" s="505"/>
      <c r="G1925" s="519"/>
      <c r="H1925" s="520"/>
      <c r="I1925" s="489">
        <f t="shared" si="74"/>
        <v>0</v>
      </c>
      <c r="J1925" s="489">
        <f t="shared" si="75"/>
        <v>0</v>
      </c>
      <c r="K1925" s="475"/>
      <c r="L1925" s="476"/>
    </row>
    <row r="1926" spans="1:12" s="521" customFormat="1" x14ac:dyDescent="0.2">
      <c r="A1926" s="518">
        <v>18</v>
      </c>
      <c r="B1926" s="470" t="s">
        <v>2287</v>
      </c>
      <c r="C1926" s="477"/>
      <c r="D1926" s="465"/>
      <c r="E1926" s="466"/>
      <c r="F1926" s="467"/>
      <c r="G1926" s="519"/>
      <c r="H1926" s="520"/>
      <c r="I1926" s="474">
        <f t="shared" si="74"/>
        <v>0</v>
      </c>
      <c r="J1926" s="474">
        <f t="shared" si="75"/>
        <v>0</v>
      </c>
      <c r="K1926" s="475"/>
      <c r="L1926" s="476"/>
    </row>
    <row r="1927" spans="1:12" s="521" customFormat="1" x14ac:dyDescent="0.2">
      <c r="A1927" s="518">
        <v>19</v>
      </c>
      <c r="B1927" s="486" t="s">
        <v>2288</v>
      </c>
      <c r="C1927" s="477"/>
      <c r="D1927" s="465"/>
      <c r="E1927" s="466"/>
      <c r="F1927" s="467"/>
      <c r="G1927" s="519"/>
      <c r="H1927" s="478"/>
      <c r="I1927" s="489">
        <f t="shared" si="74"/>
        <v>0</v>
      </c>
      <c r="J1927" s="489">
        <f t="shared" si="75"/>
        <v>0</v>
      </c>
      <c r="K1927" s="475"/>
      <c r="L1927" s="476"/>
    </row>
    <row r="1928" spans="1:12" s="521" customFormat="1" x14ac:dyDescent="0.2">
      <c r="A1928" s="518">
        <v>20</v>
      </c>
      <c r="B1928" s="470" t="s">
        <v>2289</v>
      </c>
      <c r="C1928" s="477"/>
      <c r="D1928" s="488"/>
      <c r="E1928" s="504"/>
      <c r="F1928" s="505"/>
      <c r="G1928" s="519"/>
      <c r="H1928" s="478"/>
      <c r="I1928" s="474">
        <f t="shared" si="74"/>
        <v>0</v>
      </c>
      <c r="J1928" s="474">
        <f t="shared" si="75"/>
        <v>0</v>
      </c>
      <c r="K1928" s="475"/>
      <c r="L1928" s="476"/>
    </row>
    <row r="1929" spans="1:12" s="521" customFormat="1" x14ac:dyDescent="0.2">
      <c r="A1929" s="518">
        <v>21</v>
      </c>
      <c r="B1929" s="486" t="s">
        <v>2290</v>
      </c>
      <c r="C1929" s="477"/>
      <c r="D1929" s="488"/>
      <c r="E1929" s="504"/>
      <c r="F1929" s="505"/>
      <c r="G1929" s="519"/>
      <c r="H1929" s="478"/>
      <c r="I1929" s="489">
        <f t="shared" si="74"/>
        <v>0</v>
      </c>
      <c r="J1929" s="489">
        <f t="shared" si="75"/>
        <v>0</v>
      </c>
      <c r="K1929" s="475"/>
      <c r="L1929" s="476"/>
    </row>
    <row r="1930" spans="1:12" s="521" customFormat="1" x14ac:dyDescent="0.2">
      <c r="A1930" s="518">
        <v>22</v>
      </c>
      <c r="B1930" s="470" t="s">
        <v>2291</v>
      </c>
      <c r="C1930" s="477"/>
      <c r="D1930" s="465"/>
      <c r="E1930" s="472"/>
      <c r="F1930" s="472"/>
      <c r="G1930" s="519"/>
      <c r="H1930" s="478"/>
      <c r="I1930" s="474">
        <f t="shared" si="74"/>
        <v>0</v>
      </c>
      <c r="J1930" s="474">
        <f t="shared" si="75"/>
        <v>0</v>
      </c>
      <c r="K1930" s="475"/>
      <c r="L1930" s="476"/>
    </row>
    <row r="1931" spans="1:12" s="521" customFormat="1" x14ac:dyDescent="0.2">
      <c r="A1931" s="518">
        <v>23</v>
      </c>
      <c r="B1931" s="486" t="s">
        <v>2292</v>
      </c>
      <c r="C1931" s="477"/>
      <c r="D1931" s="488"/>
      <c r="E1931" s="504"/>
      <c r="F1931" s="505"/>
      <c r="G1931" s="519"/>
      <c r="H1931" s="478"/>
      <c r="I1931" s="489">
        <f t="shared" si="74"/>
        <v>0</v>
      </c>
      <c r="J1931" s="489">
        <f t="shared" si="75"/>
        <v>0</v>
      </c>
      <c r="K1931" s="475"/>
      <c r="L1931" s="476"/>
    </row>
    <row r="1932" spans="1:12" s="521" customFormat="1" x14ac:dyDescent="0.2">
      <c r="A1932" s="518">
        <v>24</v>
      </c>
      <c r="B1932" s="470" t="s">
        <v>2293</v>
      </c>
      <c r="C1932" s="477"/>
      <c r="D1932" s="465"/>
      <c r="E1932" s="472"/>
      <c r="F1932" s="472"/>
      <c r="G1932" s="519"/>
      <c r="H1932" s="478"/>
      <c r="I1932" s="474">
        <f t="shared" si="74"/>
        <v>0</v>
      </c>
      <c r="J1932" s="474">
        <f t="shared" si="75"/>
        <v>0</v>
      </c>
      <c r="K1932" s="475"/>
      <c r="L1932" s="476"/>
    </row>
    <row r="1933" spans="1:12" s="521" customFormat="1" x14ac:dyDescent="0.2">
      <c r="A1933" s="518">
        <v>25</v>
      </c>
      <c r="B1933" s="486" t="s">
        <v>2294</v>
      </c>
      <c r="C1933" s="477"/>
      <c r="D1933" s="488"/>
      <c r="E1933" s="504"/>
      <c r="F1933" s="505"/>
      <c r="G1933" s="519"/>
      <c r="H1933" s="478"/>
      <c r="I1933" s="489">
        <f t="shared" si="74"/>
        <v>0</v>
      </c>
      <c r="J1933" s="489">
        <f t="shared" si="75"/>
        <v>0</v>
      </c>
      <c r="K1933" s="475"/>
      <c r="L1933" s="476"/>
    </row>
    <row r="1934" spans="1:12" s="522" customFormat="1" x14ac:dyDescent="0.2">
      <c r="A1934" s="518">
        <v>26</v>
      </c>
      <c r="B1934" s="470" t="s">
        <v>2295</v>
      </c>
      <c r="C1934" s="477"/>
      <c r="D1934" s="465"/>
      <c r="E1934" s="466"/>
      <c r="F1934" s="467"/>
      <c r="G1934" s="519"/>
      <c r="H1934" s="478"/>
      <c r="I1934" s="474">
        <f t="shared" si="74"/>
        <v>0</v>
      </c>
      <c r="J1934" s="474">
        <f t="shared" si="75"/>
        <v>0</v>
      </c>
      <c r="K1934" s="475"/>
      <c r="L1934" s="476"/>
    </row>
    <row r="1935" spans="1:12" s="522" customFormat="1" x14ac:dyDescent="0.2">
      <c r="A1935" s="518">
        <v>27</v>
      </c>
      <c r="B1935" s="486" t="s">
        <v>2296</v>
      </c>
      <c r="C1935" s="477"/>
      <c r="D1935" s="465"/>
      <c r="E1935" s="466"/>
      <c r="F1935" s="467"/>
      <c r="G1935" s="519"/>
      <c r="H1935" s="478"/>
      <c r="I1935" s="489">
        <f t="shared" si="74"/>
        <v>0</v>
      </c>
      <c r="J1935" s="489">
        <f t="shared" si="75"/>
        <v>0</v>
      </c>
      <c r="K1935" s="475"/>
      <c r="L1935" s="476"/>
    </row>
    <row r="1936" spans="1:12" s="522" customFormat="1" x14ac:dyDescent="0.2">
      <c r="A1936" s="518">
        <v>28</v>
      </c>
      <c r="B1936" s="470" t="s">
        <v>2297</v>
      </c>
      <c r="C1936" s="477"/>
      <c r="D1936" s="465"/>
      <c r="E1936" s="472"/>
      <c r="F1936" s="472"/>
      <c r="G1936" s="519"/>
      <c r="H1936" s="478"/>
      <c r="I1936" s="474">
        <f t="shared" si="74"/>
        <v>0</v>
      </c>
      <c r="J1936" s="474">
        <f t="shared" si="75"/>
        <v>0</v>
      </c>
      <c r="K1936" s="475"/>
      <c r="L1936" s="476"/>
    </row>
    <row r="1937" spans="1:12" s="522" customFormat="1" x14ac:dyDescent="0.2">
      <c r="A1937" s="518">
        <v>29</v>
      </c>
      <c r="B1937" s="486" t="s">
        <v>2298</v>
      </c>
      <c r="C1937" s="477"/>
      <c r="D1937" s="488"/>
      <c r="E1937" s="504"/>
      <c r="F1937" s="505"/>
      <c r="G1937" s="519"/>
      <c r="H1937" s="478"/>
      <c r="I1937" s="489">
        <f t="shared" si="74"/>
        <v>0</v>
      </c>
      <c r="J1937" s="489">
        <f t="shared" si="75"/>
        <v>0</v>
      </c>
      <c r="K1937" s="475"/>
      <c r="L1937" s="476"/>
    </row>
    <row r="1938" spans="1:12" s="522" customFormat="1" x14ac:dyDescent="0.2">
      <c r="A1938" s="518">
        <v>30</v>
      </c>
      <c r="B1938" s="470" t="s">
        <v>2299</v>
      </c>
      <c r="C1938" s="477"/>
      <c r="D1938" s="465"/>
      <c r="E1938" s="466"/>
      <c r="F1938" s="467"/>
      <c r="G1938" s="519"/>
      <c r="H1938" s="478"/>
      <c r="I1938" s="474">
        <f t="shared" si="74"/>
        <v>0</v>
      </c>
      <c r="J1938" s="474">
        <f t="shared" si="75"/>
        <v>0</v>
      </c>
      <c r="K1938" s="475"/>
      <c r="L1938" s="476"/>
    </row>
    <row r="1939" spans="1:12" s="522" customFormat="1" x14ac:dyDescent="0.2">
      <c r="A1939" s="518">
        <v>31</v>
      </c>
      <c r="B1939" s="486" t="s">
        <v>2300</v>
      </c>
      <c r="C1939" s="477"/>
      <c r="D1939" s="465"/>
      <c r="E1939" s="466"/>
      <c r="F1939" s="467"/>
      <c r="G1939" s="519"/>
      <c r="H1939" s="478"/>
      <c r="I1939" s="489">
        <f t="shared" si="74"/>
        <v>0</v>
      </c>
      <c r="J1939" s="489">
        <f t="shared" si="75"/>
        <v>0</v>
      </c>
      <c r="K1939" s="475"/>
      <c r="L1939" s="476"/>
    </row>
    <row r="1940" spans="1:12" s="522" customFormat="1" x14ac:dyDescent="0.2">
      <c r="A1940" s="518">
        <v>32</v>
      </c>
      <c r="B1940" s="470" t="s">
        <v>2301</v>
      </c>
      <c r="C1940" s="477"/>
      <c r="D1940" s="465"/>
      <c r="E1940" s="472"/>
      <c r="F1940" s="472"/>
      <c r="G1940" s="519"/>
      <c r="H1940" s="478"/>
      <c r="I1940" s="474">
        <f t="shared" si="74"/>
        <v>0</v>
      </c>
      <c r="J1940" s="474">
        <f t="shared" si="75"/>
        <v>0</v>
      </c>
      <c r="K1940" s="475"/>
      <c r="L1940" s="476"/>
    </row>
    <row r="1941" spans="1:12" s="522" customFormat="1" x14ac:dyDescent="0.2">
      <c r="A1941" s="518">
        <v>33</v>
      </c>
      <c r="B1941" s="486" t="s">
        <v>2302</v>
      </c>
      <c r="C1941" s="477"/>
      <c r="D1941" s="465"/>
      <c r="E1941" s="466"/>
      <c r="F1941" s="467"/>
      <c r="G1941" s="519"/>
      <c r="H1941" s="478"/>
      <c r="I1941" s="489">
        <f t="shared" si="74"/>
        <v>0</v>
      </c>
      <c r="J1941" s="489">
        <f t="shared" si="75"/>
        <v>0</v>
      </c>
      <c r="K1941" s="475"/>
      <c r="L1941" s="479"/>
    </row>
    <row r="1942" spans="1:12" s="522" customFormat="1" x14ac:dyDescent="0.2">
      <c r="A1942" s="518">
        <v>34</v>
      </c>
      <c r="B1942" s="470" t="s">
        <v>2303</v>
      </c>
      <c r="C1942" s="477"/>
      <c r="D1942" s="465"/>
      <c r="E1942" s="466"/>
      <c r="F1942" s="467"/>
      <c r="G1942" s="519"/>
      <c r="H1942" s="478"/>
      <c r="I1942" s="474">
        <f t="shared" si="74"/>
        <v>0</v>
      </c>
      <c r="J1942" s="474">
        <f t="shared" si="75"/>
        <v>0</v>
      </c>
      <c r="K1942" s="475"/>
      <c r="L1942" s="476"/>
    </row>
    <row r="1943" spans="1:12" s="522" customFormat="1" x14ac:dyDescent="0.2">
      <c r="A1943" s="518">
        <v>35</v>
      </c>
      <c r="B1943" s="486" t="s">
        <v>2304</v>
      </c>
      <c r="C1943" s="477"/>
      <c r="D1943" s="465"/>
      <c r="E1943" s="472"/>
      <c r="F1943" s="472"/>
      <c r="G1943" s="519"/>
      <c r="H1943" s="478"/>
      <c r="I1943" s="489">
        <f t="shared" si="74"/>
        <v>0</v>
      </c>
      <c r="J1943" s="489">
        <f t="shared" si="75"/>
        <v>0</v>
      </c>
      <c r="K1943" s="475"/>
      <c r="L1943" s="476"/>
    </row>
    <row r="1944" spans="1:12" s="522" customFormat="1" x14ac:dyDescent="0.2">
      <c r="A1944" s="518">
        <v>36</v>
      </c>
      <c r="B1944" s="470" t="s">
        <v>2305</v>
      </c>
      <c r="C1944" s="477"/>
      <c r="D1944" s="465"/>
      <c r="E1944" s="466"/>
      <c r="F1944" s="467"/>
      <c r="G1944" s="519"/>
      <c r="H1944" s="478"/>
      <c r="I1944" s="474">
        <f t="shared" si="74"/>
        <v>0</v>
      </c>
      <c r="J1944" s="474">
        <f t="shared" si="75"/>
        <v>0</v>
      </c>
      <c r="K1944" s="475"/>
      <c r="L1944" s="476"/>
    </row>
    <row r="1945" spans="1:12" s="522" customFormat="1" x14ac:dyDescent="0.2">
      <c r="A1945" s="518">
        <v>37</v>
      </c>
      <c r="B1945" s="486" t="s">
        <v>2306</v>
      </c>
      <c r="C1945" s="477"/>
      <c r="D1945" s="465"/>
      <c r="E1945" s="466"/>
      <c r="F1945" s="467"/>
      <c r="G1945" s="519"/>
      <c r="H1945" s="478"/>
      <c r="I1945" s="489">
        <f t="shared" si="74"/>
        <v>0</v>
      </c>
      <c r="J1945" s="489">
        <f t="shared" si="75"/>
        <v>0</v>
      </c>
      <c r="K1945" s="475"/>
      <c r="L1945" s="476"/>
    </row>
    <row r="1946" spans="1:12" s="522" customFormat="1" x14ac:dyDescent="0.2">
      <c r="A1946" s="518">
        <v>38</v>
      </c>
      <c r="B1946" s="470" t="s">
        <v>2307</v>
      </c>
      <c r="C1946" s="477"/>
      <c r="D1946" s="465"/>
      <c r="E1946" s="472"/>
      <c r="F1946" s="472"/>
      <c r="G1946" s="519"/>
      <c r="H1946" s="478"/>
      <c r="I1946" s="474">
        <f t="shared" si="74"/>
        <v>0</v>
      </c>
      <c r="J1946" s="474">
        <f t="shared" si="75"/>
        <v>0</v>
      </c>
      <c r="K1946" s="475"/>
      <c r="L1946" s="476"/>
    </row>
    <row r="1947" spans="1:12" s="522" customFormat="1" x14ac:dyDescent="0.2">
      <c r="A1947" s="518">
        <v>39</v>
      </c>
      <c r="B1947" s="486" t="s">
        <v>2308</v>
      </c>
      <c r="C1947" s="477"/>
      <c r="D1947" s="465"/>
      <c r="E1947" s="466"/>
      <c r="F1947" s="467"/>
      <c r="G1947" s="519"/>
      <c r="H1947" s="478"/>
      <c r="I1947" s="489">
        <f t="shared" si="74"/>
        <v>0</v>
      </c>
      <c r="J1947" s="489">
        <f t="shared" si="75"/>
        <v>0</v>
      </c>
      <c r="K1947" s="475"/>
      <c r="L1947" s="476"/>
    </row>
    <row r="1948" spans="1:12" s="522" customFormat="1" x14ac:dyDescent="0.2">
      <c r="A1948" s="518">
        <v>40</v>
      </c>
      <c r="B1948" s="470" t="s">
        <v>2309</v>
      </c>
      <c r="C1948" s="477"/>
      <c r="D1948" s="488"/>
      <c r="E1948" s="504"/>
      <c r="F1948" s="505"/>
      <c r="G1948" s="519"/>
      <c r="H1948" s="478"/>
      <c r="I1948" s="474">
        <f t="shared" si="74"/>
        <v>0</v>
      </c>
      <c r="J1948" s="474">
        <f t="shared" si="75"/>
        <v>0</v>
      </c>
      <c r="K1948" s="475"/>
      <c r="L1948" s="476"/>
    </row>
    <row r="1949" spans="1:12" s="522" customFormat="1" x14ac:dyDescent="0.2">
      <c r="A1949" s="518">
        <v>41</v>
      </c>
      <c r="B1949" s="486" t="s">
        <v>2310</v>
      </c>
      <c r="C1949" s="477"/>
      <c r="D1949" s="465"/>
      <c r="E1949" s="472"/>
      <c r="F1949" s="472"/>
      <c r="G1949" s="519"/>
      <c r="H1949" s="478"/>
      <c r="I1949" s="489">
        <f t="shared" si="74"/>
        <v>0</v>
      </c>
      <c r="J1949" s="489">
        <f t="shared" si="75"/>
        <v>0</v>
      </c>
      <c r="K1949" s="475"/>
      <c r="L1949" s="476"/>
    </row>
    <row r="1950" spans="1:12" s="522" customFormat="1" x14ac:dyDescent="0.2">
      <c r="A1950" s="518">
        <v>42</v>
      </c>
      <c r="B1950" s="470" t="s">
        <v>2311</v>
      </c>
      <c r="C1950" s="477"/>
      <c r="D1950" s="465"/>
      <c r="E1950" s="466"/>
      <c r="F1950" s="467"/>
      <c r="G1950" s="519"/>
      <c r="H1950" s="478"/>
      <c r="I1950" s="474">
        <f t="shared" si="74"/>
        <v>0</v>
      </c>
      <c r="J1950" s="474">
        <f t="shared" si="75"/>
        <v>0</v>
      </c>
      <c r="K1950" s="475"/>
      <c r="L1950" s="476"/>
    </row>
    <row r="1951" spans="1:12" s="522" customFormat="1" x14ac:dyDescent="0.2">
      <c r="A1951" s="518">
        <v>43</v>
      </c>
      <c r="B1951" s="486" t="s">
        <v>2312</v>
      </c>
      <c r="C1951" s="477"/>
      <c r="D1951" s="465"/>
      <c r="E1951" s="466"/>
      <c r="F1951" s="467"/>
      <c r="G1951" s="519"/>
      <c r="H1951" s="478"/>
      <c r="I1951" s="489">
        <f t="shared" si="74"/>
        <v>0</v>
      </c>
      <c r="J1951" s="489">
        <f t="shared" si="75"/>
        <v>0</v>
      </c>
      <c r="K1951" s="475"/>
      <c r="L1951" s="476"/>
    </row>
    <row r="1952" spans="1:12" x14ac:dyDescent="0.2">
      <c r="A1952" s="305">
        <v>44</v>
      </c>
      <c r="B1952" s="470" t="s">
        <v>2313</v>
      </c>
      <c r="C1952" s="477"/>
      <c r="D1952" s="465"/>
      <c r="E1952" s="466"/>
      <c r="F1952" s="467"/>
      <c r="G1952" s="513"/>
      <c r="H1952" s="478"/>
      <c r="I1952" s="474">
        <f t="shared" si="74"/>
        <v>0</v>
      </c>
      <c r="J1952" s="474">
        <f t="shared" si="75"/>
        <v>0</v>
      </c>
      <c r="K1952" s="475"/>
      <c r="L1952" s="476"/>
    </row>
    <row r="1953" spans="1:12" x14ac:dyDescent="0.2">
      <c r="A1953" s="305">
        <v>45</v>
      </c>
      <c r="B1953" s="486" t="s">
        <v>2314</v>
      </c>
      <c r="C1953" s="477"/>
      <c r="D1953" s="465"/>
      <c r="E1953" s="466"/>
      <c r="F1953" s="467"/>
      <c r="G1953" s="465"/>
      <c r="H1953" s="478"/>
      <c r="I1953" s="489">
        <f t="shared" si="74"/>
        <v>0</v>
      </c>
      <c r="J1953" s="489">
        <f t="shared" si="75"/>
        <v>0</v>
      </c>
      <c r="K1953" s="475"/>
      <c r="L1953" s="476"/>
    </row>
    <row r="1954" spans="1:12" x14ac:dyDescent="0.2">
      <c r="A1954" s="305">
        <v>46</v>
      </c>
      <c r="B1954" s="470" t="s">
        <v>2315</v>
      </c>
      <c r="C1954" s="477"/>
      <c r="D1954" s="465"/>
      <c r="E1954" s="466"/>
      <c r="F1954" s="467"/>
      <c r="G1954" s="465"/>
      <c r="H1954" s="478"/>
      <c r="I1954" s="474">
        <f t="shared" si="74"/>
        <v>0</v>
      </c>
      <c r="J1954" s="474">
        <f t="shared" si="75"/>
        <v>0</v>
      </c>
      <c r="K1954" s="475"/>
      <c r="L1954" s="476"/>
    </row>
    <row r="1955" spans="1:12" x14ac:dyDescent="0.2">
      <c r="A1955" s="305">
        <v>47</v>
      </c>
      <c r="B1955" s="486" t="s">
        <v>2316</v>
      </c>
      <c r="C1955" s="477"/>
      <c r="D1955" s="465"/>
      <c r="E1955" s="466"/>
      <c r="F1955" s="467"/>
      <c r="G1955" s="465"/>
      <c r="H1955" s="478"/>
      <c r="I1955" s="489">
        <f t="shared" si="74"/>
        <v>0</v>
      </c>
      <c r="J1955" s="489">
        <f t="shared" si="75"/>
        <v>0</v>
      </c>
      <c r="K1955" s="475"/>
      <c r="L1955" s="476"/>
    </row>
    <row r="1956" spans="1:12" x14ac:dyDescent="0.2">
      <c r="A1956" s="305">
        <v>48</v>
      </c>
      <c r="B1956" s="470" t="s">
        <v>2317</v>
      </c>
      <c r="C1956" s="477"/>
      <c r="D1956" s="465"/>
      <c r="E1956" s="466"/>
      <c r="F1956" s="467"/>
      <c r="G1956" s="465"/>
      <c r="H1956" s="478"/>
      <c r="I1956" s="474">
        <f t="shared" si="74"/>
        <v>0</v>
      </c>
      <c r="J1956" s="474">
        <f t="shared" si="75"/>
        <v>0</v>
      </c>
      <c r="K1956" s="475"/>
      <c r="L1956" s="476"/>
    </row>
    <row r="1957" spans="1:12" x14ac:dyDescent="0.2">
      <c r="A1957" s="305">
        <v>49</v>
      </c>
      <c r="B1957" s="486" t="s">
        <v>2318</v>
      </c>
      <c r="C1957" s="477"/>
      <c r="D1957" s="465"/>
      <c r="E1957" s="466"/>
      <c r="F1957" s="467"/>
      <c r="G1957" s="465"/>
      <c r="H1957" s="478"/>
      <c r="I1957" s="489">
        <f t="shared" si="74"/>
        <v>0</v>
      </c>
      <c r="J1957" s="489">
        <f t="shared" si="75"/>
        <v>0</v>
      </c>
      <c r="K1957" s="475"/>
      <c r="L1957" s="476"/>
    </row>
    <row r="1958" spans="1:12" x14ac:dyDescent="0.2">
      <c r="A1958" s="305">
        <v>50</v>
      </c>
      <c r="B1958" s="470" t="s">
        <v>2319</v>
      </c>
      <c r="C1958" s="477"/>
      <c r="D1958" s="465"/>
      <c r="E1958" s="466"/>
      <c r="F1958" s="467"/>
      <c r="G1958" s="465"/>
      <c r="H1958" s="478"/>
      <c r="I1958" s="474">
        <f t="shared" si="74"/>
        <v>0</v>
      </c>
      <c r="J1958" s="474">
        <f t="shared" si="75"/>
        <v>0</v>
      </c>
      <c r="K1958" s="475"/>
      <c r="L1958" s="476"/>
    </row>
    <row r="1959" spans="1:12" x14ac:dyDescent="0.2">
      <c r="A1959" s="305">
        <v>51</v>
      </c>
      <c r="B1959" s="486" t="s">
        <v>2320</v>
      </c>
      <c r="C1959" s="477"/>
      <c r="D1959" s="465"/>
      <c r="E1959" s="466"/>
      <c r="F1959" s="467"/>
      <c r="G1959" s="465"/>
      <c r="H1959" s="478"/>
      <c r="I1959" s="489">
        <f t="shared" si="74"/>
        <v>0</v>
      </c>
      <c r="J1959" s="489">
        <f t="shared" si="75"/>
        <v>0</v>
      </c>
      <c r="K1959" s="475"/>
      <c r="L1959" s="476"/>
    </row>
    <row r="1960" spans="1:12" x14ac:dyDescent="0.2">
      <c r="A1960" s="305">
        <v>52</v>
      </c>
      <c r="B1960" s="470" t="s">
        <v>2321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53</v>
      </c>
      <c r="B1961" s="486" t="s">
        <v>2322</v>
      </c>
      <c r="C1961" s="477"/>
      <c r="D1961" s="465"/>
      <c r="E1961" s="472"/>
      <c r="F1961" s="472"/>
      <c r="G1961" s="465"/>
      <c r="H1961" s="473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54</v>
      </c>
      <c r="B1962" s="470" t="s">
        <v>2323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55</v>
      </c>
      <c r="B1963" s="486" t="s">
        <v>2324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56</v>
      </c>
      <c r="B1964" s="470" t="s">
        <v>2325</v>
      </c>
      <c r="C1964" s="477"/>
      <c r="D1964" s="465"/>
      <c r="E1964" s="480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57</v>
      </c>
      <c r="B1965" s="486" t="s">
        <v>2326</v>
      </c>
      <c r="C1965" s="477"/>
      <c r="D1965" s="465"/>
      <c r="E1965" s="466"/>
      <c r="F1965" s="467"/>
      <c r="G1965" s="465"/>
      <c r="H1965" s="478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58</v>
      </c>
      <c r="B1966" s="470" t="s">
        <v>2327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59</v>
      </c>
      <c r="B1967" s="486" t="s">
        <v>2328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60</v>
      </c>
      <c r="B1968" s="470" t="s">
        <v>2329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61</v>
      </c>
      <c r="B1969" s="486" t="s">
        <v>2330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62</v>
      </c>
      <c r="B1970" s="470" t="s">
        <v>2331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63</v>
      </c>
      <c r="B1971" s="486" t="s">
        <v>2332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64</v>
      </c>
      <c r="B1972" s="470" t="s">
        <v>2333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65</v>
      </c>
      <c r="B1973" s="486" t="s">
        <v>2334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66</v>
      </c>
      <c r="B1974" s="470" t="s">
        <v>2335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67</v>
      </c>
      <c r="B1975" s="486" t="s">
        <v>2336</v>
      </c>
      <c r="C1975" s="477"/>
      <c r="D1975" s="465"/>
      <c r="E1975" s="466"/>
      <c r="F1975" s="467"/>
      <c r="G1975" s="465"/>
      <c r="H1975" s="478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x14ac:dyDescent="0.2">
      <c r="A1976" s="305">
        <v>68</v>
      </c>
      <c r="B1976" s="470" t="s">
        <v>2337</v>
      </c>
      <c r="C1976" s="477"/>
      <c r="D1976" s="465"/>
      <c r="E1976" s="466"/>
      <c r="F1976" s="467"/>
      <c r="G1976" s="465"/>
      <c r="H1976" s="478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x14ac:dyDescent="0.2">
      <c r="A1977" s="305">
        <v>69</v>
      </c>
      <c r="B1977" s="486" t="s">
        <v>2338</v>
      </c>
      <c r="C1977" s="477"/>
      <c r="D1977" s="465"/>
      <c r="E1977" s="466"/>
      <c r="F1977" s="467"/>
      <c r="G1977" s="465"/>
      <c r="H1977" s="478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x14ac:dyDescent="0.2">
      <c r="A1978" s="305">
        <v>70</v>
      </c>
      <c r="B1978" s="470" t="s">
        <v>2339</v>
      </c>
      <c r="C1978" s="477"/>
      <c r="D1978" s="465"/>
      <c r="E1978" s="466"/>
      <c r="F1978" s="467"/>
      <c r="G1978" s="465"/>
      <c r="H1978" s="478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x14ac:dyDescent="0.2">
      <c r="A1979" s="305">
        <v>71</v>
      </c>
      <c r="B1979" s="486" t="s">
        <v>2340</v>
      </c>
      <c r="C1979" s="477"/>
      <c r="D1979" s="465"/>
      <c r="E1979" s="466"/>
      <c r="F1979" s="467"/>
      <c r="G1979" s="465"/>
      <c r="H1979" s="478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x14ac:dyDescent="0.2">
      <c r="A1980" s="305">
        <v>72</v>
      </c>
      <c r="B1980" s="470" t="s">
        <v>2341</v>
      </c>
      <c r="C1980" s="477"/>
      <c r="D1980" s="465"/>
      <c r="E1980" s="466"/>
      <c r="F1980" s="467"/>
      <c r="G1980" s="465"/>
      <c r="H1980" s="478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x14ac:dyDescent="0.2">
      <c r="A1981" s="305">
        <v>73</v>
      </c>
      <c r="B1981" s="486" t="s">
        <v>2342</v>
      </c>
      <c r="C1981" s="477"/>
      <c r="D1981" s="465"/>
      <c r="E1981" s="472"/>
      <c r="F1981" s="472"/>
      <c r="G1981" s="465"/>
      <c r="H1981" s="473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x14ac:dyDescent="0.2">
      <c r="A1982" s="305">
        <v>74</v>
      </c>
      <c r="B1982" s="470" t="s">
        <v>2343</v>
      </c>
      <c r="C1982" s="477"/>
      <c r="D1982" s="465"/>
      <c r="E1982" s="466"/>
      <c r="F1982" s="467"/>
      <c r="G1982" s="465"/>
      <c r="H1982" s="478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x14ac:dyDescent="0.2">
      <c r="A1983" s="305">
        <v>75</v>
      </c>
      <c r="B1983" s="486" t="s">
        <v>2344</v>
      </c>
      <c r="C1983" s="477"/>
      <c r="D1983" s="465"/>
      <c r="E1983" s="466"/>
      <c r="F1983" s="467"/>
      <c r="G1983" s="465"/>
      <c r="H1983" s="478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x14ac:dyDescent="0.2">
      <c r="A1984" s="305">
        <v>76</v>
      </c>
      <c r="B1984" s="470" t="s">
        <v>2345</v>
      </c>
      <c r="C1984" s="477"/>
      <c r="D1984" s="465"/>
      <c r="E1984" s="466"/>
      <c r="F1984" s="467"/>
      <c r="G1984" s="465"/>
      <c r="H1984" s="478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x14ac:dyDescent="0.2">
      <c r="A1985" s="305">
        <v>77</v>
      </c>
      <c r="B1985" s="486" t="s">
        <v>2346</v>
      </c>
      <c r="C1985" s="477"/>
      <c r="D1985" s="465"/>
      <c r="E1985" s="466"/>
      <c r="F1985" s="467"/>
      <c r="G1985" s="465"/>
      <c r="H1985" s="478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x14ac:dyDescent="0.2">
      <c r="A1986" s="305">
        <v>78</v>
      </c>
      <c r="B1986" s="470" t="s">
        <v>2347</v>
      </c>
      <c r="C1986" s="477"/>
      <c r="D1986" s="465"/>
      <c r="E1986" s="466"/>
      <c r="F1986" s="467"/>
      <c r="G1986" s="465"/>
      <c r="H1986" s="478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x14ac:dyDescent="0.2">
      <c r="A1987" s="305">
        <v>79</v>
      </c>
      <c r="B1987" s="486" t="s">
        <v>2348</v>
      </c>
      <c r="C1987" s="477"/>
      <c r="D1987" s="465"/>
      <c r="E1987" s="466"/>
      <c r="F1987" s="467"/>
      <c r="G1987" s="465"/>
      <c r="H1987" s="478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x14ac:dyDescent="0.2">
      <c r="A1988" s="305">
        <v>80</v>
      </c>
      <c r="B1988" s="470" t="s">
        <v>2349</v>
      </c>
      <c r="C1988" s="477"/>
      <c r="D1988" s="465"/>
      <c r="E1988" s="466"/>
      <c r="F1988" s="467"/>
      <c r="G1988" s="465"/>
      <c r="H1988" s="478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x14ac:dyDescent="0.2">
      <c r="A1989" s="305">
        <v>81</v>
      </c>
      <c r="B1989" s="486" t="s">
        <v>2350</v>
      </c>
      <c r="C1989" s="477"/>
      <c r="D1989" s="465"/>
      <c r="E1989" s="466"/>
      <c r="F1989" s="467"/>
      <c r="G1989" s="465"/>
      <c r="H1989" s="478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x14ac:dyDescent="0.2">
      <c r="A1990" s="305">
        <v>82</v>
      </c>
      <c r="B1990" s="470" t="s">
        <v>2351</v>
      </c>
      <c r="C1990" s="477"/>
      <c r="D1990" s="465"/>
      <c r="E1990" s="466"/>
      <c r="F1990" s="467"/>
      <c r="G1990" s="465"/>
      <c r="H1990" s="478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x14ac:dyDescent="0.2">
      <c r="A1991" s="305">
        <v>83</v>
      </c>
      <c r="B1991" s="486" t="s">
        <v>2352</v>
      </c>
      <c r="C1991" s="477"/>
      <c r="D1991" s="465"/>
      <c r="E1991" s="466"/>
      <c r="F1991" s="467"/>
      <c r="G1991" s="465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x14ac:dyDescent="0.2">
      <c r="A1992" s="305">
        <v>84</v>
      </c>
      <c r="B1992" s="470" t="s">
        <v>2353</v>
      </c>
      <c r="C1992" s="477"/>
      <c r="D1992" s="465"/>
      <c r="E1992" s="472"/>
      <c r="F1992" s="472"/>
      <c r="G1992" s="465"/>
      <c r="H1992" s="473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x14ac:dyDescent="0.2">
      <c r="A1993" s="305">
        <v>85</v>
      </c>
      <c r="B1993" s="486" t="s">
        <v>2354</v>
      </c>
      <c r="C1993" s="477"/>
      <c r="D1993" s="465"/>
      <c r="E1993" s="472"/>
      <c r="F1993" s="472"/>
      <c r="G1993" s="465"/>
      <c r="H1993" s="473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x14ac:dyDescent="0.2">
      <c r="A1994" s="305">
        <v>86</v>
      </c>
      <c r="B1994" s="470" t="s">
        <v>2355</v>
      </c>
      <c r="C1994" s="477"/>
      <c r="D1994" s="465"/>
      <c r="E1994" s="466"/>
      <c r="F1994" s="467"/>
      <c r="G1994" s="465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x14ac:dyDescent="0.2">
      <c r="A1995" s="305">
        <v>87</v>
      </c>
      <c r="B1995" s="486" t="s">
        <v>2356</v>
      </c>
      <c r="C1995" s="477"/>
      <c r="D1995" s="465"/>
      <c r="E1995" s="466"/>
      <c r="F1995" s="467"/>
      <c r="G1995" s="465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x14ac:dyDescent="0.2">
      <c r="A1996" s="305">
        <v>88</v>
      </c>
      <c r="B1996" s="470" t="s">
        <v>2357</v>
      </c>
      <c r="C1996" s="477"/>
      <c r="D1996" s="465"/>
      <c r="E1996" s="466"/>
      <c r="F1996" s="467"/>
      <c r="G1996" s="465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x14ac:dyDescent="0.2">
      <c r="A1997" s="305">
        <v>89</v>
      </c>
      <c r="B1997" s="486" t="s">
        <v>2358</v>
      </c>
      <c r="C1997" s="477"/>
      <c r="D1997" s="465"/>
      <c r="E1997" s="466"/>
      <c r="F1997" s="467"/>
      <c r="G1997" s="465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x14ac:dyDescent="0.2">
      <c r="A1998" s="305">
        <v>90</v>
      </c>
      <c r="B1998" s="470" t="s">
        <v>2359</v>
      </c>
      <c r="C1998" s="477"/>
      <c r="D1998" s="465"/>
      <c r="E1998" s="466"/>
      <c r="F1998" s="467"/>
      <c r="G1998" s="465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x14ac:dyDescent="0.2">
      <c r="A1999" s="305">
        <v>91</v>
      </c>
      <c r="B1999" s="486" t="s">
        <v>2360</v>
      </c>
      <c r="C1999" s="477"/>
      <c r="D1999" s="465"/>
      <c r="E1999" s="466"/>
      <c r="F1999" s="467"/>
      <c r="G1999" s="465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x14ac:dyDescent="0.2">
      <c r="A2000" s="305">
        <v>92</v>
      </c>
      <c r="B2000" s="470" t="s">
        <v>2361</v>
      </c>
      <c r="C2000" s="477"/>
      <c r="D2000" s="465"/>
      <c r="E2000" s="466"/>
      <c r="F2000" s="467"/>
      <c r="G2000" s="465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x14ac:dyDescent="0.2">
      <c r="A2001" s="305">
        <v>93</v>
      </c>
      <c r="B2001" s="486" t="s">
        <v>2362</v>
      </c>
      <c r="C2001" s="477"/>
      <c r="D2001" s="465"/>
      <c r="E2001" s="466"/>
      <c r="F2001" s="467"/>
      <c r="G2001" s="465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x14ac:dyDescent="0.2">
      <c r="A2002" s="305">
        <v>94</v>
      </c>
      <c r="B2002" s="470" t="s">
        <v>2363</v>
      </c>
      <c r="C2002" s="477"/>
      <c r="D2002" s="465"/>
      <c r="E2002" s="466"/>
      <c r="F2002" s="467"/>
      <c r="G2002" s="465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x14ac:dyDescent="0.2">
      <c r="A2003" s="305">
        <v>95</v>
      </c>
      <c r="B2003" s="486" t="s">
        <v>2364</v>
      </c>
      <c r="C2003" s="477"/>
      <c r="D2003" s="465"/>
      <c r="E2003" s="466"/>
      <c r="F2003" s="467"/>
      <c r="G2003" s="465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x14ac:dyDescent="0.2">
      <c r="A2004" s="305">
        <v>96</v>
      </c>
      <c r="B2004" s="470" t="s">
        <v>2365</v>
      </c>
      <c r="C2004" s="481"/>
      <c r="D2004" s="482"/>
      <c r="E2004" s="483"/>
      <c r="F2004" s="484"/>
      <c r="G2004" s="514"/>
      <c r="H2004" s="485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x14ac:dyDescent="0.2">
      <c r="A2005" s="305">
        <v>97</v>
      </c>
      <c r="B2005" s="486" t="s">
        <v>2366</v>
      </c>
      <c r="C2005" s="477"/>
      <c r="D2005" s="465"/>
      <c r="E2005" s="472"/>
      <c r="F2005" s="472"/>
      <c r="G2005" s="465"/>
      <c r="H2005" s="478"/>
      <c r="I2005" s="489">
        <f t="shared" si="76"/>
        <v>0</v>
      </c>
      <c r="J2005" s="489">
        <f t="shared" si="77"/>
        <v>0</v>
      </c>
      <c r="K2005" s="475"/>
      <c r="L2005" s="476"/>
    </row>
    <row r="2006" spans="1:12" x14ac:dyDescent="0.2">
      <c r="A2006" s="305">
        <v>98</v>
      </c>
      <c r="B2006" s="470" t="s">
        <v>2367</v>
      </c>
      <c r="C2006" s="477"/>
      <c r="D2006" s="465"/>
      <c r="E2006" s="466"/>
      <c r="F2006" s="467"/>
      <c r="G2006" s="465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x14ac:dyDescent="0.2">
      <c r="A2007" s="305">
        <v>99</v>
      </c>
      <c r="B2007" s="486" t="s">
        <v>2368</v>
      </c>
      <c r="C2007" s="477"/>
      <c r="D2007" s="465"/>
      <c r="E2007" s="466"/>
      <c r="F2007" s="467"/>
      <c r="G2007" s="465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x14ac:dyDescent="0.2">
      <c r="A2008" s="305">
        <v>100</v>
      </c>
      <c r="B2008" s="470" t="s">
        <v>2369</v>
      </c>
      <c r="C2008" s="477"/>
      <c r="D2008" s="465"/>
      <c r="E2008" s="466"/>
      <c r="F2008" s="467"/>
      <c r="G2008" s="465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x14ac:dyDescent="0.2">
      <c r="A2009" s="305">
        <v>101</v>
      </c>
      <c r="B2009" s="486" t="s">
        <v>2370</v>
      </c>
      <c r="C2009" s="477"/>
      <c r="D2009" s="465"/>
      <c r="E2009" s="466"/>
      <c r="F2009" s="467"/>
      <c r="G2009" s="465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x14ac:dyDescent="0.2">
      <c r="A2010" s="305">
        <v>102</v>
      </c>
      <c r="B2010" s="470" t="s">
        <v>2371</v>
      </c>
      <c r="C2010" s="477"/>
      <c r="D2010" s="465"/>
      <c r="E2010" s="466"/>
      <c r="F2010" s="467"/>
      <c r="G2010" s="465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x14ac:dyDescent="0.2">
      <c r="A2011" s="305">
        <v>103</v>
      </c>
      <c r="B2011" s="486" t="s">
        <v>2372</v>
      </c>
      <c r="C2011" s="477"/>
      <c r="D2011" s="465"/>
      <c r="E2011" s="466"/>
      <c r="F2011" s="467"/>
      <c r="G2011" s="465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x14ac:dyDescent="0.2">
      <c r="A2012" s="305">
        <v>104</v>
      </c>
      <c r="B2012" s="470" t="s">
        <v>2373</v>
      </c>
      <c r="C2012" s="477"/>
      <c r="D2012" s="465"/>
      <c r="E2012" s="466"/>
      <c r="F2012" s="467"/>
      <c r="G2012" s="465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x14ac:dyDescent="0.2">
      <c r="A2013" s="305">
        <v>105</v>
      </c>
      <c r="B2013" s="486" t="s">
        <v>2374</v>
      </c>
      <c r="C2013" s="477"/>
      <c r="D2013" s="465"/>
      <c r="E2013" s="466"/>
      <c r="F2013" s="467"/>
      <c r="G2013" s="465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x14ac:dyDescent="0.2">
      <c r="A2014" s="305">
        <v>106</v>
      </c>
      <c r="B2014" s="470" t="s">
        <v>2375</v>
      </c>
      <c r="C2014" s="477"/>
      <c r="D2014" s="465"/>
      <c r="E2014" s="466"/>
      <c r="F2014" s="467"/>
      <c r="G2014" s="465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x14ac:dyDescent="0.2">
      <c r="A2015" s="305">
        <v>107</v>
      </c>
      <c r="B2015" s="486" t="s">
        <v>2376</v>
      </c>
      <c r="C2015" s="481"/>
      <c r="D2015" s="482"/>
      <c r="E2015" s="483"/>
      <c r="F2015" s="484"/>
      <c r="G2015" s="514"/>
      <c r="H2015" s="485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108</v>
      </c>
      <c r="B2016" s="470" t="s">
        <v>2377</v>
      </c>
      <c r="C2016" s="477"/>
      <c r="D2016" s="465"/>
      <c r="E2016" s="472"/>
      <c r="F2016" s="472"/>
      <c r="G2016" s="465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109</v>
      </c>
      <c r="B2017" s="486" t="s">
        <v>2378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110</v>
      </c>
      <c r="B2018" s="470" t="s">
        <v>2379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111</v>
      </c>
      <c r="B2019" s="486" t="s">
        <v>2380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112</v>
      </c>
      <c r="B2020" s="470" t="s">
        <v>2381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113</v>
      </c>
      <c r="B2021" s="486" t="s">
        <v>2382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114</v>
      </c>
      <c r="B2022" s="470" t="s">
        <v>2383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115</v>
      </c>
      <c r="B2023" s="486" t="s">
        <v>2384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116</v>
      </c>
      <c r="B2024" s="470" t="s">
        <v>2385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117</v>
      </c>
      <c r="B2025" s="486" t="s">
        <v>2386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118</v>
      </c>
      <c r="B2026" s="470" t="s">
        <v>2387</v>
      </c>
      <c r="C2026" s="481"/>
      <c r="D2026" s="482"/>
      <c r="E2026" s="483"/>
      <c r="F2026" s="484"/>
      <c r="G2026" s="514"/>
      <c r="H2026" s="485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119</v>
      </c>
      <c r="B2027" s="486" t="s">
        <v>2388</v>
      </c>
      <c r="C2027" s="477"/>
      <c r="D2027" s="465"/>
      <c r="E2027" s="472"/>
      <c r="F2027" s="472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120</v>
      </c>
      <c r="B2028" s="470" t="s">
        <v>2389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121</v>
      </c>
      <c r="B2029" s="486" t="s">
        <v>2390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122</v>
      </c>
      <c r="B2030" s="470" t="s">
        <v>2391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123</v>
      </c>
      <c r="B2031" s="486" t="s">
        <v>2392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124</v>
      </c>
      <c r="B2032" s="470" t="s">
        <v>2393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125</v>
      </c>
      <c r="B2033" s="486" t="s">
        <v>2394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126</v>
      </c>
      <c r="B2034" s="470" t="s">
        <v>2395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127</v>
      </c>
      <c r="B2035" s="486" t="s">
        <v>2396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128</v>
      </c>
      <c r="B2036" s="470" t="s">
        <v>2397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129</v>
      </c>
      <c r="B2037" s="486" t="s">
        <v>2398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130</v>
      </c>
      <c r="B2038" s="470" t="s">
        <v>2399</v>
      </c>
      <c r="C2038" s="477"/>
      <c r="D2038" s="465"/>
      <c r="E2038" s="472"/>
      <c r="F2038" s="472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131</v>
      </c>
      <c r="B2039" s="486" t="s">
        <v>2400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132</v>
      </c>
      <c r="B2040" s="470" t="s">
        <v>2401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133</v>
      </c>
      <c r="B2041" s="486" t="s">
        <v>2402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134</v>
      </c>
      <c r="B2042" s="470" t="s">
        <v>2403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135</v>
      </c>
      <c r="B2043" s="486" t="s">
        <v>2404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136</v>
      </c>
      <c r="B2044" s="470" t="s">
        <v>2405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137</v>
      </c>
      <c r="B2045" s="486" t="s">
        <v>2406</v>
      </c>
      <c r="C2045" s="477"/>
      <c r="D2045" s="465"/>
      <c r="E2045" s="466"/>
      <c r="F2045" s="467"/>
      <c r="G2045" s="465"/>
      <c r="H2045" s="478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138</v>
      </c>
      <c r="B2046" s="470" t="s">
        <v>2407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139</v>
      </c>
      <c r="B2047" s="486" t="s">
        <v>2408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140</v>
      </c>
      <c r="B2048" s="470" t="s">
        <v>2409</v>
      </c>
      <c r="C2048" s="481"/>
      <c r="D2048" s="482"/>
      <c r="E2048" s="483"/>
      <c r="F2048" s="484"/>
      <c r="G2048" s="514"/>
      <c r="H2048" s="485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141</v>
      </c>
      <c r="B2049" s="486" t="s">
        <v>2410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142</v>
      </c>
      <c r="B2050" s="470" t="s">
        <v>2411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143</v>
      </c>
      <c r="B2051" s="486" t="s">
        <v>2412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144</v>
      </c>
      <c r="B2052" s="470" t="s">
        <v>2413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145</v>
      </c>
      <c r="B2053" s="486" t="s">
        <v>2414</v>
      </c>
      <c r="C2053" s="481"/>
      <c r="D2053" s="482"/>
      <c r="E2053" s="483"/>
      <c r="F2053" s="484"/>
      <c r="G2053" s="514"/>
      <c r="H2053" s="485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146</v>
      </c>
      <c r="B2054" s="470" t="s">
        <v>2415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147</v>
      </c>
      <c r="B2055" s="486" t="s">
        <v>2416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148</v>
      </c>
      <c r="B2056" s="470" t="s">
        <v>2417</v>
      </c>
      <c r="C2056" s="477"/>
      <c r="D2056" s="465"/>
      <c r="E2056" s="466"/>
      <c r="F2056" s="467"/>
      <c r="G2056" s="465"/>
      <c r="H2056" s="478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149</v>
      </c>
      <c r="B2057" s="486" t="s">
        <v>2418</v>
      </c>
      <c r="C2057" s="477"/>
      <c r="D2057" s="465"/>
      <c r="E2057" s="466"/>
      <c r="F2057" s="467"/>
      <c r="G2057" s="465"/>
      <c r="H2057" s="478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150</v>
      </c>
      <c r="B2058" s="470" t="s">
        <v>2419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151</v>
      </c>
      <c r="B2059" s="486" t="s">
        <v>2420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152</v>
      </c>
      <c r="B2060" s="470" t="s">
        <v>2421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153</v>
      </c>
      <c r="B2061" s="486" t="s">
        <v>2422</v>
      </c>
      <c r="C2061" s="481"/>
      <c r="D2061" s="482"/>
      <c r="E2061" s="483"/>
      <c r="F2061" s="484"/>
      <c r="G2061" s="514"/>
      <c r="H2061" s="485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154</v>
      </c>
      <c r="B2062" s="470" t="s">
        <v>2423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155</v>
      </c>
      <c r="B2063" s="486" t="s">
        <v>2424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156</v>
      </c>
      <c r="B2064" s="470" t="s">
        <v>2425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157</v>
      </c>
      <c r="B2065" s="486" t="s">
        <v>2426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158</v>
      </c>
      <c r="B2066" s="470" t="s">
        <v>2427</v>
      </c>
      <c r="C2066" s="481"/>
      <c r="D2066" s="482"/>
      <c r="E2066" s="483"/>
      <c r="F2066" s="484"/>
      <c r="G2066" s="514"/>
      <c r="H2066" s="485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159</v>
      </c>
      <c r="B2067" s="486" t="s">
        <v>2428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160</v>
      </c>
      <c r="B2068" s="470" t="s">
        <v>2429</v>
      </c>
      <c r="C2068" s="477"/>
      <c r="D2068" s="465"/>
      <c r="E2068" s="466"/>
      <c r="F2068" s="467"/>
      <c r="G2068" s="465"/>
      <c r="H2068" s="478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161</v>
      </c>
      <c r="B2069" s="486" t="s">
        <v>2430</v>
      </c>
      <c r="C2069" s="477"/>
      <c r="D2069" s="465"/>
      <c r="E2069" s="466"/>
      <c r="F2069" s="467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162</v>
      </c>
      <c r="B2070" s="470" t="s">
        <v>2431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163</v>
      </c>
      <c r="B2071" s="486" t="s">
        <v>2432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164</v>
      </c>
      <c r="B2072" s="470" t="s">
        <v>2433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165</v>
      </c>
      <c r="B2073" s="486" t="s">
        <v>2434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166</v>
      </c>
      <c r="B2074" s="470" t="s">
        <v>2435</v>
      </c>
      <c r="C2074" s="481"/>
      <c r="D2074" s="482"/>
      <c r="E2074" s="483"/>
      <c r="F2074" s="484"/>
      <c r="G2074" s="514"/>
      <c r="H2074" s="485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167</v>
      </c>
      <c r="B2075" s="486" t="s">
        <v>2436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168</v>
      </c>
      <c r="B2076" s="470" t="s">
        <v>2437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169</v>
      </c>
      <c r="B2077" s="486" t="s">
        <v>2438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170</v>
      </c>
      <c r="B2078" s="470" t="s">
        <v>2439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171</v>
      </c>
      <c r="B2079" s="486" t="s">
        <v>2440</v>
      </c>
      <c r="C2079" s="477"/>
      <c r="D2079" s="465"/>
      <c r="E2079" s="466"/>
      <c r="F2079" s="467"/>
      <c r="G2079" s="465"/>
      <c r="H2079" s="478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172</v>
      </c>
      <c r="B2080" s="470" t="s">
        <v>2441</v>
      </c>
      <c r="C2080" s="477"/>
      <c r="D2080" s="465"/>
      <c r="E2080" s="466"/>
      <c r="F2080" s="467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173</v>
      </c>
      <c r="B2081" s="486" t="s">
        <v>2442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174</v>
      </c>
      <c r="B2082" s="470" t="s">
        <v>2443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175</v>
      </c>
      <c r="B2083" s="486" t="s">
        <v>2444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176</v>
      </c>
      <c r="B2084" s="470" t="s">
        <v>2445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177</v>
      </c>
      <c r="B2085" s="486" t="s">
        <v>2446</v>
      </c>
      <c r="C2085" s="481"/>
      <c r="D2085" s="482"/>
      <c r="E2085" s="483"/>
      <c r="F2085" s="484"/>
      <c r="G2085" s="514"/>
      <c r="H2085" s="485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178</v>
      </c>
      <c r="B2086" s="470" t="s">
        <v>2447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179</v>
      </c>
      <c r="B2087" s="486" t="s">
        <v>2448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180</v>
      </c>
      <c r="B2088" s="470" t="s">
        <v>2449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181</v>
      </c>
      <c r="B2089" s="486" t="s">
        <v>2450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182</v>
      </c>
      <c r="B2090" s="470" t="s">
        <v>2451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183</v>
      </c>
      <c r="B2091" s="486" t="s">
        <v>2452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184</v>
      </c>
      <c r="B2092" s="470" t="s">
        <v>2453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185</v>
      </c>
      <c r="B2093" s="486" t="s">
        <v>2454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186</v>
      </c>
      <c r="B2094" s="470" t="s">
        <v>2455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187</v>
      </c>
      <c r="B2095" s="486" t="s">
        <v>2456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188</v>
      </c>
      <c r="B2096" s="470" t="s">
        <v>2457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189</v>
      </c>
      <c r="B2097" s="486" t="s">
        <v>2458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190</v>
      </c>
      <c r="B2098" s="470" t="s">
        <v>2459</v>
      </c>
      <c r="C2098" s="481"/>
      <c r="D2098" s="482"/>
      <c r="E2098" s="483"/>
      <c r="F2098" s="484"/>
      <c r="G2098" s="514"/>
      <c r="H2098" s="485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191</v>
      </c>
      <c r="B2099" s="486" t="s">
        <v>2460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192</v>
      </c>
      <c r="B2100" s="470" t="s">
        <v>2461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193</v>
      </c>
      <c r="B2101" s="486" t="s">
        <v>2462</v>
      </c>
      <c r="C2101" s="477"/>
      <c r="D2101" s="465"/>
      <c r="E2101" s="466"/>
      <c r="F2101" s="467"/>
      <c r="G2101" s="465"/>
      <c r="H2101" s="478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194</v>
      </c>
      <c r="B2102" s="470" t="s">
        <v>2463</v>
      </c>
      <c r="C2102" s="477"/>
      <c r="D2102" s="465"/>
      <c r="E2102" s="466"/>
      <c r="F2102" s="467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195</v>
      </c>
      <c r="B2103" s="486" t="s">
        <v>2464</v>
      </c>
      <c r="C2103" s="477"/>
      <c r="D2103" s="465"/>
      <c r="E2103" s="466"/>
      <c r="F2103" s="467"/>
      <c r="G2103" s="465"/>
      <c r="H2103" s="478"/>
      <c r="I2103" s="489">
        <f t="shared" ref="I2103:I2108" si="80">K2103/1.11</f>
        <v>0</v>
      </c>
      <c r="J2103" s="489">
        <f t="shared" ref="J2103:J2108" si="81">I2103*11%</f>
        <v>0</v>
      </c>
      <c r="K2103" s="475"/>
      <c r="L2103" s="476"/>
    </row>
    <row r="2104" spans="1:12" x14ac:dyDescent="0.2">
      <c r="A2104" s="305">
        <v>196</v>
      </c>
      <c r="B2104" s="470" t="s">
        <v>2465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197</v>
      </c>
      <c r="B2105" s="486" t="s">
        <v>2466</v>
      </c>
      <c r="C2105" s="481"/>
      <c r="D2105" s="482"/>
      <c r="E2105" s="483"/>
      <c r="F2105" s="484"/>
      <c r="G2105" s="514"/>
      <c r="H2105" s="485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198</v>
      </c>
      <c r="B2106" s="470" t="s">
        <v>2467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199</v>
      </c>
      <c r="B2107" s="486" t="s">
        <v>2468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200</v>
      </c>
      <c r="B2108" s="470" t="s">
        <v>2469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ht="18" x14ac:dyDescent="0.25">
      <c r="B2109" s="491" t="s">
        <v>214</v>
      </c>
      <c r="C2109" s="492"/>
      <c r="D2109" s="493"/>
      <c r="E2109" s="494"/>
      <c r="F2109" s="495"/>
      <c r="G2109" s="515"/>
      <c r="H2109" s="496"/>
      <c r="I2109" s="497">
        <f>SUM(I1909:I2108)</f>
        <v>0</v>
      </c>
      <c r="J2109" s="497">
        <f>SUM(J1909:J2108)</f>
        <v>0</v>
      </c>
      <c r="K2109" s="497">
        <f>SUM(K1909:K2108)</f>
        <v>0</v>
      </c>
      <c r="L2109" s="498"/>
    </row>
    <row r="2110" spans="1:12" s="353" customFormat="1" ht="20.25" x14ac:dyDescent="0.3">
      <c r="A2110" s="305"/>
      <c r="B2110" s="499" t="s">
        <v>109</v>
      </c>
      <c r="C2110" s="487"/>
      <c r="D2110" s="488"/>
      <c r="E2110" s="488"/>
      <c r="F2110" s="488"/>
      <c r="G2110" s="488"/>
      <c r="H2110" s="500"/>
      <c r="I2110" s="501"/>
      <c r="J2110" s="501"/>
      <c r="K2110" s="502"/>
      <c r="L2110" s="503"/>
    </row>
    <row r="2111" spans="1:12" s="521" customFormat="1" x14ac:dyDescent="0.2">
      <c r="A2111" s="518">
        <v>1</v>
      </c>
      <c r="B2111" s="486" t="s">
        <v>2470</v>
      </c>
      <c r="C2111" s="487"/>
      <c r="D2111" s="488"/>
      <c r="E2111" s="504"/>
      <c r="F2111" s="505"/>
      <c r="G2111" s="519"/>
      <c r="H2111" s="520"/>
      <c r="I2111" s="489">
        <f>K2111/1.11</f>
        <v>0</v>
      </c>
      <c r="J2111" s="489">
        <f>I2111*11%</f>
        <v>0</v>
      </c>
      <c r="K2111" s="490"/>
      <c r="L2111" s="548"/>
    </row>
    <row r="2112" spans="1:12" s="521" customFormat="1" x14ac:dyDescent="0.2">
      <c r="A2112" s="518">
        <v>2</v>
      </c>
      <c r="B2112" s="470" t="s">
        <v>2471</v>
      </c>
      <c r="C2112" s="471"/>
      <c r="D2112" s="465"/>
      <c r="E2112" s="466"/>
      <c r="F2112" s="467"/>
      <c r="G2112" s="519"/>
      <c r="H2112" s="520"/>
      <c r="I2112" s="474">
        <f>K2112/1.11</f>
        <v>0</v>
      </c>
      <c r="J2112" s="474">
        <f>I2112*11%</f>
        <v>0</v>
      </c>
      <c r="K2112" s="475"/>
      <c r="L2112" s="476"/>
    </row>
    <row r="2113" spans="1:12" s="521" customFormat="1" x14ac:dyDescent="0.2">
      <c r="A2113" s="518">
        <v>3</v>
      </c>
      <c r="B2113" s="486" t="s">
        <v>2472</v>
      </c>
      <c r="C2113" s="477"/>
      <c r="D2113" s="465"/>
      <c r="E2113" s="472"/>
      <c r="F2113" s="472"/>
      <c r="G2113" s="519"/>
      <c r="H2113" s="520"/>
      <c r="I2113" s="489">
        <f t="shared" ref="I2113:I2176" si="82">K2113/1.11</f>
        <v>0</v>
      </c>
      <c r="J2113" s="489">
        <f t="shared" ref="J2113:J2176" si="83">I2113*11%</f>
        <v>0</v>
      </c>
      <c r="K2113" s="475"/>
      <c r="L2113" s="476"/>
    </row>
    <row r="2114" spans="1:12" s="521" customFormat="1" x14ac:dyDescent="0.2">
      <c r="A2114" s="518">
        <v>4</v>
      </c>
      <c r="B2114" s="470" t="s">
        <v>2473</v>
      </c>
      <c r="C2114" s="477"/>
      <c r="D2114" s="465"/>
      <c r="E2114" s="466"/>
      <c r="F2114" s="467"/>
      <c r="G2114" s="519"/>
      <c r="H2114" s="520"/>
      <c r="I2114" s="474">
        <f t="shared" si="82"/>
        <v>0</v>
      </c>
      <c r="J2114" s="474">
        <f t="shared" si="83"/>
        <v>0</v>
      </c>
      <c r="K2114" s="475"/>
      <c r="L2114" s="476"/>
    </row>
    <row r="2115" spans="1:12" s="521" customFormat="1" x14ac:dyDescent="0.2">
      <c r="A2115" s="518">
        <v>5</v>
      </c>
      <c r="B2115" s="486" t="s">
        <v>2474</v>
      </c>
      <c r="C2115" s="477"/>
      <c r="D2115" s="488"/>
      <c r="E2115" s="504"/>
      <c r="F2115" s="505"/>
      <c r="G2115" s="519"/>
      <c r="H2115" s="520"/>
      <c r="I2115" s="489">
        <f t="shared" si="82"/>
        <v>0</v>
      </c>
      <c r="J2115" s="489">
        <f t="shared" si="83"/>
        <v>0</v>
      </c>
      <c r="K2115" s="475"/>
      <c r="L2115" s="476"/>
    </row>
    <row r="2116" spans="1:12" s="521" customFormat="1" x14ac:dyDescent="0.2">
      <c r="A2116" s="518">
        <v>6</v>
      </c>
      <c r="B2116" s="470" t="s">
        <v>2475</v>
      </c>
      <c r="C2116" s="477"/>
      <c r="D2116" s="465"/>
      <c r="E2116" s="466"/>
      <c r="F2116" s="467"/>
      <c r="G2116" s="519"/>
      <c r="H2116" s="520"/>
      <c r="I2116" s="474">
        <f t="shared" si="82"/>
        <v>0</v>
      </c>
      <c r="J2116" s="474">
        <f t="shared" si="83"/>
        <v>0</v>
      </c>
      <c r="K2116" s="475"/>
      <c r="L2116" s="476"/>
    </row>
    <row r="2117" spans="1:12" s="521" customFormat="1" x14ac:dyDescent="0.2">
      <c r="A2117" s="518">
        <v>7</v>
      </c>
      <c r="B2117" s="486" t="s">
        <v>2476</v>
      </c>
      <c r="C2117" s="477"/>
      <c r="D2117" s="512"/>
      <c r="E2117" s="466"/>
      <c r="F2117" s="511"/>
      <c r="G2117" s="519"/>
      <c r="H2117" s="520"/>
      <c r="I2117" s="489">
        <f t="shared" si="82"/>
        <v>0</v>
      </c>
      <c r="J2117" s="489">
        <f t="shared" si="83"/>
        <v>0</v>
      </c>
      <c r="K2117" s="475"/>
      <c r="L2117" s="476"/>
    </row>
    <row r="2118" spans="1:12" s="521" customFormat="1" x14ac:dyDescent="0.2">
      <c r="A2118" s="518">
        <v>8</v>
      </c>
      <c r="B2118" s="470" t="s">
        <v>2477</v>
      </c>
      <c r="C2118" s="477"/>
      <c r="D2118" s="488"/>
      <c r="E2118" s="504"/>
      <c r="F2118" s="505"/>
      <c r="G2118" s="519"/>
      <c r="H2118" s="520"/>
      <c r="I2118" s="474">
        <f t="shared" si="82"/>
        <v>0</v>
      </c>
      <c r="J2118" s="474">
        <f t="shared" si="83"/>
        <v>0</v>
      </c>
      <c r="K2118" s="475"/>
      <c r="L2118" s="476"/>
    </row>
    <row r="2119" spans="1:12" s="521" customFormat="1" x14ac:dyDescent="0.2">
      <c r="A2119" s="518">
        <v>9</v>
      </c>
      <c r="B2119" s="486" t="s">
        <v>2478</v>
      </c>
      <c r="C2119" s="477"/>
      <c r="D2119" s="465"/>
      <c r="E2119" s="472"/>
      <c r="F2119" s="472"/>
      <c r="G2119" s="519"/>
      <c r="H2119" s="520"/>
      <c r="I2119" s="489">
        <f t="shared" si="82"/>
        <v>0</v>
      </c>
      <c r="J2119" s="489">
        <f t="shared" si="83"/>
        <v>0</v>
      </c>
      <c r="K2119" s="475"/>
      <c r="L2119" s="476"/>
    </row>
    <row r="2120" spans="1:12" s="521" customFormat="1" ht="14.25" customHeight="1" x14ac:dyDescent="0.2">
      <c r="A2120" s="518">
        <v>10</v>
      </c>
      <c r="B2120" s="470" t="s">
        <v>2479</v>
      </c>
      <c r="C2120" s="477"/>
      <c r="D2120" s="465"/>
      <c r="E2120" s="466"/>
      <c r="F2120" s="467"/>
      <c r="G2120" s="519"/>
      <c r="H2120" s="520"/>
      <c r="I2120" s="474">
        <f t="shared" si="82"/>
        <v>0</v>
      </c>
      <c r="J2120" s="474">
        <f t="shared" si="83"/>
        <v>0</v>
      </c>
      <c r="K2120" s="475"/>
      <c r="L2120" s="476"/>
    </row>
    <row r="2121" spans="1:12" s="521" customFormat="1" ht="14.25" customHeight="1" x14ac:dyDescent="0.2">
      <c r="A2121" s="518">
        <v>11</v>
      </c>
      <c r="B2121" s="486" t="s">
        <v>2480</v>
      </c>
      <c r="C2121" s="477"/>
      <c r="D2121" s="465"/>
      <c r="E2121" s="466"/>
      <c r="F2121" s="467"/>
      <c r="G2121" s="519"/>
      <c r="H2121" s="520"/>
      <c r="I2121" s="489">
        <f t="shared" si="82"/>
        <v>0</v>
      </c>
      <c r="J2121" s="489">
        <f t="shared" si="83"/>
        <v>0</v>
      </c>
      <c r="K2121" s="475"/>
      <c r="L2121" s="476"/>
    </row>
    <row r="2122" spans="1:12" s="521" customFormat="1" x14ac:dyDescent="0.2">
      <c r="A2122" s="518">
        <v>12</v>
      </c>
      <c r="B2122" s="470" t="s">
        <v>2481</v>
      </c>
      <c r="C2122" s="477"/>
      <c r="D2122" s="488"/>
      <c r="E2122" s="504"/>
      <c r="F2122" s="505"/>
      <c r="G2122" s="519"/>
      <c r="H2122" s="520"/>
      <c r="I2122" s="474">
        <f t="shared" si="82"/>
        <v>0</v>
      </c>
      <c r="J2122" s="474">
        <f t="shared" si="83"/>
        <v>0</v>
      </c>
      <c r="K2122" s="475"/>
      <c r="L2122" s="476"/>
    </row>
    <row r="2123" spans="1:12" s="521" customFormat="1" ht="14.25" customHeight="1" x14ac:dyDescent="0.2">
      <c r="A2123" s="518">
        <v>13</v>
      </c>
      <c r="B2123" s="486" t="s">
        <v>2482</v>
      </c>
      <c r="C2123" s="477"/>
      <c r="D2123" s="465"/>
      <c r="E2123" s="466"/>
      <c r="F2123" s="467"/>
      <c r="G2123" s="519"/>
      <c r="H2123" s="520"/>
      <c r="I2123" s="489">
        <f t="shared" si="82"/>
        <v>0</v>
      </c>
      <c r="J2123" s="489">
        <f t="shared" si="83"/>
        <v>0</v>
      </c>
      <c r="K2123" s="475"/>
      <c r="L2123" s="476"/>
    </row>
    <row r="2124" spans="1:12" s="521" customFormat="1" ht="14.25" customHeight="1" x14ac:dyDescent="0.2">
      <c r="A2124" s="518">
        <v>14</v>
      </c>
      <c r="B2124" s="470" t="s">
        <v>2483</v>
      </c>
      <c r="C2124" s="477"/>
      <c r="D2124" s="465"/>
      <c r="E2124" s="466"/>
      <c r="F2124" s="467"/>
      <c r="G2124" s="519"/>
      <c r="H2124" s="520"/>
      <c r="I2124" s="474">
        <f t="shared" si="82"/>
        <v>0</v>
      </c>
      <c r="J2124" s="474">
        <f t="shared" si="83"/>
        <v>0</v>
      </c>
      <c r="K2124" s="475"/>
      <c r="L2124" s="476"/>
    </row>
    <row r="2125" spans="1:12" s="521" customFormat="1" x14ac:dyDescent="0.2">
      <c r="A2125" s="518">
        <v>15</v>
      </c>
      <c r="B2125" s="486" t="s">
        <v>2484</v>
      </c>
      <c r="C2125" s="477"/>
      <c r="D2125" s="465"/>
      <c r="E2125" s="472"/>
      <c r="F2125" s="472"/>
      <c r="G2125" s="519"/>
      <c r="H2125" s="520"/>
      <c r="I2125" s="489">
        <f t="shared" si="82"/>
        <v>0</v>
      </c>
      <c r="J2125" s="489">
        <f t="shared" si="83"/>
        <v>0</v>
      </c>
      <c r="K2125" s="475"/>
      <c r="L2125" s="476"/>
    </row>
    <row r="2126" spans="1:12" s="521" customFormat="1" x14ac:dyDescent="0.2">
      <c r="A2126" s="518">
        <v>16</v>
      </c>
      <c r="B2126" s="470" t="s">
        <v>2485</v>
      </c>
      <c r="C2126" s="477"/>
      <c r="D2126" s="465"/>
      <c r="E2126" s="466"/>
      <c r="F2126" s="467"/>
      <c r="G2126" s="519"/>
      <c r="H2126" s="520"/>
      <c r="I2126" s="474">
        <f t="shared" si="82"/>
        <v>0</v>
      </c>
      <c r="J2126" s="474">
        <f t="shared" si="83"/>
        <v>0</v>
      </c>
      <c r="K2126" s="475"/>
      <c r="L2126" s="476"/>
    </row>
    <row r="2127" spans="1:12" s="521" customFormat="1" x14ac:dyDescent="0.2">
      <c r="A2127" s="518">
        <v>17</v>
      </c>
      <c r="B2127" s="486" t="s">
        <v>2486</v>
      </c>
      <c r="C2127" s="477"/>
      <c r="D2127" s="488"/>
      <c r="E2127" s="504"/>
      <c r="F2127" s="505"/>
      <c r="G2127" s="519"/>
      <c r="H2127" s="520"/>
      <c r="I2127" s="489">
        <f t="shared" si="82"/>
        <v>0</v>
      </c>
      <c r="J2127" s="489">
        <f t="shared" si="83"/>
        <v>0</v>
      </c>
      <c r="K2127" s="475"/>
      <c r="L2127" s="476"/>
    </row>
    <row r="2128" spans="1:12" s="521" customFormat="1" x14ac:dyDescent="0.2">
      <c r="A2128" s="518">
        <v>18</v>
      </c>
      <c r="B2128" s="470" t="s">
        <v>2487</v>
      </c>
      <c r="C2128" s="477"/>
      <c r="D2128" s="465"/>
      <c r="E2128" s="466"/>
      <c r="F2128" s="467"/>
      <c r="G2128" s="519"/>
      <c r="H2128" s="520"/>
      <c r="I2128" s="474">
        <f t="shared" si="82"/>
        <v>0</v>
      </c>
      <c r="J2128" s="474">
        <f t="shared" si="83"/>
        <v>0</v>
      </c>
      <c r="K2128" s="475"/>
      <c r="L2128" s="476"/>
    </row>
    <row r="2129" spans="1:12" s="521" customFormat="1" x14ac:dyDescent="0.2">
      <c r="A2129" s="518">
        <v>19</v>
      </c>
      <c r="B2129" s="486" t="s">
        <v>2488</v>
      </c>
      <c r="C2129" s="477"/>
      <c r="D2129" s="465"/>
      <c r="E2129" s="466"/>
      <c r="F2129" s="467"/>
      <c r="G2129" s="519"/>
      <c r="H2129" s="478"/>
      <c r="I2129" s="489">
        <f t="shared" si="82"/>
        <v>0</v>
      </c>
      <c r="J2129" s="489">
        <f t="shared" si="83"/>
        <v>0</v>
      </c>
      <c r="K2129" s="475"/>
      <c r="L2129" s="476"/>
    </row>
    <row r="2130" spans="1:12" s="521" customFormat="1" x14ac:dyDescent="0.2">
      <c r="A2130" s="518">
        <v>20</v>
      </c>
      <c r="B2130" s="470" t="s">
        <v>2489</v>
      </c>
      <c r="C2130" s="477"/>
      <c r="D2130" s="488"/>
      <c r="E2130" s="504"/>
      <c r="F2130" s="505"/>
      <c r="G2130" s="519"/>
      <c r="H2130" s="478"/>
      <c r="I2130" s="474">
        <f t="shared" si="82"/>
        <v>0</v>
      </c>
      <c r="J2130" s="474">
        <f t="shared" si="83"/>
        <v>0</v>
      </c>
      <c r="K2130" s="475"/>
      <c r="L2130" s="476"/>
    </row>
    <row r="2131" spans="1:12" s="521" customFormat="1" x14ac:dyDescent="0.2">
      <c r="A2131" s="518">
        <v>21</v>
      </c>
      <c r="B2131" s="486" t="s">
        <v>2490</v>
      </c>
      <c r="C2131" s="477"/>
      <c r="D2131" s="488"/>
      <c r="E2131" s="504"/>
      <c r="F2131" s="505"/>
      <c r="G2131" s="519"/>
      <c r="H2131" s="478"/>
      <c r="I2131" s="489">
        <f t="shared" si="82"/>
        <v>0</v>
      </c>
      <c r="J2131" s="489">
        <f t="shared" si="83"/>
        <v>0</v>
      </c>
      <c r="K2131" s="475"/>
      <c r="L2131" s="476"/>
    </row>
    <row r="2132" spans="1:12" s="521" customFormat="1" x14ac:dyDescent="0.2">
      <c r="A2132" s="518">
        <v>22</v>
      </c>
      <c r="B2132" s="470" t="s">
        <v>2491</v>
      </c>
      <c r="C2132" s="477"/>
      <c r="D2132" s="465"/>
      <c r="E2132" s="472"/>
      <c r="F2132" s="472"/>
      <c r="G2132" s="519"/>
      <c r="H2132" s="478"/>
      <c r="I2132" s="474">
        <f t="shared" si="82"/>
        <v>0</v>
      </c>
      <c r="J2132" s="474">
        <f t="shared" si="83"/>
        <v>0</v>
      </c>
      <c r="K2132" s="475"/>
      <c r="L2132" s="476"/>
    </row>
    <row r="2133" spans="1:12" s="521" customFormat="1" x14ac:dyDescent="0.2">
      <c r="A2133" s="518">
        <v>23</v>
      </c>
      <c r="B2133" s="486" t="s">
        <v>2492</v>
      </c>
      <c r="C2133" s="477"/>
      <c r="D2133" s="488"/>
      <c r="E2133" s="504"/>
      <c r="F2133" s="505"/>
      <c r="G2133" s="519"/>
      <c r="H2133" s="478"/>
      <c r="I2133" s="489">
        <f t="shared" si="82"/>
        <v>0</v>
      </c>
      <c r="J2133" s="489">
        <f t="shared" si="83"/>
        <v>0</v>
      </c>
      <c r="K2133" s="475"/>
      <c r="L2133" s="476"/>
    </row>
    <row r="2134" spans="1:12" s="521" customFormat="1" x14ac:dyDescent="0.2">
      <c r="A2134" s="518">
        <v>24</v>
      </c>
      <c r="B2134" s="470" t="s">
        <v>2493</v>
      </c>
      <c r="C2134" s="477"/>
      <c r="D2134" s="465"/>
      <c r="E2134" s="472"/>
      <c r="F2134" s="472"/>
      <c r="G2134" s="519"/>
      <c r="H2134" s="478"/>
      <c r="I2134" s="474">
        <f t="shared" si="82"/>
        <v>0</v>
      </c>
      <c r="J2134" s="474">
        <f t="shared" si="83"/>
        <v>0</v>
      </c>
      <c r="K2134" s="475"/>
      <c r="L2134" s="476"/>
    </row>
    <row r="2135" spans="1:12" s="521" customFormat="1" x14ac:dyDescent="0.2">
      <c r="A2135" s="518">
        <v>25</v>
      </c>
      <c r="B2135" s="486" t="s">
        <v>2494</v>
      </c>
      <c r="C2135" s="477"/>
      <c r="D2135" s="488"/>
      <c r="E2135" s="504"/>
      <c r="F2135" s="505"/>
      <c r="G2135" s="519"/>
      <c r="H2135" s="478"/>
      <c r="I2135" s="489">
        <f t="shared" si="82"/>
        <v>0</v>
      </c>
      <c r="J2135" s="489">
        <f t="shared" si="83"/>
        <v>0</v>
      </c>
      <c r="K2135" s="475"/>
      <c r="L2135" s="476"/>
    </row>
    <row r="2136" spans="1:12" s="522" customFormat="1" x14ac:dyDescent="0.2">
      <c r="A2136" s="518">
        <v>26</v>
      </c>
      <c r="B2136" s="470" t="s">
        <v>2495</v>
      </c>
      <c r="C2136" s="477"/>
      <c r="D2136" s="465"/>
      <c r="E2136" s="466"/>
      <c r="F2136" s="467"/>
      <c r="G2136" s="519"/>
      <c r="H2136" s="478"/>
      <c r="I2136" s="474">
        <f t="shared" si="82"/>
        <v>0</v>
      </c>
      <c r="J2136" s="474">
        <f t="shared" si="83"/>
        <v>0</v>
      </c>
      <c r="K2136" s="475"/>
      <c r="L2136" s="476"/>
    </row>
    <row r="2137" spans="1:12" s="522" customFormat="1" x14ac:dyDescent="0.2">
      <c r="A2137" s="518">
        <v>27</v>
      </c>
      <c r="B2137" s="486" t="s">
        <v>2496</v>
      </c>
      <c r="C2137" s="477"/>
      <c r="D2137" s="465"/>
      <c r="E2137" s="466"/>
      <c r="F2137" s="467"/>
      <c r="G2137" s="519"/>
      <c r="H2137" s="478"/>
      <c r="I2137" s="489">
        <f t="shared" si="82"/>
        <v>0</v>
      </c>
      <c r="J2137" s="489">
        <f t="shared" si="83"/>
        <v>0</v>
      </c>
      <c r="K2137" s="475"/>
      <c r="L2137" s="476"/>
    </row>
    <row r="2138" spans="1:12" s="522" customFormat="1" x14ac:dyDescent="0.2">
      <c r="A2138" s="518">
        <v>28</v>
      </c>
      <c r="B2138" s="470" t="s">
        <v>2497</v>
      </c>
      <c r="C2138" s="477"/>
      <c r="D2138" s="465"/>
      <c r="E2138" s="472"/>
      <c r="F2138" s="472"/>
      <c r="G2138" s="519"/>
      <c r="H2138" s="478"/>
      <c r="I2138" s="474">
        <f t="shared" si="82"/>
        <v>0</v>
      </c>
      <c r="J2138" s="474">
        <f t="shared" si="83"/>
        <v>0</v>
      </c>
      <c r="K2138" s="475"/>
      <c r="L2138" s="476"/>
    </row>
    <row r="2139" spans="1:12" s="522" customFormat="1" x14ac:dyDescent="0.2">
      <c r="A2139" s="518">
        <v>29</v>
      </c>
      <c r="B2139" s="486" t="s">
        <v>2498</v>
      </c>
      <c r="C2139" s="477"/>
      <c r="D2139" s="488"/>
      <c r="E2139" s="504"/>
      <c r="F2139" s="505"/>
      <c r="G2139" s="519"/>
      <c r="H2139" s="478"/>
      <c r="I2139" s="489">
        <f t="shared" si="82"/>
        <v>0</v>
      </c>
      <c r="J2139" s="489">
        <f t="shared" si="83"/>
        <v>0</v>
      </c>
      <c r="K2139" s="475"/>
      <c r="L2139" s="476"/>
    </row>
    <row r="2140" spans="1:12" s="522" customFormat="1" x14ac:dyDescent="0.2">
      <c r="A2140" s="518">
        <v>30</v>
      </c>
      <c r="B2140" s="470" t="s">
        <v>2499</v>
      </c>
      <c r="C2140" s="477"/>
      <c r="D2140" s="465"/>
      <c r="E2140" s="466"/>
      <c r="F2140" s="467"/>
      <c r="G2140" s="519"/>
      <c r="H2140" s="478"/>
      <c r="I2140" s="474">
        <f t="shared" si="82"/>
        <v>0</v>
      </c>
      <c r="J2140" s="474">
        <f t="shared" si="83"/>
        <v>0</v>
      </c>
      <c r="K2140" s="475"/>
      <c r="L2140" s="476"/>
    </row>
    <row r="2141" spans="1:12" s="522" customFormat="1" x14ac:dyDescent="0.2">
      <c r="A2141" s="518">
        <v>31</v>
      </c>
      <c r="B2141" s="486" t="s">
        <v>2500</v>
      </c>
      <c r="C2141" s="477"/>
      <c r="D2141" s="465"/>
      <c r="E2141" s="466"/>
      <c r="F2141" s="467"/>
      <c r="G2141" s="519"/>
      <c r="H2141" s="478"/>
      <c r="I2141" s="489">
        <f t="shared" si="82"/>
        <v>0</v>
      </c>
      <c r="J2141" s="489">
        <f t="shared" si="83"/>
        <v>0</v>
      </c>
      <c r="K2141" s="475"/>
      <c r="L2141" s="476"/>
    </row>
    <row r="2142" spans="1:12" s="522" customFormat="1" x14ac:dyDescent="0.2">
      <c r="A2142" s="518">
        <v>32</v>
      </c>
      <c r="B2142" s="470" t="s">
        <v>2501</v>
      </c>
      <c r="C2142" s="477"/>
      <c r="D2142" s="465"/>
      <c r="E2142" s="472"/>
      <c r="F2142" s="472"/>
      <c r="G2142" s="519"/>
      <c r="H2142" s="478"/>
      <c r="I2142" s="474">
        <f t="shared" si="82"/>
        <v>0</v>
      </c>
      <c r="J2142" s="474">
        <f t="shared" si="83"/>
        <v>0</v>
      </c>
      <c r="K2142" s="475"/>
      <c r="L2142" s="476"/>
    </row>
    <row r="2143" spans="1:12" s="522" customFormat="1" x14ac:dyDescent="0.2">
      <c r="A2143" s="518">
        <v>33</v>
      </c>
      <c r="B2143" s="486" t="s">
        <v>2502</v>
      </c>
      <c r="C2143" s="477"/>
      <c r="D2143" s="465"/>
      <c r="E2143" s="466"/>
      <c r="F2143" s="467"/>
      <c r="G2143" s="519"/>
      <c r="H2143" s="478"/>
      <c r="I2143" s="489">
        <f t="shared" si="82"/>
        <v>0</v>
      </c>
      <c r="J2143" s="489">
        <f t="shared" si="83"/>
        <v>0</v>
      </c>
      <c r="K2143" s="475"/>
      <c r="L2143" s="479"/>
    </row>
    <row r="2144" spans="1:12" s="522" customFormat="1" x14ac:dyDescent="0.2">
      <c r="A2144" s="518">
        <v>34</v>
      </c>
      <c r="B2144" s="470" t="s">
        <v>2503</v>
      </c>
      <c r="C2144" s="477"/>
      <c r="D2144" s="465"/>
      <c r="E2144" s="466"/>
      <c r="F2144" s="467"/>
      <c r="G2144" s="519"/>
      <c r="H2144" s="478"/>
      <c r="I2144" s="474">
        <f t="shared" si="82"/>
        <v>0</v>
      </c>
      <c r="J2144" s="474">
        <f t="shared" si="83"/>
        <v>0</v>
      </c>
      <c r="K2144" s="475"/>
      <c r="L2144" s="476"/>
    </row>
    <row r="2145" spans="1:12" s="522" customFormat="1" x14ac:dyDescent="0.2">
      <c r="A2145" s="518">
        <v>35</v>
      </c>
      <c r="B2145" s="486" t="s">
        <v>2504</v>
      </c>
      <c r="C2145" s="477"/>
      <c r="D2145" s="465"/>
      <c r="E2145" s="472"/>
      <c r="F2145" s="472"/>
      <c r="G2145" s="519"/>
      <c r="H2145" s="478"/>
      <c r="I2145" s="489">
        <f t="shared" si="82"/>
        <v>0</v>
      </c>
      <c r="J2145" s="489">
        <f t="shared" si="83"/>
        <v>0</v>
      </c>
      <c r="K2145" s="475"/>
      <c r="L2145" s="476"/>
    </row>
    <row r="2146" spans="1:12" s="522" customFormat="1" x14ac:dyDescent="0.2">
      <c r="A2146" s="518">
        <v>36</v>
      </c>
      <c r="B2146" s="470" t="s">
        <v>2505</v>
      </c>
      <c r="C2146" s="477"/>
      <c r="D2146" s="465"/>
      <c r="E2146" s="466"/>
      <c r="F2146" s="467"/>
      <c r="G2146" s="519"/>
      <c r="H2146" s="478"/>
      <c r="I2146" s="474">
        <f t="shared" si="82"/>
        <v>0</v>
      </c>
      <c r="J2146" s="474">
        <f t="shared" si="83"/>
        <v>0</v>
      </c>
      <c r="K2146" s="475"/>
      <c r="L2146" s="476"/>
    </row>
    <row r="2147" spans="1:12" s="522" customFormat="1" x14ac:dyDescent="0.2">
      <c r="A2147" s="518">
        <v>37</v>
      </c>
      <c r="B2147" s="486" t="s">
        <v>2506</v>
      </c>
      <c r="C2147" s="477"/>
      <c r="D2147" s="465"/>
      <c r="E2147" s="466"/>
      <c r="F2147" s="467"/>
      <c r="G2147" s="519"/>
      <c r="H2147" s="478"/>
      <c r="I2147" s="489">
        <f t="shared" si="82"/>
        <v>0</v>
      </c>
      <c r="J2147" s="489">
        <f t="shared" si="83"/>
        <v>0</v>
      </c>
      <c r="K2147" s="475"/>
      <c r="L2147" s="476"/>
    </row>
    <row r="2148" spans="1:12" s="522" customFormat="1" x14ac:dyDescent="0.2">
      <c r="A2148" s="518">
        <v>38</v>
      </c>
      <c r="B2148" s="470" t="s">
        <v>2507</v>
      </c>
      <c r="C2148" s="477"/>
      <c r="D2148" s="465"/>
      <c r="E2148" s="472"/>
      <c r="F2148" s="472"/>
      <c r="G2148" s="519"/>
      <c r="H2148" s="478"/>
      <c r="I2148" s="474">
        <f t="shared" si="82"/>
        <v>0</v>
      </c>
      <c r="J2148" s="474">
        <f t="shared" si="83"/>
        <v>0</v>
      </c>
      <c r="K2148" s="475"/>
      <c r="L2148" s="476"/>
    </row>
    <row r="2149" spans="1:12" s="522" customFormat="1" x14ac:dyDescent="0.2">
      <c r="A2149" s="518">
        <v>39</v>
      </c>
      <c r="B2149" s="486" t="s">
        <v>2508</v>
      </c>
      <c r="C2149" s="477"/>
      <c r="D2149" s="465"/>
      <c r="E2149" s="466"/>
      <c r="F2149" s="467"/>
      <c r="G2149" s="519"/>
      <c r="H2149" s="478"/>
      <c r="I2149" s="489">
        <f t="shared" si="82"/>
        <v>0</v>
      </c>
      <c r="J2149" s="489">
        <f t="shared" si="83"/>
        <v>0</v>
      </c>
      <c r="K2149" s="475"/>
      <c r="L2149" s="476"/>
    </row>
    <row r="2150" spans="1:12" s="522" customFormat="1" x14ac:dyDescent="0.2">
      <c r="A2150" s="518">
        <v>40</v>
      </c>
      <c r="B2150" s="470" t="s">
        <v>2509</v>
      </c>
      <c r="C2150" s="477"/>
      <c r="D2150" s="488"/>
      <c r="E2150" s="504"/>
      <c r="F2150" s="505"/>
      <c r="G2150" s="519"/>
      <c r="H2150" s="478"/>
      <c r="I2150" s="474">
        <f t="shared" si="82"/>
        <v>0</v>
      </c>
      <c r="J2150" s="474">
        <f t="shared" si="83"/>
        <v>0</v>
      </c>
      <c r="K2150" s="475"/>
      <c r="L2150" s="476"/>
    </row>
    <row r="2151" spans="1:12" s="522" customFormat="1" x14ac:dyDescent="0.2">
      <c r="A2151" s="518">
        <v>41</v>
      </c>
      <c r="B2151" s="486" t="s">
        <v>2510</v>
      </c>
      <c r="C2151" s="477"/>
      <c r="D2151" s="465"/>
      <c r="E2151" s="472"/>
      <c r="F2151" s="472"/>
      <c r="G2151" s="519"/>
      <c r="H2151" s="478"/>
      <c r="I2151" s="489">
        <f t="shared" si="82"/>
        <v>0</v>
      </c>
      <c r="J2151" s="489">
        <f t="shared" si="83"/>
        <v>0</v>
      </c>
      <c r="K2151" s="475"/>
      <c r="L2151" s="476"/>
    </row>
    <row r="2152" spans="1:12" s="522" customFormat="1" x14ac:dyDescent="0.2">
      <c r="A2152" s="518">
        <v>42</v>
      </c>
      <c r="B2152" s="470" t="s">
        <v>2511</v>
      </c>
      <c r="C2152" s="477"/>
      <c r="D2152" s="465"/>
      <c r="E2152" s="466"/>
      <c r="F2152" s="467"/>
      <c r="G2152" s="519"/>
      <c r="H2152" s="478"/>
      <c r="I2152" s="474">
        <f t="shared" si="82"/>
        <v>0</v>
      </c>
      <c r="J2152" s="474">
        <f t="shared" si="83"/>
        <v>0</v>
      </c>
      <c r="K2152" s="475"/>
      <c r="L2152" s="476"/>
    </row>
    <row r="2153" spans="1:12" s="522" customFormat="1" x14ac:dyDescent="0.2">
      <c r="A2153" s="518">
        <v>43</v>
      </c>
      <c r="B2153" s="486" t="s">
        <v>2512</v>
      </c>
      <c r="C2153" s="477"/>
      <c r="D2153" s="465"/>
      <c r="E2153" s="466"/>
      <c r="F2153" s="467"/>
      <c r="G2153" s="519"/>
      <c r="H2153" s="478"/>
      <c r="I2153" s="489">
        <f t="shared" si="82"/>
        <v>0</v>
      </c>
      <c r="J2153" s="489">
        <f t="shared" si="83"/>
        <v>0</v>
      </c>
      <c r="K2153" s="475"/>
      <c r="L2153" s="476"/>
    </row>
    <row r="2154" spans="1:12" x14ac:dyDescent="0.2">
      <c r="A2154" s="305">
        <v>44</v>
      </c>
      <c r="B2154" s="470" t="s">
        <v>2513</v>
      </c>
      <c r="C2154" s="477"/>
      <c r="D2154" s="465"/>
      <c r="E2154" s="466"/>
      <c r="F2154" s="467"/>
      <c r="G2154" s="513"/>
      <c r="H2154" s="478"/>
      <c r="I2154" s="474">
        <f t="shared" si="82"/>
        <v>0</v>
      </c>
      <c r="J2154" s="474">
        <f t="shared" si="83"/>
        <v>0</v>
      </c>
      <c r="K2154" s="475"/>
      <c r="L2154" s="476"/>
    </row>
    <row r="2155" spans="1:12" x14ac:dyDescent="0.2">
      <c r="A2155" s="305">
        <v>45</v>
      </c>
      <c r="B2155" s="486" t="s">
        <v>2514</v>
      </c>
      <c r="C2155" s="477"/>
      <c r="D2155" s="465"/>
      <c r="E2155" s="466"/>
      <c r="F2155" s="467"/>
      <c r="G2155" s="465"/>
      <c r="H2155" s="478"/>
      <c r="I2155" s="489">
        <f t="shared" si="82"/>
        <v>0</v>
      </c>
      <c r="J2155" s="489">
        <f t="shared" si="83"/>
        <v>0</v>
      </c>
      <c r="K2155" s="475"/>
      <c r="L2155" s="476"/>
    </row>
    <row r="2156" spans="1:12" x14ac:dyDescent="0.2">
      <c r="A2156" s="305">
        <v>46</v>
      </c>
      <c r="B2156" s="470" t="s">
        <v>2515</v>
      </c>
      <c r="C2156" s="477"/>
      <c r="D2156" s="465"/>
      <c r="E2156" s="466"/>
      <c r="F2156" s="467"/>
      <c r="G2156" s="465"/>
      <c r="H2156" s="478"/>
      <c r="I2156" s="474">
        <f t="shared" si="82"/>
        <v>0</v>
      </c>
      <c r="J2156" s="474">
        <f t="shared" si="83"/>
        <v>0</v>
      </c>
      <c r="K2156" s="475"/>
      <c r="L2156" s="476"/>
    </row>
    <row r="2157" spans="1:12" x14ac:dyDescent="0.2">
      <c r="A2157" s="305">
        <v>47</v>
      </c>
      <c r="B2157" s="486" t="s">
        <v>2516</v>
      </c>
      <c r="C2157" s="477"/>
      <c r="D2157" s="465"/>
      <c r="E2157" s="466"/>
      <c r="F2157" s="467"/>
      <c r="G2157" s="465"/>
      <c r="H2157" s="478"/>
      <c r="I2157" s="489">
        <f t="shared" si="82"/>
        <v>0</v>
      </c>
      <c r="J2157" s="489">
        <f t="shared" si="83"/>
        <v>0</v>
      </c>
      <c r="K2157" s="475"/>
      <c r="L2157" s="476"/>
    </row>
    <row r="2158" spans="1:12" x14ac:dyDescent="0.2">
      <c r="A2158" s="305">
        <v>48</v>
      </c>
      <c r="B2158" s="470" t="s">
        <v>2517</v>
      </c>
      <c r="C2158" s="477"/>
      <c r="D2158" s="465"/>
      <c r="E2158" s="466"/>
      <c r="F2158" s="467"/>
      <c r="G2158" s="465"/>
      <c r="H2158" s="478"/>
      <c r="I2158" s="474">
        <f t="shared" si="82"/>
        <v>0</v>
      </c>
      <c r="J2158" s="474">
        <f t="shared" si="83"/>
        <v>0</v>
      </c>
      <c r="K2158" s="475"/>
      <c r="L2158" s="476"/>
    </row>
    <row r="2159" spans="1:12" x14ac:dyDescent="0.2">
      <c r="A2159" s="305">
        <v>49</v>
      </c>
      <c r="B2159" s="486" t="s">
        <v>2518</v>
      </c>
      <c r="C2159" s="477"/>
      <c r="D2159" s="465"/>
      <c r="E2159" s="466"/>
      <c r="F2159" s="467"/>
      <c r="G2159" s="465"/>
      <c r="H2159" s="478"/>
      <c r="I2159" s="489">
        <f t="shared" si="82"/>
        <v>0</v>
      </c>
      <c r="J2159" s="489">
        <f t="shared" si="83"/>
        <v>0</v>
      </c>
      <c r="K2159" s="475"/>
      <c r="L2159" s="476"/>
    </row>
    <row r="2160" spans="1:12" x14ac:dyDescent="0.2">
      <c r="A2160" s="305">
        <v>50</v>
      </c>
      <c r="B2160" s="470" t="s">
        <v>2519</v>
      </c>
      <c r="C2160" s="477"/>
      <c r="D2160" s="465"/>
      <c r="E2160" s="466"/>
      <c r="F2160" s="467"/>
      <c r="G2160" s="465"/>
      <c r="H2160" s="478"/>
      <c r="I2160" s="474">
        <f t="shared" si="82"/>
        <v>0</v>
      </c>
      <c r="J2160" s="474">
        <f t="shared" si="83"/>
        <v>0</v>
      </c>
      <c r="K2160" s="475"/>
      <c r="L2160" s="476"/>
    </row>
    <row r="2161" spans="1:12" x14ac:dyDescent="0.2">
      <c r="A2161" s="305">
        <v>51</v>
      </c>
      <c r="B2161" s="486" t="s">
        <v>2520</v>
      </c>
      <c r="C2161" s="477"/>
      <c r="D2161" s="465"/>
      <c r="E2161" s="466"/>
      <c r="F2161" s="467"/>
      <c r="G2161" s="465"/>
      <c r="H2161" s="478"/>
      <c r="I2161" s="489">
        <f t="shared" si="82"/>
        <v>0</v>
      </c>
      <c r="J2161" s="489">
        <f t="shared" si="83"/>
        <v>0</v>
      </c>
      <c r="K2161" s="475"/>
      <c r="L2161" s="476"/>
    </row>
    <row r="2162" spans="1:12" x14ac:dyDescent="0.2">
      <c r="A2162" s="305">
        <v>52</v>
      </c>
      <c r="B2162" s="470" t="s">
        <v>2521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53</v>
      </c>
      <c r="B2163" s="486" t="s">
        <v>2522</v>
      </c>
      <c r="C2163" s="477"/>
      <c r="D2163" s="465"/>
      <c r="E2163" s="472"/>
      <c r="F2163" s="472"/>
      <c r="G2163" s="465"/>
      <c r="H2163" s="473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54</v>
      </c>
      <c r="B2164" s="470" t="s">
        <v>2523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55</v>
      </c>
      <c r="B2165" s="486" t="s">
        <v>2524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56</v>
      </c>
      <c r="B2166" s="470" t="s">
        <v>2525</v>
      </c>
      <c r="C2166" s="477"/>
      <c r="D2166" s="465"/>
      <c r="E2166" s="480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57</v>
      </c>
      <c r="B2167" s="486" t="s">
        <v>2526</v>
      </c>
      <c r="C2167" s="477"/>
      <c r="D2167" s="465"/>
      <c r="E2167" s="466"/>
      <c r="F2167" s="467"/>
      <c r="G2167" s="465"/>
      <c r="H2167" s="478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58</v>
      </c>
      <c r="B2168" s="470" t="s">
        <v>2527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59</v>
      </c>
      <c r="B2169" s="486" t="s">
        <v>2528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60</v>
      </c>
      <c r="B2170" s="470" t="s">
        <v>2529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61</v>
      </c>
      <c r="B2171" s="486" t="s">
        <v>2530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62</v>
      </c>
      <c r="B2172" s="470" t="s">
        <v>2531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63</v>
      </c>
      <c r="B2173" s="486" t="s">
        <v>2532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64</v>
      </c>
      <c r="B2174" s="470" t="s">
        <v>2533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65</v>
      </c>
      <c r="B2175" s="486" t="s">
        <v>2534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66</v>
      </c>
      <c r="B2176" s="470" t="s">
        <v>2535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67</v>
      </c>
      <c r="B2177" s="486" t="s">
        <v>2536</v>
      </c>
      <c r="C2177" s="477"/>
      <c r="D2177" s="465"/>
      <c r="E2177" s="466"/>
      <c r="F2177" s="467"/>
      <c r="G2177" s="465"/>
      <c r="H2177" s="478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x14ac:dyDescent="0.2">
      <c r="A2178" s="305">
        <v>68</v>
      </c>
      <c r="B2178" s="470" t="s">
        <v>2537</v>
      </c>
      <c r="C2178" s="477"/>
      <c r="D2178" s="465"/>
      <c r="E2178" s="466"/>
      <c r="F2178" s="467"/>
      <c r="G2178" s="465"/>
      <c r="H2178" s="478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x14ac:dyDescent="0.2">
      <c r="A2179" s="305">
        <v>69</v>
      </c>
      <c r="B2179" s="486" t="s">
        <v>2538</v>
      </c>
      <c r="C2179" s="477"/>
      <c r="D2179" s="465"/>
      <c r="E2179" s="466"/>
      <c r="F2179" s="467"/>
      <c r="G2179" s="465"/>
      <c r="H2179" s="478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x14ac:dyDescent="0.2">
      <c r="A2180" s="305">
        <v>70</v>
      </c>
      <c r="B2180" s="470" t="s">
        <v>2539</v>
      </c>
      <c r="C2180" s="477"/>
      <c r="D2180" s="465"/>
      <c r="E2180" s="466"/>
      <c r="F2180" s="467"/>
      <c r="G2180" s="465"/>
      <c r="H2180" s="478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x14ac:dyDescent="0.2">
      <c r="A2181" s="305">
        <v>71</v>
      </c>
      <c r="B2181" s="486" t="s">
        <v>2540</v>
      </c>
      <c r="C2181" s="477"/>
      <c r="D2181" s="465"/>
      <c r="E2181" s="466"/>
      <c r="F2181" s="467"/>
      <c r="G2181" s="465"/>
      <c r="H2181" s="478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x14ac:dyDescent="0.2">
      <c r="A2182" s="305">
        <v>72</v>
      </c>
      <c r="B2182" s="470" t="s">
        <v>2541</v>
      </c>
      <c r="C2182" s="477"/>
      <c r="D2182" s="465"/>
      <c r="E2182" s="466"/>
      <c r="F2182" s="467"/>
      <c r="G2182" s="465"/>
      <c r="H2182" s="478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x14ac:dyDescent="0.2">
      <c r="A2183" s="305">
        <v>73</v>
      </c>
      <c r="B2183" s="486" t="s">
        <v>2542</v>
      </c>
      <c r="C2183" s="477"/>
      <c r="D2183" s="465"/>
      <c r="E2183" s="472"/>
      <c r="F2183" s="472"/>
      <c r="G2183" s="465"/>
      <c r="H2183" s="473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x14ac:dyDescent="0.2">
      <c r="A2184" s="305">
        <v>74</v>
      </c>
      <c r="B2184" s="470" t="s">
        <v>2543</v>
      </c>
      <c r="C2184" s="477"/>
      <c r="D2184" s="465"/>
      <c r="E2184" s="466"/>
      <c r="F2184" s="467"/>
      <c r="G2184" s="465"/>
      <c r="H2184" s="478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x14ac:dyDescent="0.2">
      <c r="A2185" s="305">
        <v>75</v>
      </c>
      <c r="B2185" s="486" t="s">
        <v>2544</v>
      </c>
      <c r="C2185" s="477"/>
      <c r="D2185" s="465"/>
      <c r="E2185" s="466"/>
      <c r="F2185" s="467"/>
      <c r="G2185" s="465"/>
      <c r="H2185" s="478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x14ac:dyDescent="0.2">
      <c r="A2186" s="305">
        <v>76</v>
      </c>
      <c r="B2186" s="470" t="s">
        <v>2545</v>
      </c>
      <c r="C2186" s="477"/>
      <c r="D2186" s="465"/>
      <c r="E2186" s="466"/>
      <c r="F2186" s="467"/>
      <c r="G2186" s="465"/>
      <c r="H2186" s="478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x14ac:dyDescent="0.2">
      <c r="A2187" s="305">
        <v>77</v>
      </c>
      <c r="B2187" s="486" t="s">
        <v>2546</v>
      </c>
      <c r="C2187" s="477"/>
      <c r="D2187" s="465"/>
      <c r="E2187" s="466"/>
      <c r="F2187" s="467"/>
      <c r="G2187" s="465"/>
      <c r="H2187" s="478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x14ac:dyDescent="0.2">
      <c r="A2188" s="305">
        <v>78</v>
      </c>
      <c r="B2188" s="470" t="s">
        <v>2547</v>
      </c>
      <c r="C2188" s="477"/>
      <c r="D2188" s="465"/>
      <c r="E2188" s="466"/>
      <c r="F2188" s="467"/>
      <c r="G2188" s="465"/>
      <c r="H2188" s="478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x14ac:dyDescent="0.2">
      <c r="A2189" s="305">
        <v>79</v>
      </c>
      <c r="B2189" s="486" t="s">
        <v>2548</v>
      </c>
      <c r="C2189" s="477"/>
      <c r="D2189" s="465"/>
      <c r="E2189" s="466"/>
      <c r="F2189" s="467"/>
      <c r="G2189" s="465"/>
      <c r="H2189" s="478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x14ac:dyDescent="0.2">
      <c r="A2190" s="305">
        <v>80</v>
      </c>
      <c r="B2190" s="470" t="s">
        <v>2549</v>
      </c>
      <c r="C2190" s="477"/>
      <c r="D2190" s="465"/>
      <c r="E2190" s="466"/>
      <c r="F2190" s="467"/>
      <c r="G2190" s="465"/>
      <c r="H2190" s="478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x14ac:dyDescent="0.2">
      <c r="A2191" s="305">
        <v>81</v>
      </c>
      <c r="B2191" s="486" t="s">
        <v>2550</v>
      </c>
      <c r="C2191" s="477"/>
      <c r="D2191" s="465"/>
      <c r="E2191" s="466"/>
      <c r="F2191" s="467"/>
      <c r="G2191" s="465"/>
      <c r="H2191" s="478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x14ac:dyDescent="0.2">
      <c r="A2192" s="305">
        <v>82</v>
      </c>
      <c r="B2192" s="470" t="s">
        <v>2551</v>
      </c>
      <c r="C2192" s="477"/>
      <c r="D2192" s="465"/>
      <c r="E2192" s="466"/>
      <c r="F2192" s="467"/>
      <c r="G2192" s="465"/>
      <c r="H2192" s="478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x14ac:dyDescent="0.2">
      <c r="A2193" s="305">
        <v>83</v>
      </c>
      <c r="B2193" s="486" t="s">
        <v>2552</v>
      </c>
      <c r="C2193" s="477"/>
      <c r="D2193" s="465"/>
      <c r="E2193" s="466"/>
      <c r="F2193" s="467"/>
      <c r="G2193" s="465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x14ac:dyDescent="0.2">
      <c r="A2194" s="305">
        <v>84</v>
      </c>
      <c r="B2194" s="470" t="s">
        <v>2553</v>
      </c>
      <c r="C2194" s="477"/>
      <c r="D2194" s="465"/>
      <c r="E2194" s="472"/>
      <c r="F2194" s="472"/>
      <c r="G2194" s="465"/>
      <c r="H2194" s="473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x14ac:dyDescent="0.2">
      <c r="A2195" s="305">
        <v>85</v>
      </c>
      <c r="B2195" s="486" t="s">
        <v>2554</v>
      </c>
      <c r="C2195" s="477"/>
      <c r="D2195" s="465"/>
      <c r="E2195" s="472"/>
      <c r="F2195" s="472"/>
      <c r="G2195" s="465"/>
      <c r="H2195" s="473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x14ac:dyDescent="0.2">
      <c r="A2196" s="305">
        <v>86</v>
      </c>
      <c r="B2196" s="470" t="s">
        <v>2555</v>
      </c>
      <c r="C2196" s="477"/>
      <c r="D2196" s="465"/>
      <c r="E2196" s="466"/>
      <c r="F2196" s="467"/>
      <c r="G2196" s="465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x14ac:dyDescent="0.2">
      <c r="A2197" s="305">
        <v>87</v>
      </c>
      <c r="B2197" s="486" t="s">
        <v>2556</v>
      </c>
      <c r="C2197" s="477"/>
      <c r="D2197" s="465"/>
      <c r="E2197" s="466"/>
      <c r="F2197" s="467"/>
      <c r="G2197" s="465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x14ac:dyDescent="0.2">
      <c r="A2198" s="305">
        <v>88</v>
      </c>
      <c r="B2198" s="470" t="s">
        <v>2557</v>
      </c>
      <c r="C2198" s="477"/>
      <c r="D2198" s="465"/>
      <c r="E2198" s="466"/>
      <c r="F2198" s="467"/>
      <c r="G2198" s="465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x14ac:dyDescent="0.2">
      <c r="A2199" s="305">
        <v>89</v>
      </c>
      <c r="B2199" s="486" t="s">
        <v>2558</v>
      </c>
      <c r="C2199" s="477"/>
      <c r="D2199" s="465"/>
      <c r="E2199" s="466"/>
      <c r="F2199" s="467"/>
      <c r="G2199" s="465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x14ac:dyDescent="0.2">
      <c r="A2200" s="305">
        <v>90</v>
      </c>
      <c r="B2200" s="470" t="s">
        <v>2559</v>
      </c>
      <c r="C2200" s="477"/>
      <c r="D2200" s="465"/>
      <c r="E2200" s="466"/>
      <c r="F2200" s="467"/>
      <c r="G2200" s="465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x14ac:dyDescent="0.2">
      <c r="A2201" s="305">
        <v>91</v>
      </c>
      <c r="B2201" s="486" t="s">
        <v>2560</v>
      </c>
      <c r="C2201" s="477"/>
      <c r="D2201" s="465"/>
      <c r="E2201" s="466"/>
      <c r="F2201" s="467"/>
      <c r="G2201" s="465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x14ac:dyDescent="0.2">
      <c r="A2202" s="305">
        <v>92</v>
      </c>
      <c r="B2202" s="470" t="s">
        <v>2561</v>
      </c>
      <c r="C2202" s="477"/>
      <c r="D2202" s="465"/>
      <c r="E2202" s="466"/>
      <c r="F2202" s="467"/>
      <c r="G2202" s="465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x14ac:dyDescent="0.2">
      <c r="A2203" s="305">
        <v>93</v>
      </c>
      <c r="B2203" s="486" t="s">
        <v>2562</v>
      </c>
      <c r="C2203" s="477"/>
      <c r="D2203" s="465"/>
      <c r="E2203" s="466"/>
      <c r="F2203" s="467"/>
      <c r="G2203" s="465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x14ac:dyDescent="0.2">
      <c r="A2204" s="305">
        <v>94</v>
      </c>
      <c r="B2204" s="470" t="s">
        <v>2563</v>
      </c>
      <c r="C2204" s="477"/>
      <c r="D2204" s="465"/>
      <c r="E2204" s="466"/>
      <c r="F2204" s="467"/>
      <c r="G2204" s="465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x14ac:dyDescent="0.2">
      <c r="A2205" s="305">
        <v>95</v>
      </c>
      <c r="B2205" s="486" t="s">
        <v>2564</v>
      </c>
      <c r="C2205" s="477"/>
      <c r="D2205" s="465"/>
      <c r="E2205" s="466"/>
      <c r="F2205" s="467"/>
      <c r="G2205" s="465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x14ac:dyDescent="0.2">
      <c r="A2206" s="305">
        <v>96</v>
      </c>
      <c r="B2206" s="470" t="s">
        <v>2565</v>
      </c>
      <c r="C2206" s="481"/>
      <c r="D2206" s="482"/>
      <c r="E2206" s="483"/>
      <c r="F2206" s="484"/>
      <c r="G2206" s="514"/>
      <c r="H2206" s="485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x14ac:dyDescent="0.2">
      <c r="A2207" s="305">
        <v>97</v>
      </c>
      <c r="B2207" s="486" t="s">
        <v>2566</v>
      </c>
      <c r="C2207" s="477"/>
      <c r="D2207" s="465"/>
      <c r="E2207" s="472"/>
      <c r="F2207" s="472"/>
      <c r="G2207" s="465"/>
      <c r="H2207" s="478"/>
      <c r="I2207" s="489">
        <f t="shared" si="84"/>
        <v>0</v>
      </c>
      <c r="J2207" s="489">
        <f t="shared" si="85"/>
        <v>0</v>
      </c>
      <c r="K2207" s="475"/>
      <c r="L2207" s="476"/>
    </row>
    <row r="2208" spans="1:12" x14ac:dyDescent="0.2">
      <c r="A2208" s="305">
        <v>98</v>
      </c>
      <c r="B2208" s="470" t="s">
        <v>2567</v>
      </c>
      <c r="C2208" s="477"/>
      <c r="D2208" s="465"/>
      <c r="E2208" s="466"/>
      <c r="F2208" s="467"/>
      <c r="G2208" s="465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x14ac:dyDescent="0.2">
      <c r="A2209" s="305">
        <v>99</v>
      </c>
      <c r="B2209" s="486" t="s">
        <v>2568</v>
      </c>
      <c r="C2209" s="477"/>
      <c r="D2209" s="465"/>
      <c r="E2209" s="466"/>
      <c r="F2209" s="467"/>
      <c r="G2209" s="465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x14ac:dyDescent="0.2">
      <c r="A2210" s="305">
        <v>100</v>
      </c>
      <c r="B2210" s="470" t="s">
        <v>2569</v>
      </c>
      <c r="C2210" s="477"/>
      <c r="D2210" s="465"/>
      <c r="E2210" s="466"/>
      <c r="F2210" s="467"/>
      <c r="G2210" s="465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x14ac:dyDescent="0.2">
      <c r="A2211" s="305">
        <v>101</v>
      </c>
      <c r="B2211" s="486" t="s">
        <v>2570</v>
      </c>
      <c r="C2211" s="477"/>
      <c r="D2211" s="465"/>
      <c r="E2211" s="466"/>
      <c r="F2211" s="467"/>
      <c r="G2211" s="465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x14ac:dyDescent="0.2">
      <c r="A2212" s="305">
        <v>102</v>
      </c>
      <c r="B2212" s="470" t="s">
        <v>2571</v>
      </c>
      <c r="C2212" s="477"/>
      <c r="D2212" s="465"/>
      <c r="E2212" s="466"/>
      <c r="F2212" s="467"/>
      <c r="G2212" s="465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x14ac:dyDescent="0.2">
      <c r="A2213" s="305">
        <v>103</v>
      </c>
      <c r="B2213" s="486" t="s">
        <v>2572</v>
      </c>
      <c r="C2213" s="477"/>
      <c r="D2213" s="465"/>
      <c r="E2213" s="466"/>
      <c r="F2213" s="467"/>
      <c r="G2213" s="465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x14ac:dyDescent="0.2">
      <c r="A2214" s="305">
        <v>104</v>
      </c>
      <c r="B2214" s="470" t="s">
        <v>2573</v>
      </c>
      <c r="C2214" s="477"/>
      <c r="D2214" s="465"/>
      <c r="E2214" s="466"/>
      <c r="F2214" s="467"/>
      <c r="G2214" s="465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x14ac:dyDescent="0.2">
      <c r="A2215" s="305">
        <v>105</v>
      </c>
      <c r="B2215" s="486" t="s">
        <v>2574</v>
      </c>
      <c r="C2215" s="477"/>
      <c r="D2215" s="465"/>
      <c r="E2215" s="466"/>
      <c r="F2215" s="467"/>
      <c r="G2215" s="465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x14ac:dyDescent="0.2">
      <c r="A2216" s="305">
        <v>106</v>
      </c>
      <c r="B2216" s="470" t="s">
        <v>2575</v>
      </c>
      <c r="C2216" s="477"/>
      <c r="D2216" s="465"/>
      <c r="E2216" s="466"/>
      <c r="F2216" s="467"/>
      <c r="G2216" s="465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x14ac:dyDescent="0.2">
      <c r="A2217" s="305">
        <v>107</v>
      </c>
      <c r="B2217" s="486" t="s">
        <v>2576</v>
      </c>
      <c r="C2217" s="481"/>
      <c r="D2217" s="482"/>
      <c r="E2217" s="483"/>
      <c r="F2217" s="484"/>
      <c r="G2217" s="514"/>
      <c r="H2217" s="485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108</v>
      </c>
      <c r="B2218" s="470" t="s">
        <v>2577</v>
      </c>
      <c r="C2218" s="477"/>
      <c r="D2218" s="465"/>
      <c r="E2218" s="472"/>
      <c r="F2218" s="472"/>
      <c r="G2218" s="465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109</v>
      </c>
      <c r="B2219" s="486" t="s">
        <v>2578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110</v>
      </c>
      <c r="B2220" s="470" t="s">
        <v>2579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111</v>
      </c>
      <c r="B2221" s="486" t="s">
        <v>2580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112</v>
      </c>
      <c r="B2222" s="470" t="s">
        <v>2581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113</v>
      </c>
      <c r="B2223" s="486" t="s">
        <v>2582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114</v>
      </c>
      <c r="B2224" s="470" t="s">
        <v>2583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115</v>
      </c>
      <c r="B2225" s="486" t="s">
        <v>2584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116</v>
      </c>
      <c r="B2226" s="470" t="s">
        <v>2585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117</v>
      </c>
      <c r="B2227" s="486" t="s">
        <v>2586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118</v>
      </c>
      <c r="B2228" s="470" t="s">
        <v>2587</v>
      </c>
      <c r="C2228" s="481"/>
      <c r="D2228" s="482"/>
      <c r="E2228" s="483"/>
      <c r="F2228" s="484"/>
      <c r="G2228" s="514"/>
      <c r="H2228" s="485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119</v>
      </c>
      <c r="B2229" s="486" t="s">
        <v>2588</v>
      </c>
      <c r="C2229" s="477"/>
      <c r="D2229" s="465"/>
      <c r="E2229" s="472"/>
      <c r="F2229" s="472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120</v>
      </c>
      <c r="B2230" s="470" t="s">
        <v>2589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121</v>
      </c>
      <c r="B2231" s="486" t="s">
        <v>2590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122</v>
      </c>
      <c r="B2232" s="470" t="s">
        <v>2591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123</v>
      </c>
      <c r="B2233" s="486" t="s">
        <v>2592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124</v>
      </c>
      <c r="B2234" s="470" t="s">
        <v>2593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125</v>
      </c>
      <c r="B2235" s="486" t="s">
        <v>2594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126</v>
      </c>
      <c r="B2236" s="470" t="s">
        <v>2595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127</v>
      </c>
      <c r="B2237" s="486" t="s">
        <v>2596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128</v>
      </c>
      <c r="B2238" s="470" t="s">
        <v>2597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129</v>
      </c>
      <c r="B2239" s="486" t="s">
        <v>2598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130</v>
      </c>
      <c r="B2240" s="470" t="s">
        <v>2599</v>
      </c>
      <c r="C2240" s="477"/>
      <c r="D2240" s="465"/>
      <c r="E2240" s="472"/>
      <c r="F2240" s="472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131</v>
      </c>
      <c r="B2241" s="486" t="s">
        <v>2600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132</v>
      </c>
      <c r="B2242" s="470" t="s">
        <v>2601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133</v>
      </c>
      <c r="B2243" s="486" t="s">
        <v>2602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134</v>
      </c>
      <c r="B2244" s="470" t="s">
        <v>2603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135</v>
      </c>
      <c r="B2245" s="486" t="s">
        <v>2604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136</v>
      </c>
      <c r="B2246" s="470" t="s">
        <v>2605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137</v>
      </c>
      <c r="B2247" s="486" t="s">
        <v>2606</v>
      </c>
      <c r="C2247" s="477"/>
      <c r="D2247" s="465"/>
      <c r="E2247" s="466"/>
      <c r="F2247" s="467"/>
      <c r="G2247" s="465"/>
      <c r="H2247" s="478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138</v>
      </c>
      <c r="B2248" s="470" t="s">
        <v>2607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139</v>
      </c>
      <c r="B2249" s="486" t="s">
        <v>2608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140</v>
      </c>
      <c r="B2250" s="470" t="s">
        <v>2609</v>
      </c>
      <c r="C2250" s="481"/>
      <c r="D2250" s="482"/>
      <c r="E2250" s="483"/>
      <c r="F2250" s="484"/>
      <c r="G2250" s="514"/>
      <c r="H2250" s="485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141</v>
      </c>
      <c r="B2251" s="486" t="s">
        <v>2610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142</v>
      </c>
      <c r="B2252" s="470" t="s">
        <v>2611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143</v>
      </c>
      <c r="B2253" s="486" t="s">
        <v>2612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144</v>
      </c>
      <c r="B2254" s="470" t="s">
        <v>2613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145</v>
      </c>
      <c r="B2255" s="486" t="s">
        <v>2614</v>
      </c>
      <c r="C2255" s="481"/>
      <c r="D2255" s="482"/>
      <c r="E2255" s="483"/>
      <c r="F2255" s="484"/>
      <c r="G2255" s="514"/>
      <c r="H2255" s="485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146</v>
      </c>
      <c r="B2256" s="470" t="s">
        <v>2615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147</v>
      </c>
      <c r="B2257" s="486" t="s">
        <v>2616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148</v>
      </c>
      <c r="B2258" s="470" t="s">
        <v>2617</v>
      </c>
      <c r="C2258" s="477"/>
      <c r="D2258" s="465"/>
      <c r="E2258" s="466"/>
      <c r="F2258" s="467"/>
      <c r="G2258" s="465"/>
      <c r="H2258" s="478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149</v>
      </c>
      <c r="B2259" s="486" t="s">
        <v>2618</v>
      </c>
      <c r="C2259" s="477"/>
      <c r="D2259" s="465"/>
      <c r="E2259" s="466"/>
      <c r="F2259" s="467"/>
      <c r="G2259" s="465"/>
      <c r="H2259" s="478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150</v>
      </c>
      <c r="B2260" s="470" t="s">
        <v>2619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151</v>
      </c>
      <c r="B2261" s="486" t="s">
        <v>2620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152</v>
      </c>
      <c r="B2262" s="470" t="s">
        <v>2621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153</v>
      </c>
      <c r="B2263" s="486" t="s">
        <v>2622</v>
      </c>
      <c r="C2263" s="481"/>
      <c r="D2263" s="482"/>
      <c r="E2263" s="483"/>
      <c r="F2263" s="484"/>
      <c r="G2263" s="514"/>
      <c r="H2263" s="485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154</v>
      </c>
      <c r="B2264" s="470" t="s">
        <v>2623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155</v>
      </c>
      <c r="B2265" s="486" t="s">
        <v>2624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156</v>
      </c>
      <c r="B2266" s="470" t="s">
        <v>2625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157</v>
      </c>
      <c r="B2267" s="486" t="s">
        <v>2626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158</v>
      </c>
      <c r="B2268" s="470" t="s">
        <v>2627</v>
      </c>
      <c r="C2268" s="481"/>
      <c r="D2268" s="482"/>
      <c r="E2268" s="483"/>
      <c r="F2268" s="484"/>
      <c r="G2268" s="514"/>
      <c r="H2268" s="485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159</v>
      </c>
      <c r="B2269" s="486" t="s">
        <v>2628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160</v>
      </c>
      <c r="B2270" s="470" t="s">
        <v>2629</v>
      </c>
      <c r="C2270" s="477"/>
      <c r="D2270" s="465"/>
      <c r="E2270" s="466"/>
      <c r="F2270" s="467"/>
      <c r="G2270" s="465"/>
      <c r="H2270" s="478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161</v>
      </c>
      <c r="B2271" s="486" t="s">
        <v>2630</v>
      </c>
      <c r="C2271" s="477"/>
      <c r="D2271" s="465"/>
      <c r="E2271" s="466"/>
      <c r="F2271" s="467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162</v>
      </c>
      <c r="B2272" s="470" t="s">
        <v>2631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163</v>
      </c>
      <c r="B2273" s="486" t="s">
        <v>2632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164</v>
      </c>
      <c r="B2274" s="470" t="s">
        <v>2633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165</v>
      </c>
      <c r="B2275" s="486" t="s">
        <v>2634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166</v>
      </c>
      <c r="B2276" s="470" t="s">
        <v>2635</v>
      </c>
      <c r="C2276" s="481"/>
      <c r="D2276" s="482"/>
      <c r="E2276" s="483"/>
      <c r="F2276" s="484"/>
      <c r="G2276" s="514"/>
      <c r="H2276" s="485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167</v>
      </c>
      <c r="B2277" s="486" t="s">
        <v>2636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168</v>
      </c>
      <c r="B2278" s="470" t="s">
        <v>2637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169</v>
      </c>
      <c r="B2279" s="486" t="s">
        <v>2638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170</v>
      </c>
      <c r="B2280" s="470" t="s">
        <v>2639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171</v>
      </c>
      <c r="B2281" s="486" t="s">
        <v>2640</v>
      </c>
      <c r="C2281" s="477"/>
      <c r="D2281" s="465"/>
      <c r="E2281" s="466"/>
      <c r="F2281" s="467"/>
      <c r="G2281" s="465"/>
      <c r="H2281" s="478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172</v>
      </c>
      <c r="B2282" s="470" t="s">
        <v>2641</v>
      </c>
      <c r="C2282" s="477"/>
      <c r="D2282" s="465"/>
      <c r="E2282" s="466"/>
      <c r="F2282" s="467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173</v>
      </c>
      <c r="B2283" s="486" t="s">
        <v>2642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174</v>
      </c>
      <c r="B2284" s="470" t="s">
        <v>2643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175</v>
      </c>
      <c r="B2285" s="486" t="s">
        <v>2644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176</v>
      </c>
      <c r="B2286" s="470" t="s">
        <v>2645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177</v>
      </c>
      <c r="B2287" s="486" t="s">
        <v>2646</v>
      </c>
      <c r="C2287" s="481"/>
      <c r="D2287" s="482"/>
      <c r="E2287" s="483"/>
      <c r="F2287" s="484"/>
      <c r="G2287" s="514"/>
      <c r="H2287" s="485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178</v>
      </c>
      <c r="B2288" s="470" t="s">
        <v>2647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179</v>
      </c>
      <c r="B2289" s="486" t="s">
        <v>2648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180</v>
      </c>
      <c r="B2290" s="470" t="s">
        <v>2649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181</v>
      </c>
      <c r="B2291" s="486" t="s">
        <v>2650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182</v>
      </c>
      <c r="B2292" s="470" t="s">
        <v>2651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183</v>
      </c>
      <c r="B2293" s="486" t="s">
        <v>2652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184</v>
      </c>
      <c r="B2294" s="470" t="s">
        <v>2653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185</v>
      </c>
      <c r="B2295" s="486" t="s">
        <v>2654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186</v>
      </c>
      <c r="B2296" s="470" t="s">
        <v>2655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187</v>
      </c>
      <c r="B2297" s="486" t="s">
        <v>2656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188</v>
      </c>
      <c r="B2298" s="470" t="s">
        <v>2657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189</v>
      </c>
      <c r="B2299" s="486" t="s">
        <v>2658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190</v>
      </c>
      <c r="B2300" s="470" t="s">
        <v>2659</v>
      </c>
      <c r="C2300" s="481"/>
      <c r="D2300" s="482"/>
      <c r="E2300" s="483"/>
      <c r="F2300" s="484"/>
      <c r="G2300" s="514"/>
      <c r="H2300" s="485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191</v>
      </c>
      <c r="B2301" s="486" t="s">
        <v>2660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192</v>
      </c>
      <c r="B2302" s="470" t="s">
        <v>2661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193</v>
      </c>
      <c r="B2303" s="486" t="s">
        <v>2662</v>
      </c>
      <c r="C2303" s="477"/>
      <c r="D2303" s="465"/>
      <c r="E2303" s="466"/>
      <c r="F2303" s="467"/>
      <c r="G2303" s="465"/>
      <c r="H2303" s="478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194</v>
      </c>
      <c r="B2304" s="470" t="s">
        <v>2663</v>
      </c>
      <c r="C2304" s="477"/>
      <c r="D2304" s="465"/>
      <c r="E2304" s="466"/>
      <c r="F2304" s="467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195</v>
      </c>
      <c r="B2305" s="486" t="s">
        <v>2664</v>
      </c>
      <c r="C2305" s="477"/>
      <c r="D2305" s="465"/>
      <c r="E2305" s="466"/>
      <c r="F2305" s="467"/>
      <c r="G2305" s="465"/>
      <c r="H2305" s="478"/>
      <c r="I2305" s="489">
        <f t="shared" ref="I2305:I2310" si="88">K2305/1.11</f>
        <v>0</v>
      </c>
      <c r="J2305" s="489">
        <f t="shared" ref="J2305:J2310" si="89">I2305*11%</f>
        <v>0</v>
      </c>
      <c r="K2305" s="475"/>
      <c r="L2305" s="476"/>
    </row>
    <row r="2306" spans="1:12" x14ac:dyDescent="0.2">
      <c r="A2306" s="305">
        <v>196</v>
      </c>
      <c r="B2306" s="470" t="s">
        <v>2665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197</v>
      </c>
      <c r="B2307" s="486" t="s">
        <v>2666</v>
      </c>
      <c r="C2307" s="481"/>
      <c r="D2307" s="482"/>
      <c r="E2307" s="483"/>
      <c r="F2307" s="484"/>
      <c r="G2307" s="514"/>
      <c r="H2307" s="485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198</v>
      </c>
      <c r="B2308" s="470" t="s">
        <v>2667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199</v>
      </c>
      <c r="B2309" s="486" t="s">
        <v>2668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200</v>
      </c>
      <c r="B2310" s="470" t="s">
        <v>2669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ht="18.75" thickBot="1" x14ac:dyDescent="0.3">
      <c r="B2311" s="458" t="s">
        <v>215</v>
      </c>
      <c r="C2311" s="451"/>
      <c r="D2311" s="452"/>
      <c r="E2311" s="453"/>
      <c r="F2311" s="454"/>
      <c r="G2311" s="516"/>
      <c r="H2311" s="457"/>
      <c r="I2311" s="455">
        <f>SUM(I2111:I2310)</f>
        <v>0</v>
      </c>
      <c r="J2311" s="455">
        <f>SUM(J2111:J2310)</f>
        <v>0</v>
      </c>
      <c r="K2311" s="455">
        <f>SUM(K2111:K2310)</f>
        <v>0</v>
      </c>
      <c r="L2311" s="456"/>
    </row>
    <row r="2312" spans="1:12" x14ac:dyDescent="0.2">
      <c r="A2312" s="41"/>
    </row>
    <row r="2313" spans="1:12" ht="25.5" x14ac:dyDescent="0.35">
      <c r="A2313" s="41"/>
      <c r="B2313" s="324" t="s">
        <v>304</v>
      </c>
      <c r="C2313" s="335"/>
      <c r="D2313" s="335"/>
      <c r="E2313" s="307">
        <f>K193+K370+K557+K674+K881+K1099+K1301+K1503+K1705+K1907+K2109+K2311</f>
        <v>12188228076</v>
      </c>
      <c r="F2313" s="335"/>
      <c r="G2313" s="517"/>
      <c r="H2313" s="41"/>
      <c r="I2313" s="313"/>
      <c r="J2313" s="313"/>
      <c r="K2313" s="352"/>
      <c r="L2313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2" t="s">
        <v>112</v>
      </c>
      <c r="B1" s="832"/>
      <c r="C1" s="832"/>
      <c r="D1" s="832"/>
      <c r="E1" s="832"/>
      <c r="F1" s="832"/>
      <c r="G1" s="832"/>
      <c r="H1" s="832"/>
      <c r="I1" s="832"/>
      <c r="J1" s="832"/>
    </row>
    <row r="2" spans="1:10" ht="18" x14ac:dyDescent="0.25">
      <c r="A2" s="832" t="s">
        <v>113</v>
      </c>
      <c r="B2" s="832"/>
      <c r="C2" s="832"/>
      <c r="D2" s="832"/>
      <c r="E2" s="832"/>
      <c r="F2" s="832"/>
      <c r="G2" s="832"/>
      <c r="H2" s="832"/>
      <c r="I2" s="832"/>
      <c r="J2" s="832"/>
    </row>
    <row r="3" spans="1:10" ht="18" x14ac:dyDescent="0.25">
      <c r="A3" s="832" t="s">
        <v>114</v>
      </c>
      <c r="B3" s="832"/>
      <c r="C3" s="832"/>
      <c r="D3" s="832"/>
      <c r="E3" s="832"/>
      <c r="F3" s="832"/>
      <c r="G3" s="832"/>
      <c r="H3" s="832"/>
      <c r="I3" s="832"/>
      <c r="J3" s="832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3" t="s">
        <v>116</v>
      </c>
      <c r="I5" s="834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5" t="s">
        <v>124</v>
      </c>
      <c r="I6" s="836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7" t="s">
        <v>129</v>
      </c>
      <c r="I7" s="838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7" t="s">
        <v>138</v>
      </c>
      <c r="B21" s="828"/>
      <c r="C21" s="829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0"/>
      <c r="J23" s="830"/>
    </row>
    <row r="24" spans="1:10" x14ac:dyDescent="0.25">
      <c r="I24" s="826"/>
      <c r="J24" s="826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1"/>
      <c r="J30" s="831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2" t="s">
        <v>112</v>
      </c>
      <c r="B1" s="832"/>
      <c r="C1" s="832"/>
      <c r="D1" s="832"/>
      <c r="E1" s="832"/>
      <c r="F1" s="832"/>
      <c r="G1" s="832"/>
      <c r="H1" s="832"/>
      <c r="I1" s="832"/>
      <c r="J1" s="832"/>
    </row>
    <row r="2" spans="1:10" ht="18" x14ac:dyDescent="0.25">
      <c r="A2" s="832" t="s">
        <v>139</v>
      </c>
      <c r="B2" s="832"/>
      <c r="C2" s="832"/>
      <c r="D2" s="832"/>
      <c r="E2" s="832"/>
      <c r="F2" s="832"/>
      <c r="G2" s="832"/>
      <c r="H2" s="832"/>
      <c r="I2" s="832"/>
      <c r="J2" s="832"/>
    </row>
    <row r="3" spans="1:10" ht="18" x14ac:dyDescent="0.25">
      <c r="A3" s="832" t="s">
        <v>114</v>
      </c>
      <c r="B3" s="832"/>
      <c r="C3" s="832"/>
      <c r="D3" s="832"/>
      <c r="E3" s="832"/>
      <c r="F3" s="832"/>
      <c r="G3" s="832"/>
      <c r="H3" s="832"/>
      <c r="I3" s="832"/>
      <c r="J3" s="832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39"/>
      <c r="B5" s="839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3" t="s">
        <v>116</v>
      </c>
      <c r="I7" s="834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5" t="s">
        <v>124</v>
      </c>
      <c r="I8" s="836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7" t="s">
        <v>129</v>
      </c>
      <c r="I9" s="838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7" t="s">
        <v>144</v>
      </c>
      <c r="B74" s="828"/>
      <c r="C74" s="829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0"/>
      <c r="J76" s="830"/>
    </row>
    <row r="77" spans="1:10" x14ac:dyDescent="0.25">
      <c r="I77" s="826"/>
      <c r="J77" s="826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1"/>
      <c r="J83" s="831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2023-07-21T07:37:56Z</dcterms:modified>
</cp:coreProperties>
</file>