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2\PPN\05\"/>
    </mc:Choice>
  </mc:AlternateContent>
  <bookViews>
    <workbookView xWindow="0" yWindow="0" windowWidth="20490" windowHeight="7755" activeTab="1"/>
  </bookViews>
  <sheets>
    <sheet name="Hitung FP Keluar" sheetId="2" r:id="rId1"/>
    <sheet name="Invoice" sheetId="1" r:id="rId2"/>
  </sheets>
  <definedNames>
    <definedName name="_xlnm.Print_Area" localSheetId="1">Invoice!$A$2761:$L$2880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89" i="1" l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J2992" i="1" s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J2952" i="1" s="1"/>
  <c r="K2994" i="1" l="1"/>
  <c r="K2998" i="1" s="1"/>
  <c r="K2954" i="1"/>
  <c r="K2958" i="1" s="1"/>
  <c r="J2996" i="1" l="1"/>
  <c r="J2956" i="1"/>
  <c r="K2909" i="1" l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J2872" i="1" s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J2832" i="1" s="1"/>
  <c r="J2912" i="1" l="1"/>
  <c r="K2914" i="1" s="1"/>
  <c r="J2916" i="1" s="1"/>
  <c r="K2874" i="1"/>
  <c r="J2876" i="1" s="1"/>
  <c r="K2834" i="1"/>
  <c r="K2838" i="1" s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J2712" i="1" l="1"/>
  <c r="J2752" i="1"/>
  <c r="K2754" i="1" s="1"/>
  <c r="K2758" i="1" s="1"/>
  <c r="J2792" i="1"/>
  <c r="K2918" i="1"/>
  <c r="K2878" i="1"/>
  <c r="J2836" i="1"/>
  <c r="K2794" i="1"/>
  <c r="K2798" i="1" s="1"/>
  <c r="K2714" i="1"/>
  <c r="K2718" i="1" s="1"/>
  <c r="J2796" i="1" l="1"/>
  <c r="J2756" i="1"/>
  <c r="J2716" i="1"/>
  <c r="K2669" i="1" l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J2632" i="1" s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J2592" i="1" s="1"/>
  <c r="J2672" i="1" l="1"/>
  <c r="K2674" i="1" s="1"/>
  <c r="K2678" i="1" s="1"/>
  <c r="K2634" i="1"/>
  <c r="K2638" i="1" s="1"/>
  <c r="K2594" i="1"/>
  <c r="K2598" i="1" s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J2352" i="1" l="1"/>
  <c r="J2392" i="1"/>
  <c r="K2394" i="1" s="1"/>
  <c r="K2398" i="1" s="1"/>
  <c r="J2472" i="1"/>
  <c r="J2512" i="1"/>
  <c r="K2514" i="1" s="1"/>
  <c r="K2518" i="1" s="1"/>
  <c r="J2232" i="1"/>
  <c r="K2234" i="1" s="1"/>
  <c r="K2238" i="1" s="1"/>
  <c r="J2272" i="1"/>
  <c r="K2274" i="1" s="1"/>
  <c r="J2676" i="1"/>
  <c r="J2636" i="1"/>
  <c r="J2596" i="1"/>
  <c r="K2474" i="1"/>
  <c r="K2478" i="1" s="1"/>
  <c r="K2354" i="1"/>
  <c r="K2358" i="1" s="1"/>
  <c r="K2278" i="1" l="1"/>
  <c r="J2276" i="1"/>
  <c r="J2516" i="1"/>
  <c r="J2476" i="1"/>
  <c r="J2396" i="1"/>
  <c r="J2356" i="1"/>
  <c r="J2236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J2112" i="1" l="1"/>
  <c r="K2114" i="1" s="1"/>
  <c r="K2118" i="1" s="1"/>
  <c r="J2152" i="1"/>
  <c r="K2154" i="1" s="1"/>
  <c r="K2158" i="1" s="1"/>
  <c r="J2156" i="1" l="1"/>
  <c r="J2116" i="1"/>
  <c r="K2549" i="1" l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J2552" i="1" l="1"/>
  <c r="K2554" i="1" s="1"/>
  <c r="K2558" i="1" s="1"/>
  <c r="J2432" i="1"/>
  <c r="K2434" i="1" s="1"/>
  <c r="J2436" i="1" s="1"/>
  <c r="K2438" i="1" l="1"/>
  <c r="J2556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J2032" i="1" l="1"/>
  <c r="K2034" i="1" s="1"/>
  <c r="K2038" i="1" s="1"/>
  <c r="J1992" i="1"/>
  <c r="K1994" i="1" s="1"/>
  <c r="K1998" i="1" s="1"/>
  <c r="J1996" i="1" l="1"/>
  <c r="J2036" i="1"/>
  <c r="K1909" i="1" l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J1872" i="1" l="1"/>
  <c r="K1874" i="1" s="1"/>
  <c r="K1878" i="1" s="1"/>
  <c r="J1912" i="1"/>
  <c r="K1914" i="1" s="1"/>
  <c r="K1918" i="1" s="1"/>
  <c r="J1916" i="1" l="1"/>
  <c r="J1876" i="1"/>
  <c r="K1789" i="1" l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J1792" i="1" l="1"/>
  <c r="K1794" i="1" s="1"/>
  <c r="K1798" i="1" s="1"/>
  <c r="J1752" i="1"/>
  <c r="K1754" i="1" s="1"/>
  <c r="K1758" i="1" s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J1632" i="1" l="1"/>
  <c r="J1672" i="1"/>
  <c r="K1674" i="1" s="1"/>
  <c r="K1678" i="1" s="1"/>
  <c r="J1796" i="1"/>
  <c r="J1756" i="1"/>
  <c r="K1634" i="1"/>
  <c r="K1638" i="1" s="1"/>
  <c r="J1676" i="1" l="1"/>
  <c r="J1636" i="1"/>
  <c r="K1549" i="1" l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J1512" i="1" l="1"/>
  <c r="K1514" i="1" s="1"/>
  <c r="K1518" i="1" s="1"/>
  <c r="J1552" i="1"/>
  <c r="K1554" i="1" s="1"/>
  <c r="K1558" i="1" s="1"/>
  <c r="J1556" i="1" l="1"/>
  <c r="J1516" i="1"/>
  <c r="K1429" i="1" l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J1432" i="1" l="1"/>
  <c r="K1434" i="1" s="1"/>
  <c r="K1438" i="1" s="1"/>
  <c r="J1392" i="1"/>
  <c r="K1394" i="1" s="1"/>
  <c r="K1398" i="1" s="1"/>
  <c r="J1436" i="1" l="1"/>
  <c r="J1396" i="1"/>
  <c r="K1309" i="1" l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J1192" i="1" l="1"/>
  <c r="J1272" i="1"/>
  <c r="K1274" i="1" s="1"/>
  <c r="J1276" i="1" s="1"/>
  <c r="J1312" i="1"/>
  <c r="K1314" i="1" s="1"/>
  <c r="J1152" i="1"/>
  <c r="K1154" i="1" s="1"/>
  <c r="K1158" i="1" s="1"/>
  <c r="K1194" i="1"/>
  <c r="K1198" i="1" s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D573" i="2"/>
  <c r="D574" i="2" s="1"/>
  <c r="D567" i="2"/>
  <c r="D568" i="2" s="1"/>
  <c r="D561" i="2"/>
  <c r="D562" i="2" s="1"/>
  <c r="D553" i="2"/>
  <c r="D554" i="2" s="1"/>
  <c r="D545" i="2"/>
  <c r="D546" i="2" s="1"/>
  <c r="D539" i="2"/>
  <c r="D540" i="2" s="1"/>
  <c r="D533" i="2"/>
  <c r="D534" i="2" s="1"/>
  <c r="D527" i="2"/>
  <c r="D528" i="2" s="1"/>
  <c r="D519" i="2"/>
  <c r="D520" i="2" s="1"/>
  <c r="D511" i="2"/>
  <c r="D512" i="2" s="1"/>
  <c r="D505" i="2"/>
  <c r="D506" i="2" s="1"/>
  <c r="D499" i="2"/>
  <c r="D500" i="2" s="1"/>
  <c r="D493" i="2"/>
  <c r="D494" i="2" s="1"/>
  <c r="D485" i="2"/>
  <c r="D486" i="2" s="1"/>
  <c r="D477" i="2"/>
  <c r="D478" i="2" s="1"/>
  <c r="D471" i="2"/>
  <c r="D472" i="2" s="1"/>
  <c r="D465" i="2"/>
  <c r="D466" i="2" s="1"/>
  <c r="D457" i="2"/>
  <c r="D458" i="2" s="1"/>
  <c r="D451" i="2"/>
  <c r="D452" i="2" s="1"/>
  <c r="D443" i="2"/>
  <c r="D444" i="2" s="1"/>
  <c r="D437" i="2"/>
  <c r="D438" i="2" s="1"/>
  <c r="D429" i="2"/>
  <c r="D430" i="2" s="1"/>
  <c r="D423" i="2"/>
  <c r="D424" i="2" s="1"/>
  <c r="D417" i="2"/>
  <c r="D418" i="2" s="1"/>
  <c r="D411" i="2"/>
  <c r="D412" i="2" s="1"/>
  <c r="D405" i="2"/>
  <c r="D406" i="2" s="1"/>
  <c r="D399" i="2"/>
  <c r="D400" i="2" s="1"/>
  <c r="D391" i="2"/>
  <c r="D392" i="2" s="1"/>
  <c r="D383" i="2"/>
  <c r="D384" i="2" s="1"/>
  <c r="D377" i="2"/>
  <c r="D378" i="2" s="1"/>
  <c r="D371" i="2"/>
  <c r="D372" i="2" s="1"/>
  <c r="D365" i="2"/>
  <c r="D366" i="2" s="1"/>
  <c r="D359" i="2"/>
  <c r="D360" i="2" s="1"/>
  <c r="D353" i="2"/>
  <c r="D354" i="2" s="1"/>
  <c r="D347" i="2"/>
  <c r="D348" i="2" s="1"/>
  <c r="D341" i="2"/>
  <c r="D342" i="2" s="1"/>
  <c r="D335" i="2"/>
  <c r="D336" i="2" s="1"/>
  <c r="D329" i="2"/>
  <c r="D330" i="2" s="1"/>
  <c r="D323" i="2"/>
  <c r="D324" i="2" s="1"/>
  <c r="D317" i="2"/>
  <c r="D318" i="2" s="1"/>
  <c r="D311" i="2"/>
  <c r="D312" i="2" s="1"/>
  <c r="D303" i="2"/>
  <c r="D304" i="2" s="1"/>
  <c r="D297" i="2"/>
  <c r="D298" i="2" s="1"/>
  <c r="D289" i="2"/>
  <c r="D290" i="2" s="1"/>
  <c r="D283" i="2"/>
  <c r="D284" i="2" s="1"/>
  <c r="D277" i="2"/>
  <c r="D278" i="2" s="1"/>
  <c r="D269" i="2"/>
  <c r="D270" i="2" s="1"/>
  <c r="D263" i="2"/>
  <c r="D264" i="2" s="1"/>
  <c r="D257" i="2"/>
  <c r="D258" i="2" s="1"/>
  <c r="D251" i="2"/>
  <c r="D252" i="2" s="1"/>
  <c r="D245" i="2"/>
  <c r="D246" i="2" s="1"/>
  <c r="D239" i="2"/>
  <c r="D231" i="2"/>
  <c r="D232" i="2" s="1"/>
  <c r="D225" i="2"/>
  <c r="D219" i="2"/>
  <c r="D220" i="2" s="1"/>
  <c r="D213" i="2"/>
  <c r="D207" i="2"/>
  <c r="D208" i="2" s="1"/>
  <c r="D201" i="2"/>
  <c r="D195" i="2"/>
  <c r="D189" i="2"/>
  <c r="F190" i="2" s="1"/>
  <c r="H190" i="2" s="1"/>
  <c r="D183" i="2"/>
  <c r="D184" i="2" s="1"/>
  <c r="D177" i="2"/>
  <c r="D171" i="2"/>
  <c r="D165" i="2"/>
  <c r="D159" i="2"/>
  <c r="D160" i="2" s="1"/>
  <c r="D153" i="2"/>
  <c r="D147" i="2"/>
  <c r="F148" i="2" s="1"/>
  <c r="D141" i="2"/>
  <c r="F142" i="2" s="1"/>
  <c r="D133" i="2"/>
  <c r="D134" i="2" s="1"/>
  <c r="D127" i="2"/>
  <c r="D128" i="2" s="1"/>
  <c r="F128" i="2" s="1"/>
  <c r="D119" i="2"/>
  <c r="D120" i="2" s="1"/>
  <c r="F120" i="2" s="1"/>
  <c r="D111" i="2"/>
  <c r="D112" i="2" s="1"/>
  <c r="F112" i="2" s="1"/>
  <c r="D105" i="2"/>
  <c r="D99" i="2"/>
  <c r="D100" i="2" s="1"/>
  <c r="D93" i="2"/>
  <c r="D94" i="2" s="1"/>
  <c r="D85" i="2"/>
  <c r="F85" i="2" s="1"/>
  <c r="D77" i="2"/>
  <c r="D71" i="2"/>
  <c r="D72" i="2" s="1"/>
  <c r="D65" i="2"/>
  <c r="D66" i="2" s="1"/>
  <c r="D59" i="2"/>
  <c r="D60" i="2" s="1"/>
  <c r="D53" i="2"/>
  <c r="D54" i="2" s="1"/>
  <c r="D47" i="2"/>
  <c r="D48" i="2" s="1"/>
  <c r="D41" i="2"/>
  <c r="D42" i="2" s="1"/>
  <c r="D33" i="2"/>
  <c r="D25" i="2"/>
  <c r="D26" i="2" s="1"/>
  <c r="F26" i="2" s="1"/>
  <c r="D17" i="2"/>
  <c r="D18" i="2" s="1"/>
  <c r="F18" i="2" s="1"/>
  <c r="D11" i="2"/>
  <c r="D3" i="2"/>
  <c r="K1318" i="1" l="1"/>
  <c r="J1316" i="1"/>
  <c r="J32" i="1"/>
  <c r="K34" i="1" s="1"/>
  <c r="K38" i="1" s="1"/>
  <c r="J152" i="1"/>
  <c r="K154" i="1" s="1"/>
  <c r="K158" i="1" s="1"/>
  <c r="J192" i="1"/>
  <c r="J312" i="1"/>
  <c r="J352" i="1"/>
  <c r="J392" i="1"/>
  <c r="K394" i="1" s="1"/>
  <c r="K398" i="1" s="1"/>
  <c r="J432" i="1"/>
  <c r="J472" i="1"/>
  <c r="J512" i="1"/>
  <c r="K514" i="1" s="1"/>
  <c r="K518" i="1" s="1"/>
  <c r="J552" i="1"/>
  <c r="K554" i="1" s="1"/>
  <c r="K558" i="1" s="1"/>
  <c r="J592" i="1"/>
  <c r="J632" i="1"/>
  <c r="J672" i="1"/>
  <c r="K674" i="1" s="1"/>
  <c r="K678" i="1" s="1"/>
  <c r="J712" i="1"/>
  <c r="K714" i="1" s="1"/>
  <c r="K718" i="1" s="1"/>
  <c r="J752" i="1"/>
  <c r="J792" i="1"/>
  <c r="J872" i="1"/>
  <c r="K874" i="1" s="1"/>
  <c r="J876" i="1" s="1"/>
  <c r="J912" i="1"/>
  <c r="K914" i="1" s="1"/>
  <c r="K918" i="1" s="1"/>
  <c r="J952" i="1"/>
  <c r="J992" i="1"/>
  <c r="J1032" i="1"/>
  <c r="J1072" i="1"/>
  <c r="K1074" i="1" s="1"/>
  <c r="J72" i="1"/>
  <c r="J112" i="1"/>
  <c r="K114" i="1" s="1"/>
  <c r="K118" i="1" s="1"/>
  <c r="J232" i="1"/>
  <c r="J272" i="1"/>
  <c r="K314" i="1"/>
  <c r="K318" i="1" s="1"/>
  <c r="J316" i="1"/>
  <c r="K434" i="1"/>
  <c r="K438" i="1" s="1"/>
  <c r="K594" i="1"/>
  <c r="K598" i="1" s="1"/>
  <c r="K754" i="1"/>
  <c r="K758" i="1" s="1"/>
  <c r="K794" i="1"/>
  <c r="K798" i="1" s="1"/>
  <c r="K954" i="1"/>
  <c r="K958" i="1" s="1"/>
  <c r="K994" i="1"/>
  <c r="K998" i="1" s="1"/>
  <c r="K74" i="1"/>
  <c r="K78" i="1" s="1"/>
  <c r="K194" i="1"/>
  <c r="J196" i="1" s="1"/>
  <c r="K354" i="1"/>
  <c r="K358" i="1" s="1"/>
  <c r="K474" i="1"/>
  <c r="J476" i="1" s="1"/>
  <c r="K478" i="1"/>
  <c r="K634" i="1"/>
  <c r="K638" i="1" s="1"/>
  <c r="J832" i="1"/>
  <c r="K834" i="1" s="1"/>
  <c r="J836" i="1" s="1"/>
  <c r="J1712" i="1"/>
  <c r="J2312" i="1"/>
  <c r="K2314" i="1" s="1"/>
  <c r="K2318" i="1" s="1"/>
  <c r="J2192" i="1"/>
  <c r="K2194" i="1" s="1"/>
  <c r="J2072" i="1"/>
  <c r="K2074" i="1" s="1"/>
  <c r="F377" i="2"/>
  <c r="G377" i="2" s="1"/>
  <c r="D135" i="2"/>
  <c r="F303" i="2"/>
  <c r="G303" i="2" s="1"/>
  <c r="F405" i="2"/>
  <c r="G405" i="2" s="1"/>
  <c r="F329" i="2"/>
  <c r="H329" i="2" s="1"/>
  <c r="F353" i="2"/>
  <c r="D166" i="2"/>
  <c r="F166" i="2" s="1"/>
  <c r="D214" i="2"/>
  <c r="D215" i="2" s="1"/>
  <c r="F341" i="2"/>
  <c r="G341" i="2" s="1"/>
  <c r="F391" i="2"/>
  <c r="D172" i="2"/>
  <c r="D173" i="2" s="1"/>
  <c r="D154" i="2"/>
  <c r="F154" i="2" s="1"/>
  <c r="F178" i="2"/>
  <c r="H178" i="2" s="1"/>
  <c r="D178" i="2"/>
  <c r="D202" i="2"/>
  <c r="F202" i="2" s="1"/>
  <c r="D226" i="2"/>
  <c r="F226" i="2" s="1"/>
  <c r="F317" i="2"/>
  <c r="G317" i="2" s="1"/>
  <c r="F365" i="2"/>
  <c r="H365" i="2" s="1"/>
  <c r="F417" i="2"/>
  <c r="G417" i="2" s="1"/>
  <c r="D12" i="2"/>
  <c r="F12" i="2" s="1"/>
  <c r="F231" i="2"/>
  <c r="G231" i="2" s="1"/>
  <c r="F245" i="2"/>
  <c r="H245" i="2" s="1"/>
  <c r="F257" i="2"/>
  <c r="H257" i="2" s="1"/>
  <c r="F269" i="2"/>
  <c r="G269" i="2" s="1"/>
  <c r="F283" i="2"/>
  <c r="H283" i="2" s="1"/>
  <c r="F297" i="2"/>
  <c r="G297" i="2" s="1"/>
  <c r="F311" i="2"/>
  <c r="G311" i="2" s="1"/>
  <c r="F323" i="2"/>
  <c r="G323" i="2" s="1"/>
  <c r="F335" i="2"/>
  <c r="G335" i="2" s="1"/>
  <c r="F347" i="2"/>
  <c r="G347" i="2" s="1"/>
  <c r="F359" i="2"/>
  <c r="G359" i="2" s="1"/>
  <c r="F371" i="2"/>
  <c r="H371" i="2" s="1"/>
  <c r="F383" i="2"/>
  <c r="G383" i="2" s="1"/>
  <c r="F399" i="2"/>
  <c r="G399" i="2" s="1"/>
  <c r="F411" i="2"/>
  <c r="H411" i="2" s="1"/>
  <c r="F423" i="2"/>
  <c r="H423" i="2" s="1"/>
  <c r="F11" i="2"/>
  <c r="G11" i="2" s="1"/>
  <c r="F53" i="2"/>
  <c r="G53" i="2" s="1"/>
  <c r="F54" i="2"/>
  <c r="H54" i="2" s="1"/>
  <c r="F33" i="2"/>
  <c r="G33" i="2" s="1"/>
  <c r="D34" i="2"/>
  <c r="F34" i="2" s="1"/>
  <c r="F105" i="2"/>
  <c r="G105" i="2" s="1"/>
  <c r="D106" i="2"/>
  <c r="F106" i="2" s="1"/>
  <c r="H106" i="2" s="1"/>
  <c r="F239" i="2"/>
  <c r="H239" i="2" s="1"/>
  <c r="F251" i="2"/>
  <c r="G251" i="2" s="1"/>
  <c r="F263" i="2"/>
  <c r="G263" i="2" s="1"/>
  <c r="F277" i="2"/>
  <c r="H277" i="2" s="1"/>
  <c r="F289" i="2"/>
  <c r="G289" i="2" s="1"/>
  <c r="F41" i="2"/>
  <c r="F42" i="2"/>
  <c r="F65" i="2"/>
  <c r="G65" i="2" s="1"/>
  <c r="F66" i="2"/>
  <c r="F171" i="2"/>
  <c r="H171" i="2" s="1"/>
  <c r="D161" i="2"/>
  <c r="D167" i="2"/>
  <c r="F165" i="2"/>
  <c r="G165" i="2" s="1"/>
  <c r="I165" i="2" s="1"/>
  <c r="F159" i="2"/>
  <c r="F153" i="2"/>
  <c r="G153" i="2" s="1"/>
  <c r="I153" i="2" s="1"/>
  <c r="F147" i="2"/>
  <c r="F149" i="2" s="1"/>
  <c r="D143" i="2"/>
  <c r="F141" i="2"/>
  <c r="G141" i="2" s="1"/>
  <c r="I141" i="2" s="1"/>
  <c r="F133" i="2"/>
  <c r="H133" i="2" s="1"/>
  <c r="D129" i="2"/>
  <c r="F127" i="2"/>
  <c r="G127" i="2" s="1"/>
  <c r="I127" i="2" s="1"/>
  <c r="F119" i="2"/>
  <c r="G119" i="2" s="1"/>
  <c r="I119" i="2" s="1"/>
  <c r="D113" i="2"/>
  <c r="F111" i="2"/>
  <c r="G111" i="2" s="1"/>
  <c r="F100" i="2"/>
  <c r="G100" i="2" s="1"/>
  <c r="I100" i="2" s="1"/>
  <c r="F99" i="2"/>
  <c r="H99" i="2" s="1"/>
  <c r="F94" i="2"/>
  <c r="H94" i="2" s="1"/>
  <c r="F93" i="2"/>
  <c r="F86" i="2"/>
  <c r="G86" i="2" s="1"/>
  <c r="I86" i="2" s="1"/>
  <c r="F78" i="2"/>
  <c r="H78" i="2" s="1"/>
  <c r="F77" i="2"/>
  <c r="G77" i="2" s="1"/>
  <c r="F72" i="2"/>
  <c r="H72" i="2" s="1"/>
  <c r="F71" i="2"/>
  <c r="F60" i="2"/>
  <c r="H60" i="2" s="1"/>
  <c r="F59" i="2"/>
  <c r="G59" i="2" s="1"/>
  <c r="F48" i="2"/>
  <c r="H48" i="2" s="1"/>
  <c r="F47" i="2"/>
  <c r="G47" i="2" s="1"/>
  <c r="D35" i="2"/>
  <c r="D27" i="2"/>
  <c r="F25" i="2"/>
  <c r="F27" i="2" s="1"/>
  <c r="D19" i="2"/>
  <c r="F17" i="2"/>
  <c r="G17" i="2" s="1"/>
  <c r="H18" i="2"/>
  <c r="G18" i="2"/>
  <c r="I18" i="2" s="1"/>
  <c r="H148" i="2"/>
  <c r="G148" i="2"/>
  <c r="I148" i="2" s="1"/>
  <c r="G94" i="2"/>
  <c r="I94" i="2" s="1"/>
  <c r="G112" i="2"/>
  <c r="I112" i="2" s="1"/>
  <c r="H112" i="2"/>
  <c r="H120" i="2"/>
  <c r="G120" i="2"/>
  <c r="I120" i="2" s="1"/>
  <c r="F19" i="2"/>
  <c r="H26" i="2"/>
  <c r="G26" i="2"/>
  <c r="I26" i="2" s="1"/>
  <c r="H128" i="2"/>
  <c r="G128" i="2"/>
  <c r="I128" i="2" s="1"/>
  <c r="D185" i="2"/>
  <c r="D209" i="2"/>
  <c r="G41" i="2"/>
  <c r="G85" i="2"/>
  <c r="D121" i="2"/>
  <c r="F129" i="2"/>
  <c r="F134" i="2"/>
  <c r="F135" i="2" s="1"/>
  <c r="G147" i="2"/>
  <c r="D149" i="2"/>
  <c r="F160" i="2"/>
  <c r="G171" i="2"/>
  <c r="F183" i="2"/>
  <c r="G190" i="2"/>
  <c r="I190" i="2" s="1"/>
  <c r="F195" i="2"/>
  <c r="F207" i="2"/>
  <c r="F219" i="2"/>
  <c r="H231" i="2"/>
  <c r="G245" i="2"/>
  <c r="H303" i="2"/>
  <c r="G353" i="2"/>
  <c r="H353" i="2"/>
  <c r="H359" i="2"/>
  <c r="G365" i="2"/>
  <c r="H377" i="2"/>
  <c r="G391" i="2"/>
  <c r="H391" i="2"/>
  <c r="F438" i="2"/>
  <c r="F437" i="2"/>
  <c r="H41" i="2"/>
  <c r="H53" i="2"/>
  <c r="H85" i="2"/>
  <c r="H142" i="2"/>
  <c r="G142" i="2"/>
  <c r="I142" i="2" s="1"/>
  <c r="D179" i="2"/>
  <c r="F184" i="2"/>
  <c r="D191" i="2"/>
  <c r="F196" i="2"/>
  <c r="F208" i="2"/>
  <c r="F220" i="2"/>
  <c r="F121" i="2"/>
  <c r="G133" i="2"/>
  <c r="F177" i="2"/>
  <c r="F189" i="2"/>
  <c r="F201" i="2"/>
  <c r="F213" i="2"/>
  <c r="F225" i="2"/>
  <c r="D431" i="2"/>
  <c r="F430" i="2"/>
  <c r="F429" i="2"/>
  <c r="F232" i="2"/>
  <c r="D241" i="2"/>
  <c r="F240" i="2"/>
  <c r="F246" i="2"/>
  <c r="D253" i="2"/>
  <c r="F252" i="2"/>
  <c r="F258" i="2"/>
  <c r="D265" i="2"/>
  <c r="F264" i="2"/>
  <c r="F270" i="2"/>
  <c r="D279" i="2"/>
  <c r="F278" i="2"/>
  <c r="F284" i="2"/>
  <c r="D291" i="2"/>
  <c r="F290" i="2"/>
  <c r="F298" i="2"/>
  <c r="D305" i="2"/>
  <c r="F304" i="2"/>
  <c r="F312" i="2"/>
  <c r="D319" i="2"/>
  <c r="F318" i="2"/>
  <c r="F324" i="2"/>
  <c r="D331" i="2"/>
  <c r="F330" i="2"/>
  <c r="F336" i="2"/>
  <c r="D343" i="2"/>
  <c r="F342" i="2"/>
  <c r="F348" i="2"/>
  <c r="D355" i="2"/>
  <c r="F354" i="2"/>
  <c r="F355" i="2" s="1"/>
  <c r="F360" i="2"/>
  <c r="D367" i="2"/>
  <c r="F366" i="2"/>
  <c r="F372" i="2"/>
  <c r="D379" i="2"/>
  <c r="F378" i="2"/>
  <c r="F384" i="2"/>
  <c r="D393" i="2"/>
  <c r="F392" i="2"/>
  <c r="F393" i="2" s="1"/>
  <c r="F400" i="2"/>
  <c r="D407" i="2"/>
  <c r="F406" i="2"/>
  <c r="F412" i="2"/>
  <c r="D419" i="2"/>
  <c r="F418" i="2"/>
  <c r="F424" i="2"/>
  <c r="D445" i="2"/>
  <c r="F444" i="2"/>
  <c r="F443" i="2"/>
  <c r="D453" i="2"/>
  <c r="F452" i="2"/>
  <c r="F451" i="2"/>
  <c r="F458" i="2"/>
  <c r="F457" i="2"/>
  <c r="F466" i="2"/>
  <c r="F465" i="2"/>
  <c r="D473" i="2"/>
  <c r="F472" i="2"/>
  <c r="F471" i="2"/>
  <c r="D479" i="2"/>
  <c r="F478" i="2"/>
  <c r="F477" i="2"/>
  <c r="F486" i="2"/>
  <c r="F485" i="2"/>
  <c r="F494" i="2"/>
  <c r="F493" i="2"/>
  <c r="D501" i="2"/>
  <c r="F500" i="2"/>
  <c r="F499" i="2"/>
  <c r="D507" i="2"/>
  <c r="F506" i="2"/>
  <c r="F505" i="2"/>
  <c r="F512" i="2"/>
  <c r="F511" i="2"/>
  <c r="D521" i="2"/>
  <c r="F520" i="2"/>
  <c r="F519" i="2"/>
  <c r="D529" i="2"/>
  <c r="F528" i="2"/>
  <c r="F527" i="2"/>
  <c r="F534" i="2"/>
  <c r="F533" i="2"/>
  <c r="F540" i="2"/>
  <c r="F539" i="2"/>
  <c r="F546" i="2"/>
  <c r="F545" i="2"/>
  <c r="F554" i="2"/>
  <c r="F553" i="2"/>
  <c r="F562" i="2"/>
  <c r="F561" i="2"/>
  <c r="F567" i="2"/>
  <c r="F568" i="2"/>
  <c r="F573" i="2"/>
  <c r="F574" i="2"/>
  <c r="F3" i="2"/>
  <c r="F4" i="2"/>
  <c r="J1952" i="1"/>
  <c r="K1954" i="1" s="1"/>
  <c r="J1832" i="1"/>
  <c r="K1834" i="1" s="1"/>
  <c r="J1836" i="1" s="1"/>
  <c r="K1714" i="1"/>
  <c r="K1718" i="1" s="1"/>
  <c r="J1592" i="1"/>
  <c r="K1594" i="1" s="1"/>
  <c r="J1596" i="1" s="1"/>
  <c r="J1472" i="1"/>
  <c r="K1474" i="1" s="1"/>
  <c r="K1478" i="1" s="1"/>
  <c r="J1352" i="1"/>
  <c r="K1354" i="1" s="1"/>
  <c r="J1356" i="1" s="1"/>
  <c r="K1278" i="1"/>
  <c r="J1232" i="1"/>
  <c r="K1234" i="1" s="1"/>
  <c r="J1196" i="1"/>
  <c r="J1156" i="1"/>
  <c r="J1112" i="1"/>
  <c r="K1114" i="1" s="1"/>
  <c r="K1118" i="1" s="1"/>
  <c r="F253" i="2" l="1"/>
  <c r="G129" i="2"/>
  <c r="G130" i="2" s="1"/>
  <c r="H11" i="2"/>
  <c r="F233" i="2"/>
  <c r="H383" i="2"/>
  <c r="G78" i="2"/>
  <c r="I78" i="2" s="1"/>
  <c r="F379" i="2"/>
  <c r="G178" i="2"/>
  <c r="I178" i="2" s="1"/>
  <c r="F43" i="2"/>
  <c r="F73" i="2"/>
  <c r="J596" i="1"/>
  <c r="H33" i="2"/>
  <c r="G239" i="2"/>
  <c r="F291" i="2"/>
  <c r="F241" i="2"/>
  <c r="H65" i="2"/>
  <c r="H17" i="2"/>
  <c r="G72" i="2"/>
  <c r="I72" i="2" s="1"/>
  <c r="F305" i="2"/>
  <c r="H269" i="2"/>
  <c r="H127" i="2"/>
  <c r="H147" i="2"/>
  <c r="H149" i="2" s="1"/>
  <c r="F87" i="2"/>
  <c r="H25" i="2"/>
  <c r="H27" i="2" s="1"/>
  <c r="D13" i="2"/>
  <c r="D227" i="2"/>
  <c r="H111" i="2"/>
  <c r="H113" i="2" s="1"/>
  <c r="H47" i="2"/>
  <c r="G423" i="2"/>
  <c r="G371" i="2"/>
  <c r="I371" i="2" s="1"/>
  <c r="H289" i="2"/>
  <c r="G25" i="2"/>
  <c r="F35" i="2"/>
  <c r="D155" i="2"/>
  <c r="F279" i="2"/>
  <c r="H165" i="2"/>
  <c r="G411" i="2"/>
  <c r="G277" i="2"/>
  <c r="K198" i="1"/>
  <c r="J916" i="1"/>
  <c r="K1034" i="1"/>
  <c r="J1036" i="1" s="1"/>
  <c r="K1078" i="1"/>
  <c r="J1076" i="1"/>
  <c r="J1956" i="1"/>
  <c r="K1958" i="1"/>
  <c r="J556" i="1"/>
  <c r="K274" i="1"/>
  <c r="K278" i="1" s="1"/>
  <c r="K878" i="1"/>
  <c r="J676" i="1"/>
  <c r="K234" i="1"/>
  <c r="K238" i="1" s="1"/>
  <c r="J2316" i="1"/>
  <c r="J636" i="1"/>
  <c r="J356" i="1"/>
  <c r="J76" i="1"/>
  <c r="J956" i="1"/>
  <c r="J756" i="1"/>
  <c r="J436" i="1"/>
  <c r="J36" i="1"/>
  <c r="K838" i="1"/>
  <c r="J716" i="1"/>
  <c r="J396" i="1"/>
  <c r="J156" i="1"/>
  <c r="J996" i="1"/>
  <c r="J796" i="1"/>
  <c r="J516" i="1"/>
  <c r="J116" i="1"/>
  <c r="J2196" i="1"/>
  <c r="K2198" i="1"/>
  <c r="K2078" i="1"/>
  <c r="J2076" i="1"/>
  <c r="H311" i="2"/>
  <c r="F419" i="2"/>
  <c r="H405" i="2"/>
  <c r="H417" i="2"/>
  <c r="F407" i="2"/>
  <c r="H341" i="2"/>
  <c r="F343" i="2"/>
  <c r="H335" i="2"/>
  <c r="H323" i="2"/>
  <c r="G329" i="2"/>
  <c r="F319" i="2"/>
  <c r="H317" i="2"/>
  <c r="F285" i="2"/>
  <c r="G283" i="2"/>
  <c r="F67" i="2"/>
  <c r="H66" i="2"/>
  <c r="H67" i="2" s="1"/>
  <c r="H226" i="2"/>
  <c r="G226" i="2"/>
  <c r="I226" i="2" s="1"/>
  <c r="D203" i="2"/>
  <c r="H105" i="2"/>
  <c r="H107" i="2" s="1"/>
  <c r="H399" i="2"/>
  <c r="H347" i="2"/>
  <c r="H297" i="2"/>
  <c r="F107" i="2"/>
  <c r="F172" i="2"/>
  <c r="F214" i="2"/>
  <c r="F215" i="2" s="1"/>
  <c r="F367" i="2"/>
  <c r="F331" i="2"/>
  <c r="H119" i="2"/>
  <c r="H121" i="2" s="1"/>
  <c r="H153" i="2"/>
  <c r="G54" i="2"/>
  <c r="I54" i="2" s="1"/>
  <c r="F79" i="2"/>
  <c r="H166" i="2"/>
  <c r="H167" i="2" s="1"/>
  <c r="G166" i="2"/>
  <c r="I166" i="2" s="1"/>
  <c r="I167" i="2" s="1"/>
  <c r="F167" i="2"/>
  <c r="G154" i="2"/>
  <c r="I154" i="2" s="1"/>
  <c r="I155" i="2" s="1"/>
  <c r="H154" i="2"/>
  <c r="H202" i="2"/>
  <c r="G202" i="2"/>
  <c r="I202" i="2" s="1"/>
  <c r="F265" i="2"/>
  <c r="H263" i="2"/>
  <c r="H251" i="2"/>
  <c r="F259" i="2"/>
  <c r="G257" i="2"/>
  <c r="H12" i="2"/>
  <c r="H13" i="2" s="1"/>
  <c r="F13" i="2"/>
  <c r="G12" i="2"/>
  <c r="I12" i="2" s="1"/>
  <c r="D569" i="2"/>
  <c r="D547" i="2"/>
  <c r="D555" i="2"/>
  <c r="F161" i="2"/>
  <c r="H159" i="2"/>
  <c r="G159" i="2"/>
  <c r="I159" i="2" s="1"/>
  <c r="F155" i="2"/>
  <c r="H141" i="2"/>
  <c r="F143" i="2"/>
  <c r="H129" i="2"/>
  <c r="G121" i="2"/>
  <c r="G122" i="2" s="1"/>
  <c r="H100" i="2"/>
  <c r="F113" i="2"/>
  <c r="G106" i="2"/>
  <c r="I106" i="2" s="1"/>
  <c r="G99" i="2"/>
  <c r="G101" i="2" s="1"/>
  <c r="F101" i="2"/>
  <c r="F95" i="2"/>
  <c r="D95" i="2"/>
  <c r="D107" i="2"/>
  <c r="D101" i="2"/>
  <c r="H93" i="2"/>
  <c r="H95" i="2" s="1"/>
  <c r="G93" i="2"/>
  <c r="G95" i="2" s="1"/>
  <c r="H86" i="2"/>
  <c r="H87" i="2" s="1"/>
  <c r="D87" i="2"/>
  <c r="G71" i="2"/>
  <c r="G73" i="2" s="1"/>
  <c r="G74" i="2" s="1"/>
  <c r="H77" i="2"/>
  <c r="D79" i="2"/>
  <c r="H71" i="2"/>
  <c r="H73" i="2" s="1"/>
  <c r="D73" i="2"/>
  <c r="D67" i="2"/>
  <c r="G66" i="2"/>
  <c r="I66" i="2" s="1"/>
  <c r="G60" i="2"/>
  <c r="I60" i="2" s="1"/>
  <c r="F55" i="2"/>
  <c r="F49" i="2"/>
  <c r="G42" i="2"/>
  <c r="I42" i="2" s="1"/>
  <c r="H59" i="2"/>
  <c r="H61" i="2" s="1"/>
  <c r="F61" i="2"/>
  <c r="D61" i="2"/>
  <c r="D55" i="2"/>
  <c r="G48" i="2"/>
  <c r="I48" i="2" s="1"/>
  <c r="D49" i="2"/>
  <c r="D43" i="2"/>
  <c r="H42" i="2"/>
  <c r="H43" i="2" s="1"/>
  <c r="G143" i="2"/>
  <c r="G144" i="2" s="1"/>
  <c r="I121" i="2"/>
  <c r="I143" i="2"/>
  <c r="G155" i="2"/>
  <c r="H55" i="2"/>
  <c r="G34" i="2"/>
  <c r="I34" i="2" s="1"/>
  <c r="H34" i="2"/>
  <c r="H35" i="2" s="1"/>
  <c r="H534" i="2"/>
  <c r="G534" i="2"/>
  <c r="I534" i="2" s="1"/>
  <c r="G512" i="2"/>
  <c r="I512" i="2" s="1"/>
  <c r="H512" i="2"/>
  <c r="F495" i="2"/>
  <c r="H493" i="2"/>
  <c r="G493" i="2"/>
  <c r="F467" i="2"/>
  <c r="H465" i="2"/>
  <c r="G465" i="2"/>
  <c r="H412" i="2"/>
  <c r="H413" i="2" s="1"/>
  <c r="G412" i="2"/>
  <c r="I412" i="2" s="1"/>
  <c r="H384" i="2"/>
  <c r="H385" i="2" s="1"/>
  <c r="G384" i="2"/>
  <c r="I384" i="2" s="1"/>
  <c r="H360" i="2"/>
  <c r="H361" i="2" s="1"/>
  <c r="G360" i="2"/>
  <c r="I360" i="2" s="1"/>
  <c r="H336" i="2"/>
  <c r="H337" i="2" s="1"/>
  <c r="G336" i="2"/>
  <c r="I336" i="2" s="1"/>
  <c r="H312" i="2"/>
  <c r="G312" i="2"/>
  <c r="I312" i="2" s="1"/>
  <c r="H270" i="2"/>
  <c r="H271" i="2" s="1"/>
  <c r="G270" i="2"/>
  <c r="I270" i="2" s="1"/>
  <c r="H246" i="2"/>
  <c r="H247" i="2" s="1"/>
  <c r="G246" i="2"/>
  <c r="I246" i="2" s="1"/>
  <c r="G189" i="2"/>
  <c r="H189" i="2"/>
  <c r="H191" i="2" s="1"/>
  <c r="F191" i="2"/>
  <c r="H220" i="2"/>
  <c r="G220" i="2"/>
  <c r="I220" i="2" s="1"/>
  <c r="F439" i="2"/>
  <c r="G437" i="2"/>
  <c r="H437" i="2"/>
  <c r="I391" i="2"/>
  <c r="I341" i="2"/>
  <c r="I263" i="2"/>
  <c r="F247" i="2"/>
  <c r="G79" i="2"/>
  <c r="I77" i="2"/>
  <c r="I79" i="2" s="1"/>
  <c r="G27" i="2"/>
  <c r="G28" i="2" s="1"/>
  <c r="I25" i="2"/>
  <c r="I27" i="2" s="1"/>
  <c r="D221" i="2"/>
  <c r="G573" i="2"/>
  <c r="F575" i="2"/>
  <c r="H573" i="2"/>
  <c r="G545" i="2"/>
  <c r="F547" i="2"/>
  <c r="H545" i="2"/>
  <c r="G494" i="2"/>
  <c r="I494" i="2" s="1"/>
  <c r="H494" i="2"/>
  <c r="D487" i="2"/>
  <c r="F473" i="2"/>
  <c r="H471" i="2"/>
  <c r="G471" i="2"/>
  <c r="D459" i="2"/>
  <c r="F445" i="2"/>
  <c r="H443" i="2"/>
  <c r="G443" i="2"/>
  <c r="D425" i="2"/>
  <c r="D413" i="2"/>
  <c r="D401" i="2"/>
  <c r="D385" i="2"/>
  <c r="D373" i="2"/>
  <c r="D361" i="2"/>
  <c r="D349" i="2"/>
  <c r="D337" i="2"/>
  <c r="D325" i="2"/>
  <c r="D313" i="2"/>
  <c r="D299" i="2"/>
  <c r="D285" i="2"/>
  <c r="D271" i="2"/>
  <c r="D259" i="2"/>
  <c r="D247" i="2"/>
  <c r="G429" i="2"/>
  <c r="F431" i="2"/>
  <c r="H429" i="2"/>
  <c r="G225" i="2"/>
  <c r="H225" i="2"/>
  <c r="F227" i="2"/>
  <c r="G177" i="2"/>
  <c r="H177" i="2"/>
  <c r="H179" i="2" s="1"/>
  <c r="F179" i="2"/>
  <c r="H79" i="2"/>
  <c r="G438" i="2"/>
  <c r="I438" i="2" s="1"/>
  <c r="H438" i="2"/>
  <c r="I423" i="2"/>
  <c r="I399" i="2"/>
  <c r="I347" i="2"/>
  <c r="I323" i="2"/>
  <c r="I297" i="2"/>
  <c r="I269" i="2"/>
  <c r="I245" i="2"/>
  <c r="G219" i="2"/>
  <c r="H219" i="2"/>
  <c r="H221" i="2" s="1"/>
  <c r="F221" i="2"/>
  <c r="G195" i="2"/>
  <c r="H195" i="2"/>
  <c r="F197" i="2"/>
  <c r="I171" i="2"/>
  <c r="I47" i="2"/>
  <c r="G19" i="2"/>
  <c r="G20" i="2" s="1"/>
  <c r="I17" i="2"/>
  <c r="I19" i="2" s="1"/>
  <c r="H568" i="2"/>
  <c r="G568" i="2"/>
  <c r="I568" i="2" s="1"/>
  <c r="G553" i="2"/>
  <c r="F555" i="2"/>
  <c r="H553" i="2"/>
  <c r="H546" i="2"/>
  <c r="G546" i="2"/>
  <c r="I546" i="2" s="1"/>
  <c r="D541" i="2"/>
  <c r="G527" i="2"/>
  <c r="F529" i="2"/>
  <c r="H527" i="2"/>
  <c r="H520" i="2"/>
  <c r="G520" i="2"/>
  <c r="I520" i="2" s="1"/>
  <c r="F507" i="2"/>
  <c r="H505" i="2"/>
  <c r="G505" i="2"/>
  <c r="G500" i="2"/>
  <c r="I500" i="2" s="1"/>
  <c r="H500" i="2"/>
  <c r="D495" i="2"/>
  <c r="F479" i="2"/>
  <c r="H477" i="2"/>
  <c r="G477" i="2"/>
  <c r="G472" i="2"/>
  <c r="I472" i="2" s="1"/>
  <c r="H472" i="2"/>
  <c r="D467" i="2"/>
  <c r="F453" i="2"/>
  <c r="H451" i="2"/>
  <c r="G451" i="2"/>
  <c r="G444" i="2"/>
  <c r="I444" i="2" s="1"/>
  <c r="H444" i="2"/>
  <c r="H418" i="2"/>
  <c r="G418" i="2"/>
  <c r="I418" i="2" s="1"/>
  <c r="H406" i="2"/>
  <c r="G406" i="2"/>
  <c r="I406" i="2" s="1"/>
  <c r="H392" i="2"/>
  <c r="H393" i="2" s="1"/>
  <c r="G392" i="2"/>
  <c r="I392" i="2" s="1"/>
  <c r="H378" i="2"/>
  <c r="H379" i="2" s="1"/>
  <c r="G378" i="2"/>
  <c r="I378" i="2" s="1"/>
  <c r="H366" i="2"/>
  <c r="H367" i="2" s="1"/>
  <c r="G366" i="2"/>
  <c r="I366" i="2" s="1"/>
  <c r="H354" i="2"/>
  <c r="H355" i="2" s="1"/>
  <c r="G354" i="2"/>
  <c r="I354" i="2" s="1"/>
  <c r="H342" i="2"/>
  <c r="G342" i="2"/>
  <c r="I342" i="2" s="1"/>
  <c r="H330" i="2"/>
  <c r="H331" i="2" s="1"/>
  <c r="G330" i="2"/>
  <c r="I330" i="2" s="1"/>
  <c r="H318" i="2"/>
  <c r="H319" i="2" s="1"/>
  <c r="G318" i="2"/>
  <c r="I318" i="2" s="1"/>
  <c r="H304" i="2"/>
  <c r="H305" i="2" s="1"/>
  <c r="G304" i="2"/>
  <c r="I304" i="2" s="1"/>
  <c r="H290" i="2"/>
  <c r="G290" i="2"/>
  <c r="I290" i="2" s="1"/>
  <c r="H278" i="2"/>
  <c r="H279" i="2" s="1"/>
  <c r="G278" i="2"/>
  <c r="I278" i="2" s="1"/>
  <c r="H264" i="2"/>
  <c r="G264" i="2"/>
  <c r="I264" i="2" s="1"/>
  <c r="H252" i="2"/>
  <c r="G252" i="2"/>
  <c r="I252" i="2" s="1"/>
  <c r="H240" i="2"/>
  <c r="H241" i="2" s="1"/>
  <c r="G240" i="2"/>
  <c r="I240" i="2" s="1"/>
  <c r="H430" i="2"/>
  <c r="G430" i="2"/>
  <c r="I430" i="2" s="1"/>
  <c r="G213" i="2"/>
  <c r="H213" i="2"/>
  <c r="H143" i="2"/>
  <c r="H208" i="2"/>
  <c r="G208" i="2"/>
  <c r="I208" i="2" s="1"/>
  <c r="H184" i="2"/>
  <c r="G184" i="2"/>
  <c r="I184" i="2" s="1"/>
  <c r="I129" i="2"/>
  <c r="H101" i="2"/>
  <c r="H49" i="2"/>
  <c r="H19" i="2"/>
  <c r="D439" i="2"/>
  <c r="F413" i="2"/>
  <c r="I405" i="2"/>
  <c r="F385" i="2"/>
  <c r="I377" i="2"/>
  <c r="F361" i="2"/>
  <c r="I353" i="2"/>
  <c r="F337" i="2"/>
  <c r="I329" i="2"/>
  <c r="F313" i="2"/>
  <c r="I303" i="2"/>
  <c r="I277" i="2"/>
  <c r="I251" i="2"/>
  <c r="H160" i="2"/>
  <c r="G160" i="2"/>
  <c r="I160" i="2" s="1"/>
  <c r="G149" i="2"/>
  <c r="G150" i="2" s="1"/>
  <c r="I147" i="2"/>
  <c r="I149" i="2" s="1"/>
  <c r="I65" i="2"/>
  <c r="G43" i="2"/>
  <c r="G44" i="2" s="1"/>
  <c r="I41" i="2"/>
  <c r="G13" i="2"/>
  <c r="I11" i="2"/>
  <c r="D197" i="2"/>
  <c r="H574" i="2"/>
  <c r="G574" i="2"/>
  <c r="I574" i="2" s="1"/>
  <c r="H562" i="2"/>
  <c r="G562" i="2"/>
  <c r="I562" i="2" s="1"/>
  <c r="G539" i="2"/>
  <c r="F541" i="2"/>
  <c r="H539" i="2"/>
  <c r="G486" i="2"/>
  <c r="I486" i="2" s="1"/>
  <c r="H486" i="2"/>
  <c r="G458" i="2"/>
  <c r="I458" i="2" s="1"/>
  <c r="H458" i="2"/>
  <c r="H424" i="2"/>
  <c r="H425" i="2" s="1"/>
  <c r="G424" i="2"/>
  <c r="I424" i="2" s="1"/>
  <c r="H400" i="2"/>
  <c r="G400" i="2"/>
  <c r="I400" i="2" s="1"/>
  <c r="H372" i="2"/>
  <c r="G372" i="2"/>
  <c r="I372" i="2" s="1"/>
  <c r="H348" i="2"/>
  <c r="H349" i="2" s="1"/>
  <c r="G348" i="2"/>
  <c r="I348" i="2" s="1"/>
  <c r="H324" i="2"/>
  <c r="G324" i="2"/>
  <c r="I324" i="2" s="1"/>
  <c r="H298" i="2"/>
  <c r="G298" i="2"/>
  <c r="I298" i="2" s="1"/>
  <c r="H284" i="2"/>
  <c r="H285" i="2" s="1"/>
  <c r="G284" i="2"/>
  <c r="I284" i="2" s="1"/>
  <c r="H258" i="2"/>
  <c r="H259" i="2" s="1"/>
  <c r="G258" i="2"/>
  <c r="I258" i="2" s="1"/>
  <c r="H232" i="2"/>
  <c r="H233" i="2" s="1"/>
  <c r="G232" i="2"/>
  <c r="I232" i="2" s="1"/>
  <c r="I133" i="2"/>
  <c r="H196" i="2"/>
  <c r="G196" i="2"/>
  <c r="I196" i="2" s="1"/>
  <c r="F425" i="2"/>
  <c r="I417" i="2"/>
  <c r="F401" i="2"/>
  <c r="F373" i="2"/>
  <c r="I365" i="2"/>
  <c r="F349" i="2"/>
  <c r="F325" i="2"/>
  <c r="I317" i="2"/>
  <c r="F299" i="2"/>
  <c r="I289" i="2"/>
  <c r="F271" i="2"/>
  <c r="I239" i="2"/>
  <c r="I105" i="2"/>
  <c r="I107" i="2" s="1"/>
  <c r="G55" i="2"/>
  <c r="I53" i="2"/>
  <c r="I55" i="2" s="1"/>
  <c r="D563" i="2"/>
  <c r="H540" i="2"/>
  <c r="G540" i="2"/>
  <c r="I540" i="2" s="1"/>
  <c r="D535" i="2"/>
  <c r="G519" i="2"/>
  <c r="F521" i="2"/>
  <c r="H519" i="2"/>
  <c r="D513" i="2"/>
  <c r="F501" i="2"/>
  <c r="H499" i="2"/>
  <c r="G499" i="2"/>
  <c r="G466" i="2"/>
  <c r="I466" i="2" s="1"/>
  <c r="H466" i="2"/>
  <c r="G567" i="2"/>
  <c r="F569" i="2"/>
  <c r="H567" i="2"/>
  <c r="G561" i="2"/>
  <c r="H561" i="2"/>
  <c r="F563" i="2"/>
  <c r="H554" i="2"/>
  <c r="G554" i="2"/>
  <c r="I554" i="2" s="1"/>
  <c r="G533" i="2"/>
  <c r="F535" i="2"/>
  <c r="H533" i="2"/>
  <c r="H528" i="2"/>
  <c r="G528" i="2"/>
  <c r="I528" i="2" s="1"/>
  <c r="F513" i="2"/>
  <c r="H511" i="2"/>
  <c r="G511" i="2"/>
  <c r="G506" i="2"/>
  <c r="I506" i="2" s="1"/>
  <c r="H506" i="2"/>
  <c r="F487" i="2"/>
  <c r="H485" i="2"/>
  <c r="G485" i="2"/>
  <c r="G478" i="2"/>
  <c r="I478" i="2" s="1"/>
  <c r="H478" i="2"/>
  <c r="F459" i="2"/>
  <c r="H457" i="2"/>
  <c r="G457" i="2"/>
  <c r="G452" i="2"/>
  <c r="I452" i="2" s="1"/>
  <c r="H452" i="2"/>
  <c r="D575" i="2"/>
  <c r="G201" i="2"/>
  <c r="H201" i="2"/>
  <c r="F203" i="2"/>
  <c r="I411" i="2"/>
  <c r="I383" i="2"/>
  <c r="H373" i="2"/>
  <c r="I359" i="2"/>
  <c r="I335" i="2"/>
  <c r="I311" i="2"/>
  <c r="I283" i="2"/>
  <c r="I257" i="2"/>
  <c r="I231" i="2"/>
  <c r="G207" i="2"/>
  <c r="H207" i="2"/>
  <c r="F209" i="2"/>
  <c r="G183" i="2"/>
  <c r="H183" i="2"/>
  <c r="F185" i="2"/>
  <c r="H134" i="2"/>
  <c r="H135" i="2" s="1"/>
  <c r="G134" i="2"/>
  <c r="I134" i="2" s="1"/>
  <c r="G113" i="2"/>
  <c r="I111" i="2"/>
  <c r="I113" i="2" s="1"/>
  <c r="G87" i="2"/>
  <c r="I85" i="2"/>
  <c r="I87" i="2" s="1"/>
  <c r="I59" i="2"/>
  <c r="I33" i="2"/>
  <c r="D233" i="2"/>
  <c r="H4" i="2"/>
  <c r="G4" i="2"/>
  <c r="I4" i="2" s="1"/>
  <c r="G3" i="2"/>
  <c r="F5" i="2"/>
  <c r="H3" i="2"/>
  <c r="H5" i="2" s="1"/>
  <c r="D5" i="2"/>
  <c r="K1838" i="1"/>
  <c r="J1716" i="1"/>
  <c r="K1598" i="1"/>
  <c r="J1476" i="1"/>
  <c r="K1358" i="1"/>
  <c r="K1238" i="1"/>
  <c r="J1236" i="1"/>
  <c r="J1116" i="1"/>
  <c r="G107" i="2" l="1"/>
  <c r="G108" i="2" s="1"/>
  <c r="H325" i="2"/>
  <c r="I49" i="2"/>
  <c r="G114" i="2"/>
  <c r="I13" i="2"/>
  <c r="H313" i="2"/>
  <c r="G102" i="2"/>
  <c r="H155" i="2"/>
  <c r="H299" i="2"/>
  <c r="K1038" i="1"/>
  <c r="H203" i="2"/>
  <c r="H343" i="2"/>
  <c r="I99" i="2"/>
  <c r="I101" i="2" s="1"/>
  <c r="G88" i="2"/>
  <c r="G259" i="2"/>
  <c r="G260" i="2" s="1"/>
  <c r="H459" i="2"/>
  <c r="H563" i="2"/>
  <c r="I93" i="2"/>
  <c r="I95" i="2" s="1"/>
  <c r="I35" i="2"/>
  <c r="G167" i="2"/>
  <c r="G168" i="2" s="1"/>
  <c r="H253" i="2"/>
  <c r="H407" i="2"/>
  <c r="G156" i="2"/>
  <c r="H291" i="2"/>
  <c r="G14" i="2"/>
  <c r="G35" i="2"/>
  <c r="G36" i="2" s="1"/>
  <c r="H535" i="2"/>
  <c r="J236" i="1"/>
  <c r="J276" i="1"/>
  <c r="H419" i="2"/>
  <c r="H401" i="2"/>
  <c r="G361" i="2"/>
  <c r="G362" i="2" s="1"/>
  <c r="G313" i="2"/>
  <c r="G314" i="2" s="1"/>
  <c r="I367" i="2"/>
  <c r="I319" i="2"/>
  <c r="I291" i="2"/>
  <c r="G291" i="2"/>
  <c r="G292" i="2" s="1"/>
  <c r="H214" i="2"/>
  <c r="G214" i="2"/>
  <c r="I214" i="2" s="1"/>
  <c r="H172" i="2"/>
  <c r="H173" i="2" s="1"/>
  <c r="G172" i="2"/>
  <c r="F173" i="2"/>
  <c r="I285" i="2"/>
  <c r="G96" i="2"/>
  <c r="H161" i="2"/>
  <c r="H265" i="2"/>
  <c r="I71" i="2"/>
  <c r="I73" i="2" s="1"/>
  <c r="H215" i="2"/>
  <c r="G413" i="2"/>
  <c r="H513" i="2"/>
  <c r="H569" i="2"/>
  <c r="G56" i="2"/>
  <c r="G319" i="2"/>
  <c r="G320" i="2" s="1"/>
  <c r="G367" i="2"/>
  <c r="G368" i="2" s="1"/>
  <c r="G419" i="2"/>
  <c r="G420" i="2" s="1"/>
  <c r="H227" i="2"/>
  <c r="G80" i="2"/>
  <c r="I247" i="2"/>
  <c r="G241" i="2"/>
  <c r="G242" i="2" s="1"/>
  <c r="I241" i="2"/>
  <c r="G305" i="2"/>
  <c r="G306" i="2" s="1"/>
  <c r="G331" i="2"/>
  <c r="G332" i="2" s="1"/>
  <c r="G355" i="2"/>
  <c r="G356" i="2" s="1"/>
  <c r="G379" i="2"/>
  <c r="G380" i="2" s="1"/>
  <c r="G407" i="2"/>
  <c r="G408" i="2" s="1"/>
  <c r="G271" i="2"/>
  <c r="G272" i="2" s="1"/>
  <c r="I271" i="2"/>
  <c r="H473" i="2"/>
  <c r="H209" i="2"/>
  <c r="G233" i="2"/>
  <c r="G234" i="2" s="1"/>
  <c r="I161" i="2"/>
  <c r="G49" i="2"/>
  <c r="G50" i="2" s="1"/>
  <c r="I61" i="2"/>
  <c r="I67" i="2"/>
  <c r="G61" i="2"/>
  <c r="G62" i="2" s="1"/>
  <c r="G67" i="2"/>
  <c r="G68" i="2" s="1"/>
  <c r="I43" i="2"/>
  <c r="G279" i="2"/>
  <c r="G280" i="2" s="1"/>
  <c r="I355" i="2"/>
  <c r="H507" i="2"/>
  <c r="G325" i="2"/>
  <c r="G326" i="2" s="1"/>
  <c r="G373" i="2"/>
  <c r="G374" i="2" s="1"/>
  <c r="I233" i="2"/>
  <c r="I305" i="2"/>
  <c r="I379" i="2"/>
  <c r="I407" i="2"/>
  <c r="I325" i="2"/>
  <c r="I425" i="2"/>
  <c r="H197" i="2"/>
  <c r="H467" i="2"/>
  <c r="G425" i="2"/>
  <c r="G426" i="2" s="1"/>
  <c r="I331" i="2"/>
  <c r="I373" i="2"/>
  <c r="G385" i="2"/>
  <c r="G386" i="2" s="1"/>
  <c r="H487" i="2"/>
  <c r="H521" i="2"/>
  <c r="G253" i="2"/>
  <c r="G254" i="2" s="1"/>
  <c r="I279" i="2"/>
  <c r="H185" i="2"/>
  <c r="G285" i="2"/>
  <c r="G286" i="2" s="1"/>
  <c r="G337" i="2"/>
  <c r="G338" i="2" s="1"/>
  <c r="H501" i="2"/>
  <c r="G414" i="2"/>
  <c r="H479" i="2"/>
  <c r="I219" i="2"/>
  <c r="I221" i="2" s="1"/>
  <c r="G221" i="2"/>
  <c r="G222" i="2" s="1"/>
  <c r="I177" i="2"/>
  <c r="I179" i="2" s="1"/>
  <c r="G179" i="2"/>
  <c r="G180" i="2" s="1"/>
  <c r="H431" i="2"/>
  <c r="H445" i="2"/>
  <c r="H439" i="2"/>
  <c r="I259" i="2"/>
  <c r="I313" i="2"/>
  <c r="I337" i="2"/>
  <c r="I361" i="2"/>
  <c r="I385" i="2"/>
  <c r="I413" i="2"/>
  <c r="I201" i="2"/>
  <c r="I203" i="2" s="1"/>
  <c r="G203" i="2"/>
  <c r="G204" i="2" s="1"/>
  <c r="G459" i="2"/>
  <c r="G460" i="2" s="1"/>
  <c r="I457" i="2"/>
  <c r="I459" i="2" s="1"/>
  <c r="G521" i="2"/>
  <c r="G522" i="2" s="1"/>
  <c r="I519" i="2"/>
  <c r="I521" i="2" s="1"/>
  <c r="I419" i="2"/>
  <c r="G541" i="2"/>
  <c r="G542" i="2" s="1"/>
  <c r="I539" i="2"/>
  <c r="I541" i="2" s="1"/>
  <c r="I253" i="2"/>
  <c r="I213" i="2"/>
  <c r="G453" i="2"/>
  <c r="I451" i="2"/>
  <c r="I453" i="2" s="1"/>
  <c r="G507" i="2"/>
  <c r="G508" i="2" s="1"/>
  <c r="I505" i="2"/>
  <c r="I507" i="2" s="1"/>
  <c r="I527" i="2"/>
  <c r="I529" i="2" s="1"/>
  <c r="G529" i="2"/>
  <c r="G530" i="2" s="1"/>
  <c r="H555" i="2"/>
  <c r="I195" i="2"/>
  <c r="I197" i="2" s="1"/>
  <c r="G197" i="2"/>
  <c r="G198" i="2" s="1"/>
  <c r="G161" i="2"/>
  <c r="G162" i="2" s="1"/>
  <c r="H547" i="2"/>
  <c r="H575" i="2"/>
  <c r="G393" i="2"/>
  <c r="G394" i="2" s="1"/>
  <c r="G439" i="2"/>
  <c r="G440" i="2" s="1"/>
  <c r="I437" i="2"/>
  <c r="I439" i="2" s="1"/>
  <c r="G495" i="2"/>
  <c r="G496" i="2" s="1"/>
  <c r="I493" i="2"/>
  <c r="I495" i="2" s="1"/>
  <c r="G487" i="2"/>
  <c r="G488" i="2" s="1"/>
  <c r="I485" i="2"/>
  <c r="I487" i="2" s="1"/>
  <c r="G535" i="2"/>
  <c r="G536" i="2" s="1"/>
  <c r="I533" i="2"/>
  <c r="I535" i="2" s="1"/>
  <c r="G569" i="2"/>
  <c r="G570" i="2" s="1"/>
  <c r="I567" i="2"/>
  <c r="I569" i="2" s="1"/>
  <c r="I135" i="2"/>
  <c r="H453" i="2"/>
  <c r="G247" i="2"/>
  <c r="G248" i="2" s="1"/>
  <c r="G299" i="2"/>
  <c r="G300" i="2" s="1"/>
  <c r="G349" i="2"/>
  <c r="G350" i="2" s="1"/>
  <c r="G401" i="2"/>
  <c r="G402" i="2" s="1"/>
  <c r="I429" i="2"/>
  <c r="I431" i="2" s="1"/>
  <c r="G431" i="2"/>
  <c r="G432" i="2" s="1"/>
  <c r="G265" i="2"/>
  <c r="G266" i="2" s="1"/>
  <c r="G343" i="2"/>
  <c r="G344" i="2" s="1"/>
  <c r="I393" i="2"/>
  <c r="G467" i="2"/>
  <c r="G468" i="2" s="1"/>
  <c r="I465" i="2"/>
  <c r="I467" i="2" s="1"/>
  <c r="H495" i="2"/>
  <c r="I183" i="2"/>
  <c r="I185" i="2" s="1"/>
  <c r="G185" i="2"/>
  <c r="G186" i="2" s="1"/>
  <c r="I207" i="2"/>
  <c r="I209" i="2" s="1"/>
  <c r="G209" i="2"/>
  <c r="G210" i="2" s="1"/>
  <c r="G513" i="2"/>
  <c r="G514" i="2" s="1"/>
  <c r="I511" i="2"/>
  <c r="I513" i="2" s="1"/>
  <c r="G563" i="2"/>
  <c r="G564" i="2" s="1"/>
  <c r="I561" i="2"/>
  <c r="I563" i="2" s="1"/>
  <c r="G501" i="2"/>
  <c r="G502" i="2" s="1"/>
  <c r="I499" i="2"/>
  <c r="I501" i="2" s="1"/>
  <c r="G135" i="2"/>
  <c r="G136" i="2" s="1"/>
  <c r="H541" i="2"/>
  <c r="G454" i="2"/>
  <c r="G479" i="2"/>
  <c r="G480" i="2" s="1"/>
  <c r="I477" i="2"/>
  <c r="I479" i="2" s="1"/>
  <c r="H529" i="2"/>
  <c r="I553" i="2"/>
  <c r="I555" i="2" s="1"/>
  <c r="G555" i="2"/>
  <c r="G556" i="2" s="1"/>
  <c r="I299" i="2"/>
  <c r="I349" i="2"/>
  <c r="I401" i="2"/>
  <c r="I225" i="2"/>
  <c r="I227" i="2" s="1"/>
  <c r="G227" i="2"/>
  <c r="G228" i="2" s="1"/>
  <c r="G445" i="2"/>
  <c r="G446" i="2" s="1"/>
  <c r="I443" i="2"/>
  <c r="I445" i="2" s="1"/>
  <c r="G473" i="2"/>
  <c r="G474" i="2" s="1"/>
  <c r="I471" i="2"/>
  <c r="I473" i="2" s="1"/>
  <c r="I545" i="2"/>
  <c r="I547" i="2" s="1"/>
  <c r="G547" i="2"/>
  <c r="G548" i="2" s="1"/>
  <c r="G575" i="2"/>
  <c r="G576" i="2" s="1"/>
  <c r="I573" i="2"/>
  <c r="I575" i="2" s="1"/>
  <c r="I265" i="2"/>
  <c r="I343" i="2"/>
  <c r="I189" i="2"/>
  <c r="I191" i="2" s="1"/>
  <c r="G191" i="2"/>
  <c r="G192" i="2" s="1"/>
  <c r="I3" i="2"/>
  <c r="I5" i="2" s="1"/>
  <c r="G5" i="2"/>
  <c r="G6" i="2" s="1"/>
  <c r="G215" i="2" l="1"/>
  <c r="G216" i="2" s="1"/>
  <c r="I215" i="2"/>
  <c r="I172" i="2"/>
  <c r="I173" i="2" s="1"/>
  <c r="G173" i="2"/>
  <c r="G174" i="2" s="1"/>
</calcChain>
</file>

<file path=xl/sharedStrings.xml><?xml version="1.0" encoding="utf-8"?>
<sst xmlns="http://schemas.openxmlformats.org/spreadsheetml/2006/main" count="3329" uniqueCount="190">
  <si>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</si>
  <si>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</si>
  <si>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</si>
  <si>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</si>
  <si>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</si>
  <si>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</si>
  <si>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</si>
  <si>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</si>
  <si>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</si>
  <si>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</si>
  <si>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</si>
  <si>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</si>
  <si>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</si>
  <si>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</si>
  <si>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</si>
  <si>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</si>
  <si>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</si>
  <si>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</si>
  <si>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</si>
  <si>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</si>
  <si>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</si>
  <si>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</si>
  <si>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</si>
  <si>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</si>
  <si>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</si>
  <si>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</si>
  <si>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</si>
  <si>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</si>
  <si>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</si>
  <si>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N 0800</t>
  </si>
  <si>
    <t>CV  TIARA</t>
  </si>
  <si>
    <t>SOLO</t>
  </si>
  <si>
    <t>LS</t>
  </si>
  <si>
    <t>GEL PEN TIZO 1.0 MM TG-340 HITAM</t>
  </si>
  <si>
    <t>NOVI / YO</t>
  </si>
  <si>
    <t>KO 0878</t>
  </si>
  <si>
    <t>CV TRINITY CENTRAAL</t>
  </si>
  <si>
    <t>PURWOKERTO</t>
  </si>
  <si>
    <t>GEL PEN KENKO KE-100</t>
  </si>
  <si>
    <t>GUNTING KENKO SC-848N</t>
  </si>
  <si>
    <t>VIONA / YO</t>
  </si>
  <si>
    <t>CV  WISUDA</t>
  </si>
  <si>
    <t>KO 0892</t>
  </si>
  <si>
    <t>BINDER CLIP JOYKO 280</t>
  </si>
  <si>
    <t>GRS</t>
  </si>
  <si>
    <t>VIONA / CONDRO</t>
  </si>
  <si>
    <t>KO 0900</t>
  </si>
  <si>
    <t>CV PELITA JAYA</t>
  </si>
  <si>
    <t>(  ANUGERAH SEJAHTERA  )</t>
  </si>
  <si>
    <t>SET</t>
  </si>
  <si>
    <t>PENSIL WARNA JOYKO CP-12PB (PANJANG)</t>
  </si>
  <si>
    <t>KO 0821</t>
  </si>
  <si>
    <t>PC</t>
  </si>
  <si>
    <t>STAMP PAD JOYKO NO. 00</t>
  </si>
  <si>
    <t>STAMP PAD JOYKO NO. 1</t>
  </si>
  <si>
    <t>GUNTING KENKO SC-838SG</t>
  </si>
  <si>
    <t>CORRECTION TAPE KENKO CT-902P (12M x 5MM) TRANSPARAN</t>
  </si>
  <si>
    <t>BOX</t>
  </si>
  <si>
    <t>JANGKA (COMPASS SET) KENKO C-288 / MS-25</t>
  </si>
  <si>
    <t>LEM LIQUID (CAIR) JOYKO GL-R50 (50 ML)</t>
  </si>
  <si>
    <t>PENCIL CASE KRT 3320 + LAMPU SUSUN 3</t>
  </si>
  <si>
    <t>N 0823</t>
  </si>
  <si>
    <t>CV FM.90</t>
  </si>
  <si>
    <t>( RENI / JATIMULYO )</t>
  </si>
  <si>
    <t>KEBUMEN</t>
  </si>
  <si>
    <t>KO 0847</t>
  </si>
  <si>
    <t>ISI CUTTER 9 MM KENKO A-100 (KECIL)</t>
  </si>
  <si>
    <t>STIP / PENGHAPUS JOYKO 526-B20 PUTIH</t>
  </si>
  <si>
    <t>KO 0956</t>
  </si>
  <si>
    <t>CV  DWI  JAYA</t>
  </si>
  <si>
    <t>YOGYAKARTA</t>
  </si>
  <si>
    <t>PAK</t>
  </si>
  <si>
    <t>PAPER JUMBO CLIP KENKO NO. 5</t>
  </si>
  <si>
    <t>KO 0957</t>
  </si>
  <si>
    <t>LSN</t>
  </si>
  <si>
    <t>ISI CUTTER 18 MM KENKO L-150 (BESAR)</t>
  </si>
  <si>
    <t>STAPLER KENKO HD-10</t>
  </si>
  <si>
    <t>GEL PEN KENKO HI-TECH-H 0.28 MM</t>
  </si>
  <si>
    <t>KO 0835</t>
  </si>
  <si>
    <t>CV  SINAR  CAHAYA  NIRMALA</t>
  </si>
  <si>
    <t>BREBES</t>
  </si>
  <si>
    <t>STAPLER SDI 1123</t>
  </si>
  <si>
    <t>HIGHLIGHTER / STABILLO VANCO HL-510</t>
  </si>
  <si>
    <t>LOOSE LEAF JOYART A5-2070 (50S)</t>
  </si>
  <si>
    <t>LOOSE LEAF JOYART B5-2670 (50S)</t>
  </si>
  <si>
    <t>POCKET NOTE SPIRAL KENKO PN-404</t>
  </si>
  <si>
    <t>PENSIL WARNA JOYKO CP-102 (PENDEK)</t>
  </si>
  <si>
    <t>STAPLER KENKO HD-10D</t>
  </si>
  <si>
    <t>BENSIA SF-9925 C ISI 42 PC (SENDOK GARPU)</t>
  </si>
  <si>
    <t>BENSIA SF-9927 W ISI 42 PC (KIPAS/KINCIR)</t>
  </si>
  <si>
    <t>STAPLER NOJI KENKO HD-50 OJ</t>
  </si>
  <si>
    <t>PENSIL WARNA KENKO CP-24F CLASSIC (PANJANG)</t>
  </si>
  <si>
    <t>CORRECTION FLUID KENKO KE-107M</t>
  </si>
  <si>
    <t>CRAYON / OIL PASTEL JOYKO OP-36S PP CASE SEA WORLD</t>
  </si>
  <si>
    <t>CRAYON / OIL PASTEL JOYKO OP-48S PP CASE SEA WORLD</t>
  </si>
  <si>
    <t>CRAYON / OIL PASTEL JOYKO OP-55S PP CASE SEA WORLD</t>
  </si>
  <si>
    <t>KO 0955</t>
  </si>
  <si>
    <t>PENSIL KENKO HB-6151 MERAH HITAM + ERASER</t>
  </si>
  <si>
    <t>STIP / PENGHAPUS KENKO ERW-20SQ PUTIH</t>
  </si>
  <si>
    <t>STIP / PENGHAPUS KENKO ERB-20SQ HITAM</t>
  </si>
  <si>
    <t>STIP / PENGHAPUS KENKO ERW-40SQ PUTIH</t>
  </si>
  <si>
    <t>STIP / PENGHAPUS KENKO ERB-40SQ HITAM</t>
  </si>
  <si>
    <t>CV  UTAMA  PUTRA</t>
  </si>
  <si>
    <t>TULUNG AGUNG</t>
  </si>
  <si>
    <t>PCS</t>
  </si>
  <si>
    <t>CORRECTION FLUID KENKO KE-01</t>
  </si>
  <si>
    <t>TAS JOYKO SPB-3029 CT-29 A/B</t>
  </si>
  <si>
    <t>LINA / CONDRO</t>
  </si>
  <si>
    <t>ISI STAPLER (STAPLES) KENKO NO.3 (isi 20 box)</t>
  </si>
  <si>
    <t>STAPLER KENKO HD-50</t>
  </si>
  <si>
    <t>NOVI / CONDRO</t>
  </si>
  <si>
    <t>LEM CAIR 50 ML KENKO LG-50</t>
  </si>
  <si>
    <t>LEM STICK KENKO 15 GR (TANGGUNG) isi 20 pc</t>
  </si>
  <si>
    <t>DOUBLE TAPE KENKO 6 MM - BLUE CORE (1/4")</t>
  </si>
  <si>
    <t>DOUBLE TAPE KENKO 12 MM - BLUE CORE (1/2")</t>
  </si>
  <si>
    <t>BINDER CLIP KENKO NO. 155</t>
  </si>
  <si>
    <t>PAPER TRIGONAL CLIP JOYKO NO. 3</t>
  </si>
  <si>
    <t>STAPLER JOYKO HD-10</t>
  </si>
  <si>
    <t>BINDER CLIP JOYKO 260</t>
  </si>
  <si>
    <t>GEL PEN KENKO EASY GEL</t>
  </si>
  <si>
    <t>KO 0976</t>
  </si>
  <si>
    <t>CRAYON / OIL PASTEL PUTAR JOYKO TWCR-12S (PANJANG)</t>
  </si>
  <si>
    <t>KO 0981</t>
  </si>
  <si>
    <t>PENSIL WARNA KENKO CP-12F CLASSIC (PANJANG)</t>
  </si>
  <si>
    <t>LENA / YO</t>
  </si>
  <si>
    <t>CV RAINBOW NUSANTARA</t>
  </si>
  <si>
    <t>(  PELANGI  )</t>
  </si>
  <si>
    <t>SURABAYA</t>
  </si>
  <si>
    <t>KO 0721</t>
  </si>
  <si>
    <t>BALLPEN SPIRAL KENKO SP-300 SG</t>
  </si>
  <si>
    <t>MECHANICAL PENCIL 0.5 MM KENKO MP-01</t>
  </si>
  <si>
    <t>GARISAN BESI (STAINLESS STEEL) KENKO 100 CM / 1 M</t>
  </si>
  <si>
    <t>HAND TALLY COUNTER KENKO HT-302</t>
  </si>
  <si>
    <t>STAMP PLATE DATER KENKO S-68 (Cap Lunas)</t>
  </si>
  <si>
    <t>DATE STAMP KENKO D-4 (Cap Tanggal 4 Mm)</t>
  </si>
  <si>
    <t>G 0974</t>
  </si>
  <si>
    <t>KO 0977</t>
  </si>
  <si>
    <t>KO 0998</t>
  </si>
  <si>
    <t>AM 22050001</t>
  </si>
  <si>
    <t>AM 22050002</t>
  </si>
  <si>
    <t>AM 22050042</t>
  </si>
  <si>
    <t>AM 22050053</t>
  </si>
  <si>
    <t>AM 22050059</t>
  </si>
  <si>
    <t>AM 22050060</t>
  </si>
  <si>
    <t>AM 22050069</t>
  </si>
  <si>
    <t>AM 22050070</t>
  </si>
  <si>
    <t>AM 22050071</t>
  </si>
  <si>
    <t>AM 22050073</t>
  </si>
  <si>
    <t>AM 22050074</t>
  </si>
  <si>
    <t>AM 22050075</t>
  </si>
  <si>
    <t>AM 22050076</t>
  </si>
  <si>
    <t>AM 22050077</t>
  </si>
  <si>
    <t>AM 22050079</t>
  </si>
  <si>
    <t>AM 22050080</t>
  </si>
  <si>
    <t>AM 22050081</t>
  </si>
  <si>
    <t>LEM LIQUID (CAIR) JOYKO GL-R35 (35 ML)</t>
  </si>
  <si>
    <t>KO 1533</t>
  </si>
  <si>
    <t>BINDER CLIP KENKO NO. 260</t>
  </si>
  <si>
    <t>STAND PEN KENKO STP-300SG</t>
  </si>
  <si>
    <t>AM 22050111</t>
  </si>
  <si>
    <t>KO 1582</t>
  </si>
  <si>
    <t>DIS</t>
  </si>
  <si>
    <t>PUNCH KENKO NO. 40XL</t>
  </si>
  <si>
    <t>KO 1583</t>
  </si>
  <si>
    <t xml:space="preserve"> </t>
  </si>
  <si>
    <t>KO 1581</t>
  </si>
  <si>
    <t>CRAYON / OIL PASTEL JOYKO OP-12S PP CASE SEA WORLD</t>
  </si>
  <si>
    <t>KO 1545</t>
  </si>
  <si>
    <t>BINDER CLIP JOYKO 200</t>
  </si>
  <si>
    <t>LILY JULIAWATI</t>
  </si>
  <si>
    <t>( REJO AGUNG )</t>
  </si>
  <si>
    <t>JOMBANG</t>
  </si>
  <si>
    <t>PAPER CLIP WARNA KENKO 3100</t>
  </si>
  <si>
    <t>CORRECTION TAPE JOYKO CT-522</t>
  </si>
  <si>
    <t>G 1549</t>
  </si>
  <si>
    <t>KO 1593</t>
  </si>
  <si>
    <t>STIP / PENGHAPUS JOYKO 526-B40P PUTIH</t>
  </si>
  <si>
    <t>HARNOYO</t>
  </si>
  <si>
    <t>(  BENDAN  )</t>
  </si>
  <si>
    <t>PEKALONGAN</t>
  </si>
  <si>
    <t>KO 1653</t>
  </si>
  <si>
    <t>CUTTER 9 MM KENKO K-200 (KECIL)</t>
  </si>
  <si>
    <t>NOVI/ CONDRO</t>
  </si>
  <si>
    <t>AM 22050113</t>
  </si>
  <si>
    <t>AM 22050114</t>
  </si>
  <si>
    <t>AM 22050115</t>
  </si>
  <si>
    <t>AM 22050120</t>
  </si>
  <si>
    <t>AM 22050121</t>
  </si>
  <si>
    <t>AM 22050122</t>
  </si>
  <si>
    <t>AM 22050123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</si>
</sst>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dd/mm/yyyy;@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47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18" fillId="2" borderId="0" xfId="0" applyFont="1" applyFill="1" applyBorder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7" xfId="0" applyFont="1" applyFill="1" applyBorder="1" applyAlignment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18" fillId="3" borderId="0" xfId="0" applyFont="1" applyFill="1" applyBorder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7" xfId="0" applyFont="1" applyFill="1" applyBorder="1" applyAlignment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18" fillId="0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20" xfId="0" applyNumberFormat="1" applyFont="1" applyFill="1" applyBorder="1" applyAlignment="1">
      <alignment horizontal="right"/>
    </xf>
    <xf numFmtId="0" fontId="18" fillId="0" borderId="0" xfId="2" applyFont="1" applyFill="1" applyBorder="1"/>
    <xf numFmtId="0" fontId="18" fillId="0" borderId="0" xfId="0" applyFont="1" applyFill="1" applyBorder="1" applyAlignment="1"/>
    <xf numFmtId="0" fontId="18" fillId="0" borderId="7" xfId="0" applyFont="1" applyFill="1" applyBorder="1" applyAlignment="1"/>
    <xf numFmtId="0" fontId="6" fillId="2" borderId="20" xfId="0" applyNumberFormat="1" applyFont="1" applyFill="1" applyBorder="1" applyAlignment="1">
      <alignment horizontal="right"/>
    </xf>
    <xf numFmtId="0" fontId="18" fillId="2" borderId="0" xfId="2" applyFont="1" applyFill="1" applyBorder="1"/>
    <xf numFmtId="0" fontId="18" fillId="2" borderId="0" xfId="0" applyFont="1" applyFill="1" applyBorder="1" applyAlignment="1"/>
    <xf numFmtId="0" fontId="18" fillId="2" borderId="7" xfId="0" applyFont="1" applyFill="1" applyBorder="1" applyAlignment="1"/>
    <xf numFmtId="0" fontId="6" fillId="3" borderId="20" xfId="0" applyNumberFormat="1" applyFont="1" applyFill="1" applyBorder="1" applyAlignment="1">
      <alignment horizontal="right"/>
    </xf>
    <xf numFmtId="0" fontId="18" fillId="3" borderId="0" xfId="2" applyFont="1" applyFill="1" applyBorder="1"/>
    <xf numFmtId="0" fontId="18" fillId="3" borderId="0" xfId="0" applyFont="1" applyFill="1" applyBorder="1" applyAlignment="1"/>
    <xf numFmtId="0" fontId="18" fillId="3" borderId="7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6" fillId="0" borderId="0" xfId="0" applyFont="1" applyBorder="1"/>
    <xf numFmtId="0" fontId="18" fillId="2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0" borderId="7" xfId="2" applyFont="1" applyFill="1" applyBorder="1"/>
    <xf numFmtId="0" fontId="18" fillId="2" borderId="7" xfId="2" applyFont="1" applyFill="1" applyBorder="1"/>
    <xf numFmtId="0" fontId="18" fillId="3" borderId="7" xfId="2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165" fontId="6" fillId="0" borderId="0" xfId="0" applyNumberFormat="1" applyFont="1" applyFill="1" applyBorder="1"/>
    <xf numFmtId="0" fontId="6" fillId="0" borderId="4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7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18" fillId="3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4" xfId="0" quotePrefix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164" fontId="6" fillId="0" borderId="5" xfId="1" applyFont="1" applyFill="1" applyBorder="1" applyAlignment="1">
      <alignment vertical="center"/>
    </xf>
    <xf numFmtId="164" fontId="6" fillId="0" borderId="5" xfId="1" applyNumberFormat="1" applyFont="1" applyFill="1" applyBorder="1" applyAlignment="1">
      <alignment vertical="center"/>
    </xf>
    <xf numFmtId="164" fontId="6" fillId="0" borderId="5" xfId="0" applyNumberFormat="1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20" fillId="0" borderId="5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309" name="Rectangle 30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152" name="Rounded Rectangle 15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153" name="Rectangle 15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</xdr:row>
      <xdr:rowOff>66676</xdr:rowOff>
    </xdr:from>
    <xdr:to>
      <xdr:col>6</xdr:col>
      <xdr:colOff>771525</xdr:colOff>
      <xdr:row>47</xdr:row>
      <xdr:rowOff>76200</xdr:rowOff>
    </xdr:to>
    <xdr:sp macro="" textlink="">
      <xdr:nvSpPr>
        <xdr:cNvPr id="154" name="TextBox 153"/>
        <xdr:cNvSpPr txBox="1"/>
      </xdr:nvSpPr>
      <xdr:spPr>
        <a:xfrm>
          <a:off x="1781175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155" name="Rounded Rectangle 15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156" name="Rectangle 15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80</xdr:row>
      <xdr:rowOff>66676</xdr:rowOff>
    </xdr:from>
    <xdr:to>
      <xdr:col>6</xdr:col>
      <xdr:colOff>771525</xdr:colOff>
      <xdr:row>87</xdr:row>
      <xdr:rowOff>76200</xdr:rowOff>
    </xdr:to>
    <xdr:sp macro="" textlink="">
      <xdr:nvSpPr>
        <xdr:cNvPr id="157" name="TextBox 156"/>
        <xdr:cNvSpPr txBox="1"/>
      </xdr:nvSpPr>
      <xdr:spPr>
        <a:xfrm>
          <a:off x="1781175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158" name="Rounded Rectangle 15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159" name="Rectangle 15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160" name="TextBox 15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161" name="Rounded Rectangle 16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162" name="Rectangle 16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163" name="TextBox 16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164" name="Rounded Rectangle 16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165" name="Rectangle 16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166" name="TextBox 16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167" name="Rounded Rectangle 16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168" name="Rectangle 16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169" name="TextBox 168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170" name="Rounded Rectangle 169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171" name="Rectangle 170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173" name="Rounded Rectangle 172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174" name="Rectangle 173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176" name="Rounded Rectangle 175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177" name="Rectangle 176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179" name="Rounded Rectangle 178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180" name="Rectangle 179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182" name="Rounded Rectangle 181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183" name="Rectangle 182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185" name="Rounded Rectangle 184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186" name="Rectangle 185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191" name="Rounded Rectangle 190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192" name="Rectangle 191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194" name="Rounded Rectangle 193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195" name="Rectangle 194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197" name="Rounded Rectangle 196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198" name="Rectangle 197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200" name="Rounded Rectangle 199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201" name="Rectangle 200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203" name="Rounded Rectangle 202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204" name="Rectangle 203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206" name="Rounded Rectangle 205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207" name="Rectangle 206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209" name="Rounded Rectangle 208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210" name="Rectangle 209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212" name="Rounded Rectangle 211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213" name="Rectangle 212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215" name="Rounded Rectangle 214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216" name="Rectangle 215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218" name="Rounded Rectangle 217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219" name="Rectangle 218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77" name="Rounded Rectangle 76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78" name="Rectangle 77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79" name="TextBox 78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80" name="Rounded Rectangle 79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81" name="Rectangle 80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82" name="TextBox 81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83" name="Rounded Rectangle 82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84" name="Rectangle 83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85" name="TextBox 84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86" name="Rounded Rectangle 85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87" name="Rectangle 86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88" name="TextBox 87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89" name="Rounded Rectangle 88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90" name="Rectangle 89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91" name="TextBox 90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2" name="Rounded Rectangle 91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3" name="Rectangle 92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94" name="TextBox 93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95" name="Rounded Rectangle 94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96" name="Rectangle 95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97" name="TextBox 96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98" name="Rounded Rectangle 97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99" name="Rectangle 98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100" name="TextBox 99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101" name="Rounded Rectangle 100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102" name="Rectangle 101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103" name="TextBox 102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104" name="Rounded Rectangle 103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105" name="Rectangle 104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106" name="TextBox 105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107" name="Rounded Rectangle 106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108" name="Rectangle 107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109" name="TextBox 108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110" name="Rounded Rectangle 109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111" name="Rectangle 110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112" name="TextBox 111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113" name="Rounded Rectangle 112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114" name="Rectangle 113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115" name="TextBox 114"/>
        <xdr:cNvSpPr txBox="1"/>
      </xdr:nvSpPr>
      <xdr:spPr>
        <a:xfrm>
          <a:off x="1600200" y="161058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116" name="Rounded Rectangle 115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117" name="Rectangle 116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118" name="TextBox 117"/>
        <xdr:cNvSpPr txBox="1"/>
      </xdr:nvSpPr>
      <xdr:spPr>
        <a:xfrm>
          <a:off x="1600200" y="167020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119" name="Rounded Rectangle 118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120" name="Rectangle 119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121" name="TextBox 120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122" name="Rounded Rectangle 121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123" name="Rectangle 122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124" name="TextBox 123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125" name="Rounded Rectangle 124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126" name="Rectangle 125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127" name="TextBox 126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128" name="Rounded Rectangle 127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129" name="Rectangle 128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130" name="TextBox 129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131" name="Rounded Rectangle 130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132" name="Rectangle 131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133" name="TextBox 132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134" name="Rounded Rectangle 133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135" name="Rectangle 134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136" name="TextBox 135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137" name="Rounded Rectangle 136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138" name="Rectangle 137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139" name="TextBox 138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140" name="Rounded Rectangle 139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141" name="Rectangle 140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142" name="TextBox 141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143" name="Rounded Rectangle 142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144" name="Rectangle 143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145" name="TextBox 144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146" name="Rounded Rectangle 145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147" name="Rectangle 146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148" name="TextBox 147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149" name="Rounded Rectangle 148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150" name="Rectangle 149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151" name="TextBox 150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172" name="Rounded Rectangle 171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175" name="Rectangle 174"/>
        <xdr:cNvSpPr/>
      </xdr:nvSpPr>
      <xdr:spPr>
        <a:xfrm>
          <a:off x="171451" y="27895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178" name="TextBox 177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181" name="Rounded Rectangle 180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184" name="Rectangle 183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187" name="TextBox 186"/>
        <xdr:cNvSpPr txBox="1"/>
      </xdr:nvSpPr>
      <xdr:spPr>
        <a:xfrm>
          <a:off x="1600200" y="286273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188" name="Rounded Rectangle 187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189" name="Rectangle 188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190" name="TextBox 189"/>
        <xdr:cNvSpPr txBox="1"/>
      </xdr:nvSpPr>
      <xdr:spPr>
        <a:xfrm>
          <a:off x="1600200" y="292236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193" name="Rounded Rectangle 192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196" name="Rectangle 195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202" name="Rounded Rectangle 201"/>
        <xdr:cNvSpPr/>
      </xdr:nvSpPr>
      <xdr:spPr>
        <a:xfrm>
          <a:off x="2476499" y="320716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205" name="Rectangle 204"/>
        <xdr:cNvSpPr/>
      </xdr:nvSpPr>
      <xdr:spPr>
        <a:xfrm>
          <a:off x="171451" y="320697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211" name="Rounded Rectangle 210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221" name="Rectangle 220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222" name="TextBox 221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223" name="Rounded Rectangle 222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224" name="Rectangle 223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225" name="TextBox 224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214" name="Rounded Rectangle 213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226" name="Rectangle 225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227" name="TextBox 226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228" name="Rounded Rectangle 227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229" name="Rectangle 228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230" name="TextBox 229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231" name="Rounded Rectangle 230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232" name="Rectangle 231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233" name="TextBox 232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234" name="Rounded Rectangle 233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235" name="Rectangle 234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236" name="TextBox 235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237" name="Rounded Rectangle 236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238" name="Rectangle 237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239" name="TextBox 238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240" name="Rounded Rectangle 239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241" name="Rectangle 240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242" name="TextBox 241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199" name="Rounded Rectangle 198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217" name="Rectangle 216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220" name="TextBox 219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243" name="Rounded Rectangle 242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244" name="Rectangle 243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245" name="TextBox 244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246" name="Rounded Rectangle 245"/>
        <xdr:cNvSpPr/>
      </xdr:nvSpPr>
      <xdr:spPr>
        <a:xfrm>
          <a:off x="2476499" y="392268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247" name="Rectangle 246"/>
        <xdr:cNvSpPr/>
      </xdr:nvSpPr>
      <xdr:spPr>
        <a:xfrm>
          <a:off x="171451" y="392249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208" name="Rounded Rectangle 207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249" name="Rectangle 248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250" name="TextBox 249"/>
        <xdr:cNvSpPr txBox="1"/>
      </xdr:nvSpPr>
      <xdr:spPr>
        <a:xfrm>
          <a:off x="1600200" y="393601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251" name="Rounded Rectangle 250"/>
        <xdr:cNvSpPr/>
      </xdr:nvSpPr>
      <xdr:spPr>
        <a:xfrm>
          <a:off x="2476499" y="40419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252" name="Rectangle 251"/>
        <xdr:cNvSpPr/>
      </xdr:nvSpPr>
      <xdr:spPr>
        <a:xfrm>
          <a:off x="171451" y="40417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253" name="TextBox 252"/>
        <xdr:cNvSpPr txBox="1"/>
      </xdr:nvSpPr>
      <xdr:spPr>
        <a:xfrm>
          <a:off x="1600200" y="399564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256" name="Rounded Rectangle 255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257" name="Rectangle 256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248" name="Rounded Rectangle 247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254" name="Rectangle 253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255" name="TextBox 254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259" name="Rounded Rectangle 258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260" name="Rectangle 259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261" name="TextBox 260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262" name="Rounded Rectangle 261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263" name="Rectangle 262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258" name="Rounded Rectangle 257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265" name="Rectangle 264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266" name="TextBox 265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267" name="Rounded Rectangle 266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268" name="Rectangle 267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269" name="TextBox 268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0"/>
  <sheetViews>
    <sheetView topLeftCell="A546" workbookViewId="0">
      <selection activeCell="E567" sqref="E567"/>
    </sheetView>
  </sheetViews>
  <sheetFormatPr defaultRowHeight="15" x14ac:dyDescent="0.25"/>
  <cols>
    <col min="1" max="1" width="18.28515625" style="97" customWidth="1"/>
    <col min="2" max="2" width="50.42578125" style="97" bestFit="1" customWidth="1"/>
    <col min="3" max="3" width="15.7109375" style="97" customWidth="1"/>
    <col min="4" max="4" width="13.28515625" style="97" customWidth="1"/>
    <col min="5" max="5" width="5.7109375" style="97" customWidth="1"/>
    <col min="6" max="7" width="13.28515625" style="97" customWidth="1"/>
    <col min="8" max="8" width="15.7109375" style="97" customWidth="1"/>
    <col min="9" max="9" width="13.28515625" style="97" customWidth="1"/>
    <col min="10" max="10" width="9.140625" style="361"/>
    <col min="11" max="16384" width="9.140625" style="97"/>
  </cols>
  <sheetData>
    <row r="1" spans="1:10" s="86" customFormat="1" ht="12.75" customHeight="1" x14ac:dyDescent="0.25">
      <c r="A1" s="342" t="s">
        <v>138</v>
      </c>
      <c r="B1" s="343"/>
      <c r="C1" s="344"/>
      <c r="D1" s="344"/>
      <c r="E1" s="344"/>
      <c r="F1" s="345"/>
      <c r="G1" s="346"/>
      <c r="H1" s="346"/>
      <c r="I1" s="347"/>
      <c r="J1" s="360"/>
    </row>
    <row r="2" spans="1:10" s="86" customFormat="1" ht="12.75" customHeight="1" x14ac:dyDescent="0.25">
      <c r="A2" s="348" t="s">
        <v>21</v>
      </c>
      <c r="B2" s="90" t="s">
        <v>22</v>
      </c>
      <c r="C2" s="91" t="s">
        <v>23</v>
      </c>
      <c r="D2" s="91" t="s">
        <v>24</v>
      </c>
      <c r="E2" s="91"/>
      <c r="F2" s="92" t="s">
        <v>25</v>
      </c>
      <c r="G2" s="93" t="s">
        <v>26</v>
      </c>
      <c r="H2" s="93" t="s">
        <v>27</v>
      </c>
      <c r="I2" s="349"/>
      <c r="J2" s="360"/>
    </row>
    <row r="3" spans="1:10" s="86" customFormat="1" ht="12.75" customHeight="1" x14ac:dyDescent="0.2">
      <c r="A3" s="48">
        <v>96</v>
      </c>
      <c r="B3" s="98" t="s">
        <v>33</v>
      </c>
      <c r="C3" s="341">
        <v>33000</v>
      </c>
      <c r="D3" s="87">
        <f>C3*A3</f>
        <v>3168000</v>
      </c>
      <c r="E3" s="87"/>
      <c r="F3" s="88">
        <f>D3/1.11</f>
        <v>2854054.054054054</v>
      </c>
      <c r="G3" s="89">
        <f>F3*11%</f>
        <v>313945.94594594592</v>
      </c>
      <c r="H3" s="89">
        <f>F3/A3</f>
        <v>29729.72972972973</v>
      </c>
      <c r="I3" s="350">
        <f>G3/A3</f>
        <v>3270.27027027027</v>
      </c>
      <c r="J3" s="360"/>
    </row>
    <row r="4" spans="1:10" s="86" customFormat="1" ht="12.75" customHeight="1" x14ac:dyDescent="0.25">
      <c r="A4" s="94"/>
      <c r="C4" s="87"/>
      <c r="D4" s="87"/>
      <c r="E4" s="87"/>
      <c r="F4" s="95">
        <f>D4/1.11</f>
        <v>0</v>
      </c>
      <c r="G4" s="96">
        <f>F4*11%</f>
        <v>0</v>
      </c>
      <c r="H4" s="96">
        <f>F4/A3</f>
        <v>0</v>
      </c>
      <c r="I4" s="351">
        <f>G4/A3</f>
        <v>0</v>
      </c>
      <c r="J4" s="360"/>
    </row>
    <row r="5" spans="1:10" s="86" customFormat="1" ht="12.75" customHeight="1" x14ac:dyDescent="0.25">
      <c r="A5" s="94"/>
      <c r="C5" s="87" t="s">
        <v>24</v>
      </c>
      <c r="D5" s="87">
        <f>D3-D4</f>
        <v>3168000</v>
      </c>
      <c r="E5" s="87"/>
      <c r="F5" s="88">
        <f>F3-F4</f>
        <v>2854054.054054054</v>
      </c>
      <c r="G5" s="88">
        <f>G3-G4</f>
        <v>313945.94594594592</v>
      </c>
      <c r="H5" s="88">
        <f>H3-H4</f>
        <v>29729.72972972973</v>
      </c>
      <c r="I5" s="352">
        <f>I3-I4</f>
        <v>3270.27027027027</v>
      </c>
      <c r="J5" s="360"/>
    </row>
    <row r="6" spans="1:10" s="86" customFormat="1" ht="12.75" customHeight="1" x14ac:dyDescent="0.25">
      <c r="A6" s="94"/>
      <c r="C6" s="87"/>
      <c r="D6" s="87"/>
      <c r="E6" s="87"/>
      <c r="F6" s="88"/>
      <c r="G6" s="89">
        <f>F5+G5</f>
        <v>3168000</v>
      </c>
      <c r="H6" s="89"/>
      <c r="I6" s="350"/>
      <c r="J6" s="360"/>
    </row>
    <row r="7" spans="1:10" s="86" customFormat="1" ht="12.75" customHeight="1" x14ac:dyDescent="0.25">
      <c r="A7" s="353"/>
      <c r="B7" s="354"/>
      <c r="C7" s="355"/>
      <c r="D7" s="355"/>
      <c r="E7" s="355"/>
      <c r="F7" s="356"/>
      <c r="G7" s="357"/>
      <c r="H7" s="357"/>
      <c r="I7" s="358"/>
      <c r="J7" s="360"/>
    </row>
    <row r="8" spans="1:10" s="86" customFormat="1" ht="12.75" customHeight="1" x14ac:dyDescent="0.25">
      <c r="C8" s="87"/>
      <c r="D8" s="87"/>
      <c r="E8" s="87"/>
      <c r="F8" s="88"/>
      <c r="G8" s="89"/>
      <c r="H8" s="89"/>
      <c r="I8" s="89"/>
      <c r="J8" s="360"/>
    </row>
    <row r="9" spans="1:10" s="86" customFormat="1" ht="12.75" customHeight="1" x14ac:dyDescent="0.25">
      <c r="A9" s="342" t="s">
        <v>139</v>
      </c>
      <c r="B9" s="343"/>
      <c r="C9" s="344"/>
      <c r="D9" s="344"/>
      <c r="E9" s="344"/>
      <c r="F9" s="345"/>
      <c r="G9" s="346"/>
      <c r="H9" s="346"/>
      <c r="I9" s="347"/>
      <c r="J9" s="360"/>
    </row>
    <row r="10" spans="1:10" s="86" customFormat="1" ht="12.75" customHeight="1" x14ac:dyDescent="0.25">
      <c r="A10" s="348" t="s">
        <v>21</v>
      </c>
      <c r="B10" s="90" t="s">
        <v>22</v>
      </c>
      <c r="C10" s="91" t="s">
        <v>23</v>
      </c>
      <c r="D10" s="91" t="s">
        <v>24</v>
      </c>
      <c r="E10" s="91"/>
      <c r="F10" s="92" t="s">
        <v>25</v>
      </c>
      <c r="G10" s="93" t="s">
        <v>26</v>
      </c>
      <c r="H10" s="93" t="s">
        <v>27</v>
      </c>
      <c r="I10" s="349"/>
      <c r="J10" s="360"/>
    </row>
    <row r="11" spans="1:10" s="86" customFormat="1" ht="12.75" customHeight="1" x14ac:dyDescent="0.2">
      <c r="A11" s="48">
        <v>72</v>
      </c>
      <c r="B11" s="98" t="s">
        <v>38</v>
      </c>
      <c r="C11" s="341">
        <v>19200</v>
      </c>
      <c r="D11" s="87">
        <f>C11*A11</f>
        <v>1382400</v>
      </c>
      <c r="E11" s="87"/>
      <c r="F11" s="88">
        <f>D11/1.11</f>
        <v>1245405.4054054052</v>
      </c>
      <c r="G11" s="89">
        <f>F11*11%</f>
        <v>136994.59459459459</v>
      </c>
      <c r="H11" s="89">
        <f>F11/A11</f>
        <v>17297.297297297293</v>
      </c>
      <c r="I11" s="350">
        <f>G11/A11</f>
        <v>1902.7027027027025</v>
      </c>
      <c r="J11" s="360"/>
    </row>
    <row r="12" spans="1:10" s="86" customFormat="1" ht="12.75" customHeight="1" x14ac:dyDescent="0.2">
      <c r="A12" s="48"/>
      <c r="B12" s="267"/>
      <c r="C12" s="341"/>
      <c r="D12" s="87">
        <f>D11*13%</f>
        <v>179712</v>
      </c>
      <c r="E12" s="87"/>
      <c r="F12" s="95">
        <f>D12/1.11</f>
        <v>161902.70270270269</v>
      </c>
      <c r="G12" s="96">
        <f>F12*11%</f>
        <v>17809.297297297297</v>
      </c>
      <c r="H12" s="96">
        <f>F12/A11</f>
        <v>2248.6486486486483</v>
      </c>
      <c r="I12" s="351">
        <f>G12/A11</f>
        <v>247.35135135135135</v>
      </c>
      <c r="J12" s="360"/>
    </row>
    <row r="13" spans="1:10" s="86" customFormat="1" ht="12.75" customHeight="1" x14ac:dyDescent="0.25">
      <c r="A13" s="94"/>
      <c r="C13" s="87" t="s">
        <v>24</v>
      </c>
      <c r="D13" s="87">
        <f>D11-D12</f>
        <v>1202688</v>
      </c>
      <c r="E13" s="87"/>
      <c r="F13" s="88">
        <f>F11-F12</f>
        <v>1083502.7027027025</v>
      </c>
      <c r="G13" s="88">
        <f>G11-G12</f>
        <v>119185.29729729729</v>
      </c>
      <c r="H13" s="88">
        <f>H11-H12</f>
        <v>15048.648648648645</v>
      </c>
      <c r="I13" s="352">
        <f>I11-I12</f>
        <v>1655.3513513513512</v>
      </c>
      <c r="J13" s="360"/>
    </row>
    <row r="14" spans="1:10" s="86" customFormat="1" ht="12.75" customHeight="1" x14ac:dyDescent="0.25">
      <c r="A14" s="94"/>
      <c r="C14" s="87"/>
      <c r="D14" s="87"/>
      <c r="E14" s="87"/>
      <c r="F14" s="88"/>
      <c r="G14" s="89">
        <f>F13+G13</f>
        <v>1202687.9999999998</v>
      </c>
      <c r="H14" s="89"/>
      <c r="I14" s="350"/>
      <c r="J14" s="360"/>
    </row>
    <row r="15" spans="1:10" s="86" customFormat="1" ht="12.75" customHeight="1" x14ac:dyDescent="0.25">
      <c r="A15" s="359"/>
      <c r="C15" s="87"/>
      <c r="D15" s="87"/>
      <c r="E15" s="87"/>
      <c r="F15" s="88"/>
      <c r="G15" s="89"/>
      <c r="H15" s="89"/>
      <c r="I15" s="350"/>
      <c r="J15" s="360"/>
    </row>
    <row r="16" spans="1:10" s="86" customFormat="1" ht="12.75" customHeight="1" x14ac:dyDescent="0.25">
      <c r="A16" s="348" t="s">
        <v>21</v>
      </c>
      <c r="B16" s="90" t="s">
        <v>22</v>
      </c>
      <c r="C16" s="91" t="s">
        <v>23</v>
      </c>
      <c r="D16" s="91" t="s">
        <v>24</v>
      </c>
      <c r="E16" s="91"/>
      <c r="F16" s="92" t="s">
        <v>25</v>
      </c>
      <c r="G16" s="93" t="s">
        <v>26</v>
      </c>
      <c r="H16" s="93" t="s">
        <v>27</v>
      </c>
      <c r="I16" s="349"/>
      <c r="J16" s="360"/>
    </row>
    <row r="17" spans="1:10" s="86" customFormat="1" ht="12.75" customHeight="1" x14ac:dyDescent="0.2">
      <c r="A17" s="48">
        <v>6</v>
      </c>
      <c r="B17" s="267" t="s">
        <v>39</v>
      </c>
      <c r="C17" s="341">
        <v>112200</v>
      </c>
      <c r="D17" s="87">
        <f>C17*A17</f>
        <v>673200</v>
      </c>
      <c r="E17" s="87"/>
      <c r="F17" s="88">
        <f>D17/1.11</f>
        <v>606486.48648648639</v>
      </c>
      <c r="G17" s="89">
        <f>F17*11%</f>
        <v>66713.513513513506</v>
      </c>
      <c r="H17" s="89">
        <f>F17/A17</f>
        <v>101081.08108108107</v>
      </c>
      <c r="I17" s="350">
        <f>G17/A17</f>
        <v>11118.918918918918</v>
      </c>
      <c r="J17" s="360"/>
    </row>
    <row r="18" spans="1:10" s="86" customFormat="1" ht="12.75" customHeight="1" x14ac:dyDescent="0.25">
      <c r="A18" s="94"/>
      <c r="C18" s="87"/>
      <c r="D18" s="87">
        <f>D17*13%</f>
        <v>87516</v>
      </c>
      <c r="E18" s="87"/>
      <c r="F18" s="95">
        <f>D18/1.11</f>
        <v>78843.24324324324</v>
      </c>
      <c r="G18" s="96">
        <f>F18*11%</f>
        <v>8672.7567567567567</v>
      </c>
      <c r="H18" s="96">
        <f>F18/A17</f>
        <v>13140.54054054054</v>
      </c>
      <c r="I18" s="351">
        <f>G18/A17</f>
        <v>1445.4594594594594</v>
      </c>
      <c r="J18" s="360"/>
    </row>
    <row r="19" spans="1:10" s="86" customFormat="1" ht="12.75" customHeight="1" x14ac:dyDescent="0.25">
      <c r="A19" s="94"/>
      <c r="C19" s="87" t="s">
        <v>24</v>
      </c>
      <c r="D19" s="87">
        <f>D17-D18</f>
        <v>585684</v>
      </c>
      <c r="E19" s="87"/>
      <c r="F19" s="88">
        <f>F17-F18</f>
        <v>527643.2432432432</v>
      </c>
      <c r="G19" s="88">
        <f>G17-G18</f>
        <v>58040.756756756746</v>
      </c>
      <c r="H19" s="88">
        <f>H17-H18</f>
        <v>87940.540540540533</v>
      </c>
      <c r="I19" s="352">
        <f>I17-I18</f>
        <v>9673.4594594594582</v>
      </c>
      <c r="J19" s="360"/>
    </row>
    <row r="20" spans="1:10" s="86" customFormat="1" ht="12.75" customHeight="1" x14ac:dyDescent="0.25">
      <c r="A20" s="94"/>
      <c r="C20" s="87"/>
      <c r="D20" s="87"/>
      <c r="E20" s="87"/>
      <c r="F20" s="88"/>
      <c r="G20" s="89">
        <f>F19+G19</f>
        <v>585684</v>
      </c>
      <c r="H20" s="89"/>
      <c r="I20" s="350"/>
      <c r="J20" s="360"/>
    </row>
    <row r="21" spans="1:10" s="86" customFormat="1" ht="12.75" customHeight="1" x14ac:dyDescent="0.25">
      <c r="A21" s="353"/>
      <c r="B21" s="354"/>
      <c r="C21" s="355"/>
      <c r="D21" s="355"/>
      <c r="E21" s="355"/>
      <c r="F21" s="356"/>
      <c r="G21" s="357"/>
      <c r="H21" s="357"/>
      <c r="I21" s="358"/>
      <c r="J21" s="360"/>
    </row>
    <row r="22" spans="1:10" s="86" customFormat="1" ht="12.75" customHeight="1" x14ac:dyDescent="0.25">
      <c r="C22" s="87"/>
      <c r="D22" s="87"/>
      <c r="E22" s="87"/>
      <c r="F22" s="88"/>
      <c r="G22" s="89"/>
      <c r="H22" s="89"/>
      <c r="I22" s="89"/>
      <c r="J22" s="360"/>
    </row>
    <row r="23" spans="1:10" s="86" customFormat="1" ht="12.75" customHeight="1" x14ac:dyDescent="0.25">
      <c r="A23" s="342" t="s">
        <v>140</v>
      </c>
      <c r="B23" s="343"/>
      <c r="C23" s="344"/>
      <c r="D23" s="344"/>
      <c r="E23" s="344"/>
      <c r="F23" s="345"/>
      <c r="G23" s="346"/>
      <c r="H23" s="346"/>
      <c r="I23" s="347"/>
      <c r="J23" s="360"/>
    </row>
    <row r="24" spans="1:10" s="86" customFormat="1" ht="12.75" customHeight="1" x14ac:dyDescent="0.25">
      <c r="A24" s="348" t="s">
        <v>21</v>
      </c>
      <c r="B24" s="90" t="s">
        <v>22</v>
      </c>
      <c r="C24" s="91" t="s">
        <v>23</v>
      </c>
      <c r="D24" s="91" t="s">
        <v>24</v>
      </c>
      <c r="E24" s="91"/>
      <c r="F24" s="92" t="s">
        <v>25</v>
      </c>
      <c r="G24" s="93" t="s">
        <v>26</v>
      </c>
      <c r="H24" s="93" t="s">
        <v>27</v>
      </c>
      <c r="I24" s="349"/>
      <c r="J24" s="360"/>
    </row>
    <row r="25" spans="1:10" s="86" customFormat="1" ht="12.75" customHeight="1" x14ac:dyDescent="0.2">
      <c r="A25" s="48">
        <v>3</v>
      </c>
      <c r="B25" s="49" t="s">
        <v>43</v>
      </c>
      <c r="C25" s="341">
        <v>507600</v>
      </c>
      <c r="D25" s="87">
        <f>C25*A25</f>
        <v>1522800</v>
      </c>
      <c r="E25" s="87"/>
      <c r="F25" s="88">
        <f>D25/1.11</f>
        <v>1371891.8918918918</v>
      </c>
      <c r="G25" s="89">
        <f>F25*11%</f>
        <v>150908.10810810811</v>
      </c>
      <c r="H25" s="89">
        <f>F25/A25</f>
        <v>457297.29729729728</v>
      </c>
      <c r="I25" s="350">
        <f>G25/A25</f>
        <v>50302.7027027027</v>
      </c>
      <c r="J25" s="360"/>
    </row>
    <row r="26" spans="1:10" s="86" customFormat="1" ht="12.75" customHeight="1" x14ac:dyDescent="0.25">
      <c r="A26" s="94"/>
      <c r="C26" s="87"/>
      <c r="D26" s="87">
        <f>D25*10%</f>
        <v>152280</v>
      </c>
      <c r="E26" s="87"/>
      <c r="F26" s="95">
        <f>D26/1.11</f>
        <v>137189.18918918917</v>
      </c>
      <c r="G26" s="96">
        <f>F26*11%</f>
        <v>15090.810810810808</v>
      </c>
      <c r="H26" s="96">
        <f>F26/A25</f>
        <v>45729.729729729726</v>
      </c>
      <c r="I26" s="351">
        <f>G26/A25</f>
        <v>5030.2702702702691</v>
      </c>
      <c r="J26" s="360"/>
    </row>
    <row r="27" spans="1:10" s="86" customFormat="1" ht="12.75" customHeight="1" x14ac:dyDescent="0.25">
      <c r="A27" s="94"/>
      <c r="C27" s="87" t="s">
        <v>24</v>
      </c>
      <c r="D27" s="87">
        <f>D25-D26</f>
        <v>1370520</v>
      </c>
      <c r="E27" s="87"/>
      <c r="F27" s="88">
        <f>F25-F26</f>
        <v>1234702.7027027027</v>
      </c>
      <c r="G27" s="88">
        <f>G25-G26</f>
        <v>135817.29729729731</v>
      </c>
      <c r="H27" s="88">
        <f>H25-H26</f>
        <v>411567.56756756757</v>
      </c>
      <c r="I27" s="352">
        <f>I25-I26</f>
        <v>45272.432432432433</v>
      </c>
      <c r="J27" s="360"/>
    </row>
    <row r="28" spans="1:10" s="86" customFormat="1" ht="12.75" customHeight="1" x14ac:dyDescent="0.25">
      <c r="A28" s="94"/>
      <c r="C28" s="87"/>
      <c r="D28" s="87"/>
      <c r="E28" s="87"/>
      <c r="F28" s="88"/>
      <c r="G28" s="89">
        <f>F27+G27</f>
        <v>1370520</v>
      </c>
      <c r="H28" s="89"/>
      <c r="I28" s="350"/>
      <c r="J28" s="360"/>
    </row>
    <row r="29" spans="1:10" s="86" customFormat="1" ht="12.75" customHeight="1" x14ac:dyDescent="0.25">
      <c r="A29" s="353"/>
      <c r="B29" s="354"/>
      <c r="C29" s="355"/>
      <c r="D29" s="355"/>
      <c r="E29" s="355"/>
      <c r="F29" s="356"/>
      <c r="G29" s="357"/>
      <c r="H29" s="357"/>
      <c r="I29" s="358"/>
      <c r="J29" s="360"/>
    </row>
    <row r="30" spans="1:10" s="86" customFormat="1" ht="12.75" customHeight="1" x14ac:dyDescent="0.25">
      <c r="C30" s="87"/>
      <c r="D30" s="87"/>
      <c r="E30" s="87"/>
      <c r="F30" s="88"/>
      <c r="G30" s="89"/>
      <c r="H30" s="89"/>
      <c r="I30" s="89"/>
      <c r="J30" s="360"/>
    </row>
    <row r="31" spans="1:10" s="86" customFormat="1" ht="12.75" customHeight="1" x14ac:dyDescent="0.25">
      <c r="A31" s="342" t="s">
        <v>141</v>
      </c>
      <c r="B31" s="343"/>
      <c r="C31" s="344"/>
      <c r="D31" s="344"/>
      <c r="E31" s="344"/>
      <c r="F31" s="345"/>
      <c r="G31" s="346"/>
      <c r="H31" s="346"/>
      <c r="I31" s="347"/>
      <c r="J31" s="360"/>
    </row>
    <row r="32" spans="1:10" s="86" customFormat="1" ht="12.75" customHeight="1" x14ac:dyDescent="0.25">
      <c r="A32" s="348" t="s">
        <v>21</v>
      </c>
      <c r="B32" s="90" t="s">
        <v>22</v>
      </c>
      <c r="C32" s="91" t="s">
        <v>23</v>
      </c>
      <c r="D32" s="91" t="s">
        <v>24</v>
      </c>
      <c r="E32" s="91"/>
      <c r="F32" s="92" t="s">
        <v>25</v>
      </c>
      <c r="G32" s="93" t="s">
        <v>26</v>
      </c>
      <c r="H32" s="93" t="s">
        <v>27</v>
      </c>
      <c r="I32" s="349"/>
      <c r="J32" s="360"/>
    </row>
    <row r="33" spans="1:12" s="86" customFormat="1" ht="12.75" customHeight="1" x14ac:dyDescent="0.2">
      <c r="A33" s="48">
        <v>288</v>
      </c>
      <c r="B33" s="267" t="s">
        <v>50</v>
      </c>
      <c r="C33" s="341">
        <v>10350</v>
      </c>
      <c r="D33" s="87">
        <f>C33*A33</f>
        <v>2980800</v>
      </c>
      <c r="E33" s="87"/>
      <c r="F33" s="88">
        <f>D33/1.11</f>
        <v>2685405.405405405</v>
      </c>
      <c r="G33" s="89">
        <f>F33*11%</f>
        <v>295394.59459459456</v>
      </c>
      <c r="H33" s="89">
        <f>F33/A33</f>
        <v>9324.3243243243232</v>
      </c>
      <c r="I33" s="350">
        <f>G33/A33</f>
        <v>1025.6756756756756</v>
      </c>
      <c r="J33" s="360"/>
    </row>
    <row r="34" spans="1:12" s="86" customFormat="1" ht="12.75" customHeight="1" x14ac:dyDescent="0.25">
      <c r="A34" s="94"/>
      <c r="C34" s="87"/>
      <c r="D34" s="87">
        <f>D33*13.5%</f>
        <v>402408</v>
      </c>
      <c r="E34" s="87"/>
      <c r="F34" s="95">
        <f>D34/1.11</f>
        <v>362529.7297297297</v>
      </c>
      <c r="G34" s="96">
        <f>F34*11%</f>
        <v>39878.270270270266</v>
      </c>
      <c r="H34" s="96">
        <f>F34/A33</f>
        <v>1258.7837837837837</v>
      </c>
      <c r="I34" s="351">
        <f>G34/A33</f>
        <v>138.4662162162162</v>
      </c>
      <c r="J34" s="360"/>
    </row>
    <row r="35" spans="1:12" s="86" customFormat="1" ht="12.75" customHeight="1" x14ac:dyDescent="0.25">
      <c r="A35" s="94"/>
      <c r="C35" s="87" t="s">
        <v>24</v>
      </c>
      <c r="D35" s="87">
        <f>D33-D34</f>
        <v>2578392</v>
      </c>
      <c r="E35" s="87"/>
      <c r="F35" s="88">
        <f>F33-F34</f>
        <v>2322875.6756756753</v>
      </c>
      <c r="G35" s="88">
        <f>G33-G34</f>
        <v>255516.32432432429</v>
      </c>
      <c r="H35" s="88">
        <f>H33-H34</f>
        <v>8065.54054054054</v>
      </c>
      <c r="I35" s="352">
        <f>I33-I34</f>
        <v>887.20945945945937</v>
      </c>
      <c r="J35" s="360"/>
    </row>
    <row r="36" spans="1:12" s="86" customFormat="1" ht="12.75" customHeight="1" x14ac:dyDescent="0.25">
      <c r="A36" s="94"/>
      <c r="C36" s="87"/>
      <c r="D36" s="87"/>
      <c r="E36" s="87"/>
      <c r="F36" s="88"/>
      <c r="G36" s="89">
        <f>F35+G35</f>
        <v>2578391.9999999995</v>
      </c>
      <c r="H36" s="89"/>
      <c r="I36" s="350"/>
      <c r="J36" s="360"/>
    </row>
    <row r="37" spans="1:12" s="86" customFormat="1" ht="12.75" customHeight="1" x14ac:dyDescent="0.25">
      <c r="A37" s="353"/>
      <c r="B37" s="354"/>
      <c r="C37" s="355"/>
      <c r="D37" s="355"/>
      <c r="E37" s="355"/>
      <c r="F37" s="356"/>
      <c r="G37" s="357"/>
      <c r="H37" s="357"/>
      <c r="I37" s="358"/>
      <c r="J37" s="360"/>
    </row>
    <row r="38" spans="1:12" s="86" customFormat="1" ht="12.75" customHeight="1" x14ac:dyDescent="0.25">
      <c r="C38" s="87"/>
      <c r="D38" s="87"/>
      <c r="E38" s="87"/>
      <c r="F38" s="88"/>
      <c r="G38" s="89"/>
      <c r="H38" s="89"/>
      <c r="I38" s="89"/>
      <c r="J38" s="360"/>
    </row>
    <row r="39" spans="1:12" s="405" customFormat="1" ht="12.75" customHeight="1" x14ac:dyDescent="0.25">
      <c r="A39" s="398" t="s">
        <v>142</v>
      </c>
      <c r="B39" s="399"/>
      <c r="C39" s="400"/>
      <c r="D39" s="400"/>
      <c r="E39" s="400"/>
      <c r="F39" s="401"/>
      <c r="G39" s="402"/>
      <c r="H39" s="402"/>
      <c r="I39" s="403"/>
      <c r="J39" s="404"/>
    </row>
    <row r="40" spans="1:12" s="86" customFormat="1" ht="12.75" customHeight="1" x14ac:dyDescent="0.25">
      <c r="A40" s="348" t="s">
        <v>21</v>
      </c>
      <c r="B40" s="90" t="s">
        <v>22</v>
      </c>
      <c r="C40" s="91" t="s">
        <v>23</v>
      </c>
      <c r="D40" s="91" t="s">
        <v>24</v>
      </c>
      <c r="E40" s="91"/>
      <c r="F40" s="92" t="s">
        <v>25</v>
      </c>
      <c r="G40" s="93" t="s">
        <v>26</v>
      </c>
      <c r="H40" s="93" t="s">
        <v>27</v>
      </c>
      <c r="I40" s="349"/>
      <c r="J40" s="360"/>
    </row>
    <row r="41" spans="1:12" s="86" customFormat="1" ht="12.75" customHeight="1" x14ac:dyDescent="0.2">
      <c r="A41" s="94">
        <v>3</v>
      </c>
      <c r="B41" s="267" t="s">
        <v>53</v>
      </c>
      <c r="C41" s="341">
        <v>58800</v>
      </c>
      <c r="D41" s="87">
        <f>C41*A41</f>
        <v>176400</v>
      </c>
      <c r="E41" s="87"/>
      <c r="F41" s="88">
        <f>D41/1.11</f>
        <v>158918.91891891891</v>
      </c>
      <c r="G41" s="89">
        <f>F41*11%</f>
        <v>17481.08108108108</v>
      </c>
      <c r="H41" s="89">
        <f>F41/A41</f>
        <v>52972.972972972966</v>
      </c>
      <c r="I41" s="350">
        <f>G41/A41</f>
        <v>5827.0270270270266</v>
      </c>
      <c r="J41" s="49"/>
      <c r="L41" s="341"/>
    </row>
    <row r="42" spans="1:12" s="86" customFormat="1" ht="12.75" customHeight="1" x14ac:dyDescent="0.2">
      <c r="A42" s="94"/>
      <c r="C42" s="87"/>
      <c r="D42" s="87">
        <f>D41*13%</f>
        <v>22932</v>
      </c>
      <c r="E42" s="87"/>
      <c r="F42" s="95">
        <f>D42/1.11</f>
        <v>20659.459459459456</v>
      </c>
      <c r="G42" s="96">
        <f>F42*11%</f>
        <v>2272.5405405405404</v>
      </c>
      <c r="H42" s="96">
        <f>F42/A41</f>
        <v>6886.4864864864858</v>
      </c>
      <c r="I42" s="351">
        <f>G42/A41</f>
        <v>757.51351351351343</v>
      </c>
      <c r="J42" s="49"/>
      <c r="L42" s="341"/>
    </row>
    <row r="43" spans="1:12" s="86" customFormat="1" ht="12.75" customHeight="1" x14ac:dyDescent="0.2">
      <c r="A43" s="94"/>
      <c r="C43" s="87" t="s">
        <v>24</v>
      </c>
      <c r="D43" s="87">
        <f>D41-D42</f>
        <v>153468</v>
      </c>
      <c r="E43" s="87"/>
      <c r="F43" s="88">
        <f>F41-F42</f>
        <v>138259.45945945944</v>
      </c>
      <c r="G43" s="88">
        <f>G41-G42</f>
        <v>15208.54054054054</v>
      </c>
      <c r="H43" s="88">
        <f>H41-H42</f>
        <v>46086.486486486479</v>
      </c>
      <c r="I43" s="352">
        <f>I41-I42</f>
        <v>5069.5135135135133</v>
      </c>
      <c r="J43" s="362"/>
      <c r="L43" s="341"/>
    </row>
    <row r="44" spans="1:12" s="86" customFormat="1" ht="12.75" customHeight="1" x14ac:dyDescent="0.2">
      <c r="A44" s="94"/>
      <c r="C44" s="87"/>
      <c r="D44" s="87"/>
      <c r="E44" s="87"/>
      <c r="F44" s="88"/>
      <c r="G44" s="89">
        <f>F43+G43</f>
        <v>153467.99999999997</v>
      </c>
      <c r="H44" s="89"/>
      <c r="I44" s="350"/>
      <c r="J44" s="49"/>
      <c r="L44" s="341"/>
    </row>
    <row r="45" spans="1:12" s="86" customFormat="1" ht="12.75" customHeight="1" x14ac:dyDescent="0.25">
      <c r="A45" s="359"/>
      <c r="C45" s="87"/>
      <c r="D45" s="87"/>
      <c r="E45" s="87"/>
      <c r="F45" s="88"/>
      <c r="G45" s="89"/>
      <c r="H45" s="89"/>
      <c r="I45" s="350"/>
    </row>
    <row r="46" spans="1:12" s="86" customFormat="1" ht="12.75" customHeight="1" x14ac:dyDescent="0.25">
      <c r="A46" s="348" t="s">
        <v>21</v>
      </c>
      <c r="B46" s="90" t="s">
        <v>22</v>
      </c>
      <c r="C46" s="91" t="s">
        <v>23</v>
      </c>
      <c r="D46" s="91" t="s">
        <v>24</v>
      </c>
      <c r="E46" s="91"/>
      <c r="F46" s="92" t="s">
        <v>25</v>
      </c>
      <c r="G46" s="93" t="s">
        <v>26</v>
      </c>
      <c r="H46" s="93" t="s">
        <v>27</v>
      </c>
      <c r="I46" s="349"/>
    </row>
    <row r="47" spans="1:12" s="86" customFormat="1" ht="12.75" customHeight="1" x14ac:dyDescent="0.2">
      <c r="A47" s="94">
        <v>3</v>
      </c>
      <c r="B47" s="267" t="s">
        <v>54</v>
      </c>
      <c r="C47" s="341">
        <v>73200</v>
      </c>
      <c r="D47" s="87">
        <f>C47*A47</f>
        <v>219600</v>
      </c>
      <c r="E47" s="87"/>
      <c r="F47" s="88">
        <f>D47/1.11</f>
        <v>197837.83783783781</v>
      </c>
      <c r="G47" s="89">
        <f>F47*11%</f>
        <v>21762.16216216216</v>
      </c>
      <c r="H47" s="89">
        <f>F47/A47</f>
        <v>65945.945945945932</v>
      </c>
      <c r="I47" s="350">
        <f>G47/A47</f>
        <v>7254.0540540540533</v>
      </c>
    </row>
    <row r="48" spans="1:12" s="86" customFormat="1" ht="12.75" customHeight="1" x14ac:dyDescent="0.25">
      <c r="A48" s="94"/>
      <c r="C48" s="87"/>
      <c r="D48" s="87">
        <f>D47*13%</f>
        <v>28548</v>
      </c>
      <c r="E48" s="87"/>
      <c r="F48" s="95">
        <f>D48/1.11</f>
        <v>25718.918918918916</v>
      </c>
      <c r="G48" s="96">
        <f>F48*11%</f>
        <v>2829.0810810810808</v>
      </c>
      <c r="H48" s="96">
        <f>F48/A47</f>
        <v>8572.9729729729715</v>
      </c>
      <c r="I48" s="351">
        <f>G48/A47</f>
        <v>943.02702702702697</v>
      </c>
      <c r="J48" s="360"/>
    </row>
    <row r="49" spans="1:10" s="86" customFormat="1" ht="12.75" customHeight="1" x14ac:dyDescent="0.25">
      <c r="A49" s="94"/>
      <c r="C49" s="87" t="s">
        <v>24</v>
      </c>
      <c r="D49" s="87">
        <f>D47-D48</f>
        <v>191052</v>
      </c>
      <c r="E49" s="87"/>
      <c r="F49" s="88">
        <f>F47-F48</f>
        <v>172118.91891891891</v>
      </c>
      <c r="G49" s="88">
        <f>G47-G48</f>
        <v>18933.08108108108</v>
      </c>
      <c r="H49" s="88">
        <f>H47-H48</f>
        <v>57372.972972972959</v>
      </c>
      <c r="I49" s="352">
        <f>I47-I48</f>
        <v>6311.0270270270266</v>
      </c>
      <c r="J49" s="360"/>
    </row>
    <row r="50" spans="1:10" s="86" customFormat="1" ht="12.75" customHeight="1" x14ac:dyDescent="0.25">
      <c r="A50" s="94"/>
      <c r="C50" s="87"/>
      <c r="D50" s="87"/>
      <c r="E50" s="87"/>
      <c r="F50" s="88"/>
      <c r="G50" s="89">
        <f>F49+G49</f>
        <v>191052</v>
      </c>
      <c r="H50" s="89"/>
      <c r="I50" s="350"/>
      <c r="J50" s="360"/>
    </row>
    <row r="51" spans="1:10" s="86" customFormat="1" ht="12.75" customHeight="1" x14ac:dyDescent="0.25">
      <c r="A51" s="359"/>
      <c r="C51" s="87"/>
      <c r="D51" s="87"/>
      <c r="E51" s="87"/>
      <c r="F51" s="88"/>
      <c r="G51" s="89"/>
      <c r="H51" s="89"/>
      <c r="I51" s="350"/>
      <c r="J51" s="360"/>
    </row>
    <row r="52" spans="1:10" s="86" customFormat="1" ht="12.75" customHeight="1" x14ac:dyDescent="0.25">
      <c r="A52" s="348" t="s">
        <v>21</v>
      </c>
      <c r="B52" s="90" t="s">
        <v>22</v>
      </c>
      <c r="C52" s="91" t="s">
        <v>23</v>
      </c>
      <c r="D52" s="91" t="s">
        <v>24</v>
      </c>
      <c r="E52" s="91"/>
      <c r="F52" s="92" t="s">
        <v>25</v>
      </c>
      <c r="G52" s="93" t="s">
        <v>26</v>
      </c>
      <c r="H52" s="93" t="s">
        <v>27</v>
      </c>
      <c r="I52" s="349"/>
      <c r="J52" s="360"/>
    </row>
    <row r="53" spans="1:10" s="86" customFormat="1" ht="12.75" customHeight="1" x14ac:dyDescent="0.2">
      <c r="A53" s="94">
        <v>20</v>
      </c>
      <c r="B53" s="267" t="s">
        <v>55</v>
      </c>
      <c r="C53" s="341">
        <v>6700</v>
      </c>
      <c r="D53" s="87">
        <f>C53*A53</f>
        <v>134000</v>
      </c>
      <c r="E53" s="87"/>
      <c r="F53" s="88">
        <f>D53/1.11</f>
        <v>120720.72072072071</v>
      </c>
      <c r="G53" s="89">
        <f>F53*11%</f>
        <v>13279.279279279279</v>
      </c>
      <c r="H53" s="89">
        <f>F53/A53</f>
        <v>6036.0360360360355</v>
      </c>
      <c r="I53" s="350">
        <f>G53/A53</f>
        <v>663.96396396396392</v>
      </c>
      <c r="J53" s="360"/>
    </row>
    <row r="54" spans="1:10" s="86" customFormat="1" ht="12.75" customHeight="1" x14ac:dyDescent="0.25">
      <c r="A54" s="94"/>
      <c r="C54" s="87"/>
      <c r="D54" s="87">
        <f>D53*13%</f>
        <v>17420</v>
      </c>
      <c r="E54" s="87"/>
      <c r="F54" s="95">
        <f>D54/1.11</f>
        <v>15693.693693693693</v>
      </c>
      <c r="G54" s="96">
        <f>F54*11%</f>
        <v>1726.3063063063062</v>
      </c>
      <c r="H54" s="96">
        <f>F54/A53</f>
        <v>784.68468468468461</v>
      </c>
      <c r="I54" s="351">
        <f>G54/A53</f>
        <v>86.315315315315303</v>
      </c>
      <c r="J54" s="360"/>
    </row>
    <row r="55" spans="1:10" s="86" customFormat="1" ht="12.75" customHeight="1" x14ac:dyDescent="0.25">
      <c r="A55" s="94"/>
      <c r="C55" s="87" t="s">
        <v>24</v>
      </c>
      <c r="D55" s="87">
        <f>D53-D54</f>
        <v>116580</v>
      </c>
      <c r="E55" s="87"/>
      <c r="F55" s="88">
        <f>F53-F54</f>
        <v>105027.02702702701</v>
      </c>
      <c r="G55" s="88">
        <f>G53-G54</f>
        <v>11552.972972972973</v>
      </c>
      <c r="H55" s="88">
        <f>H53-H54</f>
        <v>5251.3513513513508</v>
      </c>
      <c r="I55" s="352">
        <f>I53-I54</f>
        <v>577.64864864864865</v>
      </c>
      <c r="J55" s="360"/>
    </row>
    <row r="56" spans="1:10" s="86" customFormat="1" ht="12.75" customHeight="1" x14ac:dyDescent="0.25">
      <c r="A56" s="94"/>
      <c r="C56" s="87"/>
      <c r="D56" s="87"/>
      <c r="E56" s="87"/>
      <c r="F56" s="88"/>
      <c r="G56" s="89">
        <f>F55+G55</f>
        <v>116579.99999999999</v>
      </c>
      <c r="H56" s="89"/>
      <c r="I56" s="350"/>
      <c r="J56" s="360"/>
    </row>
    <row r="57" spans="1:10" s="86" customFormat="1" ht="12.75" customHeight="1" x14ac:dyDescent="0.25">
      <c r="A57" s="359"/>
      <c r="C57" s="87"/>
      <c r="D57" s="87"/>
      <c r="E57" s="87"/>
      <c r="F57" s="88"/>
      <c r="G57" s="89"/>
      <c r="H57" s="89"/>
      <c r="I57" s="350"/>
      <c r="J57" s="360"/>
    </row>
    <row r="58" spans="1:10" s="86" customFormat="1" ht="12.75" customHeight="1" x14ac:dyDescent="0.25">
      <c r="A58" s="348" t="s">
        <v>21</v>
      </c>
      <c r="B58" s="90" t="s">
        <v>22</v>
      </c>
      <c r="C58" s="91" t="s">
        <v>23</v>
      </c>
      <c r="D58" s="91" t="s">
        <v>24</v>
      </c>
      <c r="E58" s="91"/>
      <c r="F58" s="92" t="s">
        <v>25</v>
      </c>
      <c r="G58" s="93" t="s">
        <v>26</v>
      </c>
      <c r="H58" s="93" t="s">
        <v>27</v>
      </c>
      <c r="I58" s="349"/>
      <c r="J58" s="360"/>
    </row>
    <row r="59" spans="1:10" s="86" customFormat="1" ht="12.75" customHeight="1" x14ac:dyDescent="0.2">
      <c r="A59" s="94">
        <v>10</v>
      </c>
      <c r="B59" s="267" t="s">
        <v>56</v>
      </c>
      <c r="C59" s="341">
        <v>60000</v>
      </c>
      <c r="D59" s="87">
        <f>C59*A59</f>
        <v>600000</v>
      </c>
      <c r="E59" s="87"/>
      <c r="F59" s="88">
        <f>D59/1.11</f>
        <v>540540.54054054047</v>
      </c>
      <c r="G59" s="89">
        <f>F59*11%</f>
        <v>59459.459459459453</v>
      </c>
      <c r="H59" s="89">
        <f>F59/A59</f>
        <v>54054.054054054046</v>
      </c>
      <c r="I59" s="350">
        <f>G59/A59</f>
        <v>5945.9459459459449</v>
      </c>
      <c r="J59" s="360"/>
    </row>
    <row r="60" spans="1:10" s="86" customFormat="1" ht="12.75" customHeight="1" x14ac:dyDescent="0.25">
      <c r="A60" s="94"/>
      <c r="C60" s="87"/>
      <c r="D60" s="87">
        <f>D59*13%</f>
        <v>78000</v>
      </c>
      <c r="E60" s="87"/>
      <c r="F60" s="95">
        <f>D60/1.11</f>
        <v>70270.270270270266</v>
      </c>
      <c r="G60" s="96">
        <f>F60*11%</f>
        <v>7729.7297297297291</v>
      </c>
      <c r="H60" s="96">
        <f>F60/A59</f>
        <v>7027.0270270270266</v>
      </c>
      <c r="I60" s="351">
        <f>G60/A59</f>
        <v>772.97297297297291</v>
      </c>
      <c r="J60" s="360"/>
    </row>
    <row r="61" spans="1:10" s="86" customFormat="1" ht="12.75" customHeight="1" x14ac:dyDescent="0.25">
      <c r="A61" s="94"/>
      <c r="C61" s="87" t="s">
        <v>24</v>
      </c>
      <c r="D61" s="87">
        <f>D59-D60</f>
        <v>522000</v>
      </c>
      <c r="E61" s="87"/>
      <c r="F61" s="88">
        <f>F59-F60</f>
        <v>470270.27027027018</v>
      </c>
      <c r="G61" s="88">
        <f>G59-G60</f>
        <v>51729.729729729726</v>
      </c>
      <c r="H61" s="88">
        <f>H59-H60</f>
        <v>47027.027027027019</v>
      </c>
      <c r="I61" s="352">
        <f>I59-I60</f>
        <v>5172.9729729729715</v>
      </c>
      <c r="J61" s="360"/>
    </row>
    <row r="62" spans="1:10" s="86" customFormat="1" ht="12.75" customHeight="1" x14ac:dyDescent="0.25">
      <c r="A62" s="94"/>
      <c r="C62" s="87"/>
      <c r="D62" s="87"/>
      <c r="E62" s="87"/>
      <c r="F62" s="88"/>
      <c r="G62" s="89">
        <f>F61+G61</f>
        <v>521999.99999999988</v>
      </c>
      <c r="H62" s="89"/>
      <c r="I62" s="350"/>
      <c r="J62" s="360"/>
    </row>
    <row r="63" spans="1:10" s="86" customFormat="1" ht="12.75" customHeight="1" x14ac:dyDescent="0.25">
      <c r="A63" s="359"/>
      <c r="C63" s="87"/>
      <c r="D63" s="87"/>
      <c r="E63" s="87"/>
      <c r="F63" s="88"/>
      <c r="G63" s="89"/>
      <c r="H63" s="89"/>
      <c r="I63" s="350"/>
      <c r="J63" s="360"/>
    </row>
    <row r="64" spans="1:10" s="86" customFormat="1" ht="12.75" customHeight="1" x14ac:dyDescent="0.25">
      <c r="A64" s="348" t="s">
        <v>21</v>
      </c>
      <c r="B64" s="90" t="s">
        <v>22</v>
      </c>
      <c r="C64" s="91" t="s">
        <v>23</v>
      </c>
      <c r="D64" s="91" t="s">
        <v>24</v>
      </c>
      <c r="E64" s="91"/>
      <c r="F64" s="92" t="s">
        <v>25</v>
      </c>
      <c r="G64" s="93" t="s">
        <v>26</v>
      </c>
      <c r="H64" s="93" t="s">
        <v>27</v>
      </c>
      <c r="I64" s="349"/>
      <c r="J64" s="360"/>
    </row>
    <row r="65" spans="1:12" s="86" customFormat="1" ht="12.75" customHeight="1" x14ac:dyDescent="0.2">
      <c r="A65" s="94">
        <v>2</v>
      </c>
      <c r="B65" s="283" t="s">
        <v>58</v>
      </c>
      <c r="C65" s="341">
        <v>87600</v>
      </c>
      <c r="D65" s="87">
        <f>C65*A65</f>
        <v>175200</v>
      </c>
      <c r="E65" s="87"/>
      <c r="F65" s="88">
        <f>D65/1.11</f>
        <v>157837.83783783781</v>
      </c>
      <c r="G65" s="89">
        <f>F65*11%</f>
        <v>17362.16216216216</v>
      </c>
      <c r="H65" s="89">
        <f>F65/A65</f>
        <v>78918.918918918906</v>
      </c>
      <c r="I65" s="350">
        <f>G65/A65</f>
        <v>8681.0810810810799</v>
      </c>
      <c r="J65" s="49"/>
      <c r="L65" s="341"/>
    </row>
    <row r="66" spans="1:12" s="86" customFormat="1" ht="12.75" customHeight="1" x14ac:dyDescent="0.2">
      <c r="A66" s="94"/>
      <c r="C66" s="87"/>
      <c r="D66" s="87">
        <f>D65*13%</f>
        <v>22776</v>
      </c>
      <c r="E66" s="87"/>
      <c r="F66" s="95">
        <f>D66/1.11</f>
        <v>20518.918918918916</v>
      </c>
      <c r="G66" s="96">
        <f>F66*11%</f>
        <v>2257.0810810810808</v>
      </c>
      <c r="H66" s="96">
        <f>F66/A65</f>
        <v>10259.459459459458</v>
      </c>
      <c r="I66" s="351">
        <f>G66/A65</f>
        <v>1128.5405405405404</v>
      </c>
      <c r="J66" s="49"/>
      <c r="L66" s="341"/>
    </row>
    <row r="67" spans="1:12" s="86" customFormat="1" ht="12.75" customHeight="1" x14ac:dyDescent="0.2">
      <c r="A67" s="94"/>
      <c r="C67" s="87" t="s">
        <v>24</v>
      </c>
      <c r="D67" s="87">
        <f>D65-D66</f>
        <v>152424</v>
      </c>
      <c r="E67" s="87"/>
      <c r="F67" s="88">
        <f>F65-F66</f>
        <v>137318.91891891891</v>
      </c>
      <c r="G67" s="88">
        <f>G65-G66</f>
        <v>15105.08108108108</v>
      </c>
      <c r="H67" s="88">
        <f>H65-H66</f>
        <v>68659.459459459453</v>
      </c>
      <c r="I67" s="352">
        <f>I65-I66</f>
        <v>7552.54054054054</v>
      </c>
      <c r="J67" s="49"/>
      <c r="L67" s="341"/>
    </row>
    <row r="68" spans="1:12" s="86" customFormat="1" ht="12.75" customHeight="1" x14ac:dyDescent="0.25">
      <c r="A68" s="94"/>
      <c r="C68" s="87"/>
      <c r="D68" s="87"/>
      <c r="E68" s="87"/>
      <c r="F68" s="88"/>
      <c r="G68" s="89">
        <f>F67+G67</f>
        <v>152424</v>
      </c>
      <c r="H68" s="89"/>
      <c r="I68" s="350"/>
      <c r="J68" s="360"/>
    </row>
    <row r="69" spans="1:12" s="86" customFormat="1" ht="12.75" customHeight="1" x14ac:dyDescent="0.25">
      <c r="A69" s="359"/>
      <c r="C69" s="87"/>
      <c r="D69" s="87"/>
      <c r="E69" s="87"/>
      <c r="F69" s="88"/>
      <c r="G69" s="89"/>
      <c r="H69" s="89"/>
      <c r="I69" s="350"/>
      <c r="J69" s="360"/>
    </row>
    <row r="70" spans="1:12" s="86" customFormat="1" ht="12.75" customHeight="1" x14ac:dyDescent="0.25">
      <c r="A70" s="348" t="s">
        <v>21</v>
      </c>
      <c r="B70" s="90" t="s">
        <v>22</v>
      </c>
      <c r="C70" s="91" t="s">
        <v>23</v>
      </c>
      <c r="D70" s="91" t="s">
        <v>24</v>
      </c>
      <c r="E70" s="91"/>
      <c r="F70" s="92" t="s">
        <v>25</v>
      </c>
      <c r="G70" s="93" t="s">
        <v>26</v>
      </c>
      <c r="H70" s="93" t="s">
        <v>27</v>
      </c>
      <c r="I70" s="349"/>
      <c r="J70" s="360"/>
    </row>
    <row r="71" spans="1:12" s="86" customFormat="1" ht="12.75" customHeight="1" x14ac:dyDescent="0.2">
      <c r="A71" s="94">
        <v>24</v>
      </c>
      <c r="B71" s="284" t="s">
        <v>59</v>
      </c>
      <c r="C71" s="341">
        <v>25800</v>
      </c>
      <c r="D71" s="87">
        <f>C71*A71</f>
        <v>619200</v>
      </c>
      <c r="E71" s="87"/>
      <c r="F71" s="88">
        <f>D71/1.11</f>
        <v>557837.83783783775</v>
      </c>
      <c r="G71" s="89">
        <f>F71*11%</f>
        <v>61362.162162162153</v>
      </c>
      <c r="H71" s="89">
        <f>F71/A71</f>
        <v>23243.24324324324</v>
      </c>
      <c r="I71" s="350">
        <f>G71/A71</f>
        <v>2556.7567567567562</v>
      </c>
      <c r="J71" s="360"/>
    </row>
    <row r="72" spans="1:12" s="86" customFormat="1" ht="12.75" customHeight="1" x14ac:dyDescent="0.25">
      <c r="A72" s="94"/>
      <c r="C72" s="87"/>
      <c r="D72" s="87">
        <f>D71*13%</f>
        <v>80496</v>
      </c>
      <c r="E72" s="87"/>
      <c r="F72" s="95">
        <f>D72/1.11</f>
        <v>72518.918918918906</v>
      </c>
      <c r="G72" s="96">
        <f>F72*11%</f>
        <v>7977.0810810810799</v>
      </c>
      <c r="H72" s="96">
        <f>F72/A71</f>
        <v>3021.6216216216212</v>
      </c>
      <c r="I72" s="351">
        <f>G72/A71</f>
        <v>332.37837837837833</v>
      </c>
      <c r="J72" s="360"/>
    </row>
    <row r="73" spans="1:12" s="86" customFormat="1" ht="12.75" customHeight="1" x14ac:dyDescent="0.25">
      <c r="A73" s="94"/>
      <c r="C73" s="87" t="s">
        <v>24</v>
      </c>
      <c r="D73" s="87">
        <f>D71-D72</f>
        <v>538704</v>
      </c>
      <c r="E73" s="87"/>
      <c r="F73" s="88">
        <f>F71-F72</f>
        <v>485318.91891891882</v>
      </c>
      <c r="G73" s="88">
        <f>G71-G72</f>
        <v>53385.081081081073</v>
      </c>
      <c r="H73" s="88">
        <f>H71-H72</f>
        <v>20221.62162162162</v>
      </c>
      <c r="I73" s="352">
        <f>I71-I72</f>
        <v>2224.3783783783779</v>
      </c>
      <c r="J73" s="360"/>
    </row>
    <row r="74" spans="1:12" s="86" customFormat="1" ht="12.75" customHeight="1" x14ac:dyDescent="0.25">
      <c r="A74" s="94"/>
      <c r="C74" s="87"/>
      <c r="D74" s="87"/>
      <c r="E74" s="87"/>
      <c r="F74" s="88"/>
      <c r="G74" s="89">
        <f>F73+G73</f>
        <v>538703.99999999988</v>
      </c>
      <c r="H74" s="89"/>
      <c r="I74" s="350"/>
      <c r="J74" s="360"/>
    </row>
    <row r="75" spans="1:12" s="86" customFormat="1" ht="12.75" customHeight="1" x14ac:dyDescent="0.25">
      <c r="A75" s="359"/>
      <c r="C75" s="87"/>
      <c r="D75" s="87"/>
      <c r="E75" s="87"/>
      <c r="F75" s="88"/>
      <c r="G75" s="89"/>
      <c r="H75" s="89"/>
      <c r="I75" s="350"/>
      <c r="J75" s="360"/>
    </row>
    <row r="76" spans="1:12" s="86" customFormat="1" ht="12.75" customHeight="1" x14ac:dyDescent="0.25">
      <c r="A76" s="348" t="s">
        <v>21</v>
      </c>
      <c r="B76" s="90" t="s">
        <v>22</v>
      </c>
      <c r="C76" s="91" t="s">
        <v>23</v>
      </c>
      <c r="D76" s="91" t="s">
        <v>24</v>
      </c>
      <c r="E76" s="91"/>
      <c r="F76" s="92" t="s">
        <v>25</v>
      </c>
      <c r="G76" s="93" t="s">
        <v>26</v>
      </c>
      <c r="H76" s="93" t="s">
        <v>27</v>
      </c>
      <c r="I76" s="349"/>
      <c r="J76" s="360"/>
    </row>
    <row r="77" spans="1:12" s="86" customFormat="1" ht="12.75" customHeight="1" x14ac:dyDescent="0.2">
      <c r="A77" s="94">
        <v>8</v>
      </c>
      <c r="B77" s="284" t="s">
        <v>60</v>
      </c>
      <c r="C77" s="341">
        <v>300000</v>
      </c>
      <c r="D77" s="87">
        <f>C77*A77</f>
        <v>2400000</v>
      </c>
      <c r="E77" s="87"/>
      <c r="F77" s="88">
        <f>D77/1.11</f>
        <v>2162162.1621621619</v>
      </c>
      <c r="G77" s="89">
        <f>F77*11%</f>
        <v>237837.83783783781</v>
      </c>
      <c r="H77" s="89">
        <f>F77/A77</f>
        <v>270270.27027027024</v>
      </c>
      <c r="I77" s="350">
        <f>G77/A77</f>
        <v>29729.729729729726</v>
      </c>
      <c r="J77" s="360"/>
    </row>
    <row r="78" spans="1:12" s="86" customFormat="1" ht="12.75" customHeight="1" x14ac:dyDescent="0.25">
      <c r="A78" s="94"/>
      <c r="C78" s="87"/>
      <c r="D78" s="87"/>
      <c r="E78" s="87"/>
      <c r="F78" s="95">
        <f>D78/1.11</f>
        <v>0</v>
      </c>
      <c r="G78" s="96">
        <f>F78*11%</f>
        <v>0</v>
      </c>
      <c r="H78" s="96">
        <f>F78/A77</f>
        <v>0</v>
      </c>
      <c r="I78" s="351">
        <f>G78/A77</f>
        <v>0</v>
      </c>
      <c r="J78" s="360"/>
    </row>
    <row r="79" spans="1:12" s="86" customFormat="1" ht="12.75" customHeight="1" x14ac:dyDescent="0.25">
      <c r="A79" s="94"/>
      <c r="C79" s="87" t="s">
        <v>24</v>
      </c>
      <c r="D79" s="87">
        <f>D77-D78</f>
        <v>2400000</v>
      </c>
      <c r="E79" s="87"/>
      <c r="F79" s="88">
        <f>F77-F78</f>
        <v>2162162.1621621619</v>
      </c>
      <c r="G79" s="88">
        <f>G77-G78</f>
        <v>237837.83783783781</v>
      </c>
      <c r="H79" s="88">
        <f>H77-H78</f>
        <v>270270.27027027024</v>
      </c>
      <c r="I79" s="352">
        <f>I77-I78</f>
        <v>29729.729729729726</v>
      </c>
      <c r="J79" s="360"/>
    </row>
    <row r="80" spans="1:12" s="86" customFormat="1" ht="12.75" customHeight="1" x14ac:dyDescent="0.25">
      <c r="A80" s="94"/>
      <c r="C80" s="87"/>
      <c r="D80" s="87"/>
      <c r="E80" s="87"/>
      <c r="F80" s="88"/>
      <c r="G80" s="89">
        <f>F79+G79</f>
        <v>2399999.9999999995</v>
      </c>
      <c r="H80" s="89"/>
      <c r="I80" s="350"/>
      <c r="J80" s="360"/>
    </row>
    <row r="81" spans="1:12" s="86" customFormat="1" ht="12.75" customHeight="1" x14ac:dyDescent="0.25">
      <c r="A81" s="353"/>
      <c r="B81" s="354"/>
      <c r="C81" s="355"/>
      <c r="D81" s="355"/>
      <c r="E81" s="355"/>
      <c r="F81" s="356"/>
      <c r="G81" s="357"/>
      <c r="H81" s="357"/>
      <c r="I81" s="358"/>
      <c r="J81" s="360"/>
    </row>
    <row r="82" spans="1:12" s="86" customFormat="1" ht="12.75" customHeight="1" x14ac:dyDescent="0.25">
      <c r="C82" s="87"/>
      <c r="D82" s="87"/>
      <c r="E82" s="87"/>
      <c r="F82" s="88"/>
      <c r="G82" s="89"/>
      <c r="H82" s="89"/>
      <c r="I82" s="89"/>
      <c r="J82" s="360"/>
    </row>
    <row r="83" spans="1:12" s="86" customFormat="1" ht="12.75" customHeight="1" x14ac:dyDescent="0.25">
      <c r="A83" s="342" t="s">
        <v>143</v>
      </c>
      <c r="B83" s="343"/>
      <c r="C83" s="344"/>
      <c r="D83" s="344"/>
      <c r="E83" s="344"/>
      <c r="F83" s="345"/>
      <c r="G83" s="346"/>
      <c r="H83" s="346"/>
      <c r="I83" s="347"/>
      <c r="J83" s="360"/>
    </row>
    <row r="84" spans="1:12" s="86" customFormat="1" ht="12.75" customHeight="1" x14ac:dyDescent="0.25">
      <c r="A84" s="348" t="s">
        <v>21</v>
      </c>
      <c r="B84" s="90" t="s">
        <v>22</v>
      </c>
      <c r="C84" s="91" t="s">
        <v>23</v>
      </c>
      <c r="D84" s="91" t="s">
        <v>24</v>
      </c>
      <c r="E84" s="91"/>
      <c r="F84" s="92" t="s">
        <v>25</v>
      </c>
      <c r="G84" s="93" t="s">
        <v>26</v>
      </c>
      <c r="H84" s="93" t="s">
        <v>27</v>
      </c>
      <c r="I84" s="349"/>
      <c r="J84" s="360"/>
    </row>
    <row r="85" spans="1:12" s="86" customFormat="1" ht="12.75" customHeight="1" x14ac:dyDescent="0.2">
      <c r="A85" s="48">
        <v>96</v>
      </c>
      <c r="B85" s="284" t="s">
        <v>60</v>
      </c>
      <c r="C85" s="341">
        <v>25500</v>
      </c>
      <c r="D85" s="87">
        <f>C85*A85</f>
        <v>2448000</v>
      </c>
      <c r="E85" s="87"/>
      <c r="F85" s="88">
        <f>D85/1.11</f>
        <v>2205405.4054054054</v>
      </c>
      <c r="G85" s="89">
        <f>F85*11%</f>
        <v>242594.59459459459</v>
      </c>
      <c r="H85" s="89">
        <f>F85/A85</f>
        <v>22972.972972972973</v>
      </c>
      <c r="I85" s="350">
        <f>G85/A85</f>
        <v>2527.0270270270271</v>
      </c>
      <c r="J85" s="360"/>
    </row>
    <row r="86" spans="1:12" s="86" customFormat="1" ht="12.75" customHeight="1" x14ac:dyDescent="0.25">
      <c r="A86" s="94"/>
      <c r="C86" s="87"/>
      <c r="D86" s="87"/>
      <c r="E86" s="87"/>
      <c r="F86" s="95">
        <f>D86/1.11</f>
        <v>0</v>
      </c>
      <c r="G86" s="96">
        <f>F86*11%</f>
        <v>0</v>
      </c>
      <c r="H86" s="96">
        <f>F86/A85</f>
        <v>0</v>
      </c>
      <c r="I86" s="351">
        <f>G86/A85</f>
        <v>0</v>
      </c>
      <c r="J86" s="360"/>
    </row>
    <row r="87" spans="1:12" s="86" customFormat="1" ht="12.75" customHeight="1" x14ac:dyDescent="0.25">
      <c r="A87" s="94"/>
      <c r="C87" s="87" t="s">
        <v>24</v>
      </c>
      <c r="D87" s="87">
        <f>D85-D86</f>
        <v>2448000</v>
      </c>
      <c r="E87" s="87"/>
      <c r="F87" s="88">
        <f>F85-F86</f>
        <v>2205405.4054054054</v>
      </c>
      <c r="G87" s="88">
        <f>G85-G86</f>
        <v>242594.59459459459</v>
      </c>
      <c r="H87" s="88">
        <f>H85-H86</f>
        <v>22972.972972972973</v>
      </c>
      <c r="I87" s="352">
        <f>I85-I86</f>
        <v>2527.0270270270271</v>
      </c>
      <c r="J87" s="360"/>
    </row>
    <row r="88" spans="1:12" s="86" customFormat="1" ht="12.75" customHeight="1" x14ac:dyDescent="0.25">
      <c r="A88" s="94"/>
      <c r="C88" s="87"/>
      <c r="D88" s="87"/>
      <c r="E88" s="87"/>
      <c r="F88" s="88"/>
      <c r="G88" s="89">
        <f>F87+G87</f>
        <v>2448000</v>
      </c>
      <c r="H88" s="89"/>
      <c r="I88" s="350"/>
      <c r="J88" s="360"/>
    </row>
    <row r="89" spans="1:12" s="86" customFormat="1" ht="12.75" customHeight="1" x14ac:dyDescent="0.25">
      <c r="A89" s="353"/>
      <c r="B89" s="354"/>
      <c r="C89" s="355"/>
      <c r="D89" s="355"/>
      <c r="E89" s="355"/>
      <c r="F89" s="356"/>
      <c r="G89" s="357"/>
      <c r="H89" s="357"/>
      <c r="I89" s="358"/>
      <c r="J89" s="360"/>
    </row>
    <row r="90" spans="1:12" s="86" customFormat="1" ht="12.75" customHeight="1" x14ac:dyDescent="0.25">
      <c r="C90" s="87"/>
      <c r="D90" s="87"/>
      <c r="E90" s="87"/>
      <c r="F90" s="88"/>
      <c r="G90" s="89"/>
      <c r="H90" s="89"/>
      <c r="I90" s="89"/>
      <c r="J90" s="360"/>
    </row>
    <row r="91" spans="1:12" s="86" customFormat="1" ht="12.75" customHeight="1" x14ac:dyDescent="0.25">
      <c r="A91" s="342" t="s">
        <v>144</v>
      </c>
      <c r="B91" s="343"/>
      <c r="C91" s="344"/>
      <c r="D91" s="344"/>
      <c r="E91" s="344"/>
      <c r="F91" s="345"/>
      <c r="G91" s="346"/>
      <c r="H91" s="346"/>
      <c r="I91" s="347"/>
      <c r="J91" s="360"/>
    </row>
    <row r="92" spans="1:12" s="86" customFormat="1" ht="12.75" customHeight="1" x14ac:dyDescent="0.25">
      <c r="A92" s="348" t="s">
        <v>21</v>
      </c>
      <c r="B92" s="90" t="s">
        <v>22</v>
      </c>
      <c r="C92" s="91" t="s">
        <v>23</v>
      </c>
      <c r="D92" s="91" t="s">
        <v>24</v>
      </c>
      <c r="E92" s="91"/>
      <c r="F92" s="92" t="s">
        <v>25</v>
      </c>
      <c r="G92" s="93" t="s">
        <v>26</v>
      </c>
      <c r="H92" s="93" t="s">
        <v>27</v>
      </c>
      <c r="I92" s="349"/>
      <c r="J92" s="360"/>
    </row>
    <row r="93" spans="1:12" s="86" customFormat="1" ht="12.75" customHeight="1" x14ac:dyDescent="0.2">
      <c r="A93" s="94">
        <v>120</v>
      </c>
      <c r="B93" s="267" t="s">
        <v>66</v>
      </c>
      <c r="C93" s="341">
        <v>32400</v>
      </c>
      <c r="D93" s="87">
        <f>C93*A93</f>
        <v>3888000</v>
      </c>
      <c r="E93" s="87"/>
      <c r="F93" s="88">
        <f>D93/1.11</f>
        <v>3502702.7027027025</v>
      </c>
      <c r="G93" s="89">
        <f>F93*11%</f>
        <v>385297.29729729728</v>
      </c>
      <c r="H93" s="89">
        <f>F93/A93</f>
        <v>29189.189189189186</v>
      </c>
      <c r="I93" s="350">
        <f>G93/A93</f>
        <v>3210.8108108108108</v>
      </c>
      <c r="J93" s="49"/>
      <c r="L93" s="341"/>
    </row>
    <row r="94" spans="1:12" s="86" customFormat="1" ht="12.75" customHeight="1" x14ac:dyDescent="0.2">
      <c r="A94" s="94"/>
      <c r="C94" s="87"/>
      <c r="D94" s="87">
        <f>D93*13.5%</f>
        <v>524880</v>
      </c>
      <c r="E94" s="87"/>
      <c r="F94" s="95">
        <f>D94/1.11</f>
        <v>472864.86486486485</v>
      </c>
      <c r="G94" s="96">
        <f>F94*11%</f>
        <v>52015.135135135133</v>
      </c>
      <c r="H94" s="96">
        <f>F94/A93</f>
        <v>3940.5405405405404</v>
      </c>
      <c r="I94" s="351">
        <f>G94/A93</f>
        <v>433.45945945945942</v>
      </c>
      <c r="J94" s="49"/>
      <c r="L94" s="341"/>
    </row>
    <row r="95" spans="1:12" s="86" customFormat="1" ht="12.75" customHeight="1" x14ac:dyDescent="0.2">
      <c r="A95" s="94"/>
      <c r="C95" s="87" t="s">
        <v>24</v>
      </c>
      <c r="D95" s="87">
        <f>D93-D94</f>
        <v>3363120</v>
      </c>
      <c r="E95" s="87"/>
      <c r="F95" s="88">
        <f>F93-F94</f>
        <v>3029837.8378378376</v>
      </c>
      <c r="G95" s="88">
        <f>G93-G94</f>
        <v>333282.16216216213</v>
      </c>
      <c r="H95" s="88">
        <f>H93-H94</f>
        <v>25248.648648648646</v>
      </c>
      <c r="I95" s="352">
        <f>I93-I94</f>
        <v>2777.3513513513512</v>
      </c>
      <c r="J95" s="49"/>
      <c r="L95" s="341"/>
    </row>
    <row r="96" spans="1:12" s="86" customFormat="1" ht="12.75" customHeight="1" x14ac:dyDescent="0.2">
      <c r="A96" s="94"/>
      <c r="C96" s="87"/>
      <c r="D96" s="87"/>
      <c r="E96" s="87"/>
      <c r="F96" s="88"/>
      <c r="G96" s="89">
        <f>F95+G95</f>
        <v>3363120</v>
      </c>
      <c r="H96" s="89"/>
      <c r="I96" s="350"/>
      <c r="J96" s="49"/>
      <c r="L96" s="341"/>
    </row>
    <row r="97" spans="1:10" s="86" customFormat="1" ht="12.75" customHeight="1" x14ac:dyDescent="0.25">
      <c r="A97" s="359"/>
      <c r="C97" s="87"/>
      <c r="D97" s="87"/>
      <c r="E97" s="87"/>
      <c r="F97" s="88"/>
      <c r="G97" s="89"/>
      <c r="H97" s="89"/>
      <c r="I97" s="350"/>
      <c r="J97" s="360"/>
    </row>
    <row r="98" spans="1:10" s="86" customFormat="1" ht="12.75" customHeight="1" x14ac:dyDescent="0.25">
      <c r="A98" s="348" t="s">
        <v>21</v>
      </c>
      <c r="B98" s="90" t="s">
        <v>22</v>
      </c>
      <c r="C98" s="91" t="s">
        <v>23</v>
      </c>
      <c r="D98" s="91" t="s">
        <v>24</v>
      </c>
      <c r="E98" s="91"/>
      <c r="F98" s="92" t="s">
        <v>25</v>
      </c>
      <c r="G98" s="93" t="s">
        <v>26</v>
      </c>
      <c r="H98" s="93" t="s">
        <v>27</v>
      </c>
      <c r="I98" s="349"/>
      <c r="J98" s="360"/>
    </row>
    <row r="99" spans="1:10" s="86" customFormat="1" ht="12.75" customHeight="1" x14ac:dyDescent="0.2">
      <c r="A99" s="94">
        <v>50</v>
      </c>
      <c r="B99" s="283" t="s">
        <v>67</v>
      </c>
      <c r="C99" s="341">
        <v>34100</v>
      </c>
      <c r="D99" s="87">
        <f>C99*A99</f>
        <v>1705000</v>
      </c>
      <c r="E99" s="87"/>
      <c r="F99" s="88">
        <f>D99/1.11</f>
        <v>1536036.036036036</v>
      </c>
      <c r="G99" s="89">
        <f>F99*11%</f>
        <v>168963.96396396396</v>
      </c>
      <c r="H99" s="89">
        <f>F99/A99</f>
        <v>30720.720720720721</v>
      </c>
      <c r="I99" s="350">
        <f>G99/A99</f>
        <v>3379.2792792792793</v>
      </c>
      <c r="J99" s="360"/>
    </row>
    <row r="100" spans="1:10" s="86" customFormat="1" ht="12.75" customHeight="1" x14ac:dyDescent="0.25">
      <c r="A100" s="94"/>
      <c r="C100" s="87"/>
      <c r="D100" s="87">
        <f>D99*13.5%</f>
        <v>230175.00000000003</v>
      </c>
      <c r="E100" s="87"/>
      <c r="F100" s="95">
        <f>D100/1.11</f>
        <v>207364.86486486488</v>
      </c>
      <c r="G100" s="96">
        <f>F100*11%</f>
        <v>22810.135135135137</v>
      </c>
      <c r="H100" s="96">
        <f>F100/A99</f>
        <v>4147.2972972972975</v>
      </c>
      <c r="I100" s="351">
        <f>G100/A99</f>
        <v>456.20270270270271</v>
      </c>
      <c r="J100" s="360"/>
    </row>
    <row r="101" spans="1:10" s="86" customFormat="1" ht="12.75" customHeight="1" x14ac:dyDescent="0.25">
      <c r="A101" s="94"/>
      <c r="C101" s="87" t="s">
        <v>24</v>
      </c>
      <c r="D101" s="87">
        <f>D99-D100</f>
        <v>1474825</v>
      </c>
      <c r="E101" s="87"/>
      <c r="F101" s="88">
        <f>F99-F100</f>
        <v>1328671.1711711711</v>
      </c>
      <c r="G101" s="88">
        <f>G99-G100</f>
        <v>146153.82882882882</v>
      </c>
      <c r="H101" s="88">
        <f>H99-H100</f>
        <v>26573.423423423425</v>
      </c>
      <c r="I101" s="352">
        <f>I99-I100</f>
        <v>2923.0765765765764</v>
      </c>
      <c r="J101" s="360"/>
    </row>
    <row r="102" spans="1:10" s="86" customFormat="1" ht="12.75" customHeight="1" x14ac:dyDescent="0.25">
      <c r="A102" s="94"/>
      <c r="C102" s="87"/>
      <c r="D102" s="87"/>
      <c r="E102" s="87"/>
      <c r="F102" s="88"/>
      <c r="G102" s="89">
        <f>F101+G101</f>
        <v>1474825</v>
      </c>
      <c r="H102" s="89"/>
      <c r="I102" s="350"/>
      <c r="J102" s="360"/>
    </row>
    <row r="103" spans="1:10" s="86" customFormat="1" ht="12.75" customHeight="1" x14ac:dyDescent="0.25">
      <c r="A103" s="359"/>
      <c r="C103" s="87"/>
      <c r="D103" s="87"/>
      <c r="E103" s="87"/>
      <c r="F103" s="88"/>
      <c r="G103" s="89"/>
      <c r="H103" s="89"/>
      <c r="I103" s="350"/>
      <c r="J103" s="360"/>
    </row>
    <row r="104" spans="1:10" s="86" customFormat="1" ht="12.75" customHeight="1" x14ac:dyDescent="0.25">
      <c r="A104" s="348" t="s">
        <v>21</v>
      </c>
      <c r="B104" s="90" t="s">
        <v>22</v>
      </c>
      <c r="C104" s="91" t="s">
        <v>23</v>
      </c>
      <c r="D104" s="91" t="s">
        <v>24</v>
      </c>
      <c r="E104" s="91"/>
      <c r="F104" s="92" t="s">
        <v>25</v>
      </c>
      <c r="G104" s="93" t="s">
        <v>26</v>
      </c>
      <c r="H104" s="93" t="s">
        <v>27</v>
      </c>
      <c r="I104" s="349"/>
      <c r="J104" s="360"/>
    </row>
    <row r="105" spans="1:10" s="86" customFormat="1" ht="12.75" customHeight="1" x14ac:dyDescent="0.2">
      <c r="A105" s="94">
        <v>100</v>
      </c>
      <c r="B105" s="49" t="s">
        <v>76</v>
      </c>
      <c r="C105" s="341">
        <v>87000</v>
      </c>
      <c r="D105" s="87">
        <f>C105*A105</f>
        <v>8700000</v>
      </c>
      <c r="E105" s="87"/>
      <c r="F105" s="88">
        <f>D105/1.11</f>
        <v>7837837.8378378367</v>
      </c>
      <c r="G105" s="89">
        <f>F105*11%</f>
        <v>862162.16216216201</v>
      </c>
      <c r="H105" s="89">
        <f>F105/A105</f>
        <v>78378.378378378373</v>
      </c>
      <c r="I105" s="350">
        <f>G105/A105</f>
        <v>8621.6216216216199</v>
      </c>
      <c r="J105" s="360"/>
    </row>
    <row r="106" spans="1:10" s="86" customFormat="1" ht="12.75" customHeight="1" x14ac:dyDescent="0.25">
      <c r="A106" s="94"/>
      <c r="C106" s="87"/>
      <c r="D106" s="87">
        <f>D105*13.5%</f>
        <v>1174500</v>
      </c>
      <c r="E106" s="87"/>
      <c r="F106" s="95">
        <f>D106/1.11</f>
        <v>1058108.1081081079</v>
      </c>
      <c r="G106" s="96">
        <f>F106*11%</f>
        <v>116391.89189189188</v>
      </c>
      <c r="H106" s="96">
        <f>F106/A105</f>
        <v>10581.08108108108</v>
      </c>
      <c r="I106" s="351">
        <f>G106/A105</f>
        <v>1163.9189189189187</v>
      </c>
      <c r="J106" s="360"/>
    </row>
    <row r="107" spans="1:10" s="86" customFormat="1" ht="12.75" customHeight="1" x14ac:dyDescent="0.25">
      <c r="A107" s="94"/>
      <c r="C107" s="87" t="s">
        <v>24</v>
      </c>
      <c r="D107" s="87">
        <f>D105-D106</f>
        <v>7525500</v>
      </c>
      <c r="E107" s="87"/>
      <c r="F107" s="88">
        <f>F105-F106</f>
        <v>6779729.7297297288</v>
      </c>
      <c r="G107" s="88">
        <f>G105-G106</f>
        <v>745770.27027027018</v>
      </c>
      <c r="H107" s="88">
        <f>H105-H106</f>
        <v>67797.297297297293</v>
      </c>
      <c r="I107" s="352">
        <f>I105-I106</f>
        <v>7457.7027027027016</v>
      </c>
      <c r="J107" s="360"/>
    </row>
    <row r="108" spans="1:10" s="86" customFormat="1" ht="12.75" customHeight="1" x14ac:dyDescent="0.25">
      <c r="A108" s="94"/>
      <c r="C108" s="87"/>
      <c r="D108" s="87"/>
      <c r="E108" s="87"/>
      <c r="F108" s="88"/>
      <c r="G108" s="89">
        <f>F107+G107</f>
        <v>7525499.9999999991</v>
      </c>
      <c r="H108" s="89"/>
      <c r="I108" s="350"/>
      <c r="J108" s="360"/>
    </row>
    <row r="109" spans="1:10" s="86" customFormat="1" ht="12.75" customHeight="1" x14ac:dyDescent="0.25">
      <c r="A109" s="359"/>
      <c r="C109" s="87"/>
      <c r="D109" s="87"/>
      <c r="E109" s="87"/>
      <c r="F109" s="88"/>
      <c r="G109" s="89"/>
      <c r="H109" s="89"/>
      <c r="I109" s="350"/>
      <c r="J109" s="360"/>
    </row>
    <row r="110" spans="1:10" s="86" customFormat="1" ht="12.75" customHeight="1" x14ac:dyDescent="0.25">
      <c r="A110" s="348" t="s">
        <v>21</v>
      </c>
      <c r="B110" s="90" t="s">
        <v>22</v>
      </c>
      <c r="C110" s="91" t="s">
        <v>23</v>
      </c>
      <c r="D110" s="91" t="s">
        <v>24</v>
      </c>
      <c r="E110" s="91"/>
      <c r="F110" s="92" t="s">
        <v>25</v>
      </c>
      <c r="G110" s="93" t="s">
        <v>26</v>
      </c>
      <c r="H110" s="93" t="s">
        <v>27</v>
      </c>
      <c r="I110" s="349"/>
      <c r="J110" s="360"/>
    </row>
    <row r="111" spans="1:10" s="86" customFormat="1" ht="12.75" customHeight="1" x14ac:dyDescent="0.2">
      <c r="A111" s="94">
        <v>36</v>
      </c>
      <c r="B111" s="49" t="s">
        <v>77</v>
      </c>
      <c r="C111" s="341">
        <v>37200</v>
      </c>
      <c r="D111" s="87">
        <f>C111*A111</f>
        <v>1339200</v>
      </c>
      <c r="E111" s="87"/>
      <c r="F111" s="88">
        <f>D111/1.11</f>
        <v>1206486.4864864864</v>
      </c>
      <c r="G111" s="89">
        <f>F111*11%</f>
        <v>132713.51351351349</v>
      </c>
      <c r="H111" s="89">
        <f>F111/A111</f>
        <v>33513.513513513513</v>
      </c>
      <c r="I111" s="350">
        <f>G111/A111</f>
        <v>3686.4864864864858</v>
      </c>
      <c r="J111" s="360"/>
    </row>
    <row r="112" spans="1:10" s="86" customFormat="1" ht="12.75" customHeight="1" x14ac:dyDescent="0.25">
      <c r="A112" s="94"/>
      <c r="C112" s="87"/>
      <c r="D112" s="87">
        <f>D111*13.5%</f>
        <v>180792</v>
      </c>
      <c r="E112" s="87"/>
      <c r="F112" s="95">
        <f>D112/1.11</f>
        <v>162875.67567567565</v>
      </c>
      <c r="G112" s="96">
        <f>F112*11%</f>
        <v>17916.324324324323</v>
      </c>
      <c r="H112" s="96">
        <f>F112/A111</f>
        <v>4524.3243243243232</v>
      </c>
      <c r="I112" s="351">
        <f>G112/A111</f>
        <v>497.67567567567562</v>
      </c>
      <c r="J112" s="360"/>
    </row>
    <row r="113" spans="1:10" s="86" customFormat="1" ht="12.75" customHeight="1" x14ac:dyDescent="0.25">
      <c r="A113" s="94"/>
      <c r="C113" s="87" t="s">
        <v>24</v>
      </c>
      <c r="D113" s="87">
        <f>D111-D112</f>
        <v>1158408</v>
      </c>
      <c r="E113" s="87"/>
      <c r="F113" s="88">
        <f>F111-F112</f>
        <v>1043610.8108108108</v>
      </c>
      <c r="G113" s="88">
        <f>G111-G112</f>
        <v>114797.18918918917</v>
      </c>
      <c r="H113" s="88">
        <f>H111-H112</f>
        <v>28989.18918918919</v>
      </c>
      <c r="I113" s="352">
        <f>I111-I112</f>
        <v>3188.8108108108099</v>
      </c>
      <c r="J113" s="360"/>
    </row>
    <row r="114" spans="1:10" s="86" customFormat="1" ht="12.75" customHeight="1" x14ac:dyDescent="0.25">
      <c r="A114" s="94"/>
      <c r="C114" s="87"/>
      <c r="D114" s="87"/>
      <c r="E114" s="87"/>
      <c r="F114" s="88"/>
      <c r="G114" s="89">
        <f>F113+G113</f>
        <v>1158408</v>
      </c>
      <c r="H114" s="89"/>
      <c r="I114" s="350"/>
      <c r="J114" s="360"/>
    </row>
    <row r="115" spans="1:10" s="86" customFormat="1" ht="12.75" customHeight="1" x14ac:dyDescent="0.25">
      <c r="A115" s="353"/>
      <c r="B115" s="354"/>
      <c r="C115" s="355"/>
      <c r="D115" s="355"/>
      <c r="E115" s="355"/>
      <c r="F115" s="356"/>
      <c r="G115" s="357"/>
      <c r="H115" s="357"/>
      <c r="I115" s="358"/>
      <c r="J115" s="360"/>
    </row>
    <row r="116" spans="1:10" s="86" customFormat="1" ht="12.75" customHeight="1" x14ac:dyDescent="0.25">
      <c r="C116" s="87"/>
      <c r="D116" s="87"/>
      <c r="E116" s="87"/>
      <c r="F116" s="88"/>
      <c r="G116" s="89"/>
      <c r="H116" s="89"/>
      <c r="I116" s="89"/>
      <c r="J116" s="360"/>
    </row>
    <row r="117" spans="1:10" s="86" customFormat="1" ht="12.75" customHeight="1" x14ac:dyDescent="0.25">
      <c r="A117" s="342" t="s">
        <v>145</v>
      </c>
      <c r="B117" s="343"/>
      <c r="C117" s="344"/>
      <c r="D117" s="344"/>
      <c r="E117" s="344"/>
      <c r="F117" s="345"/>
      <c r="G117" s="346"/>
      <c r="H117" s="346"/>
      <c r="I117" s="347"/>
      <c r="J117" s="360"/>
    </row>
    <row r="118" spans="1:10" s="86" customFormat="1" ht="12.75" customHeight="1" x14ac:dyDescent="0.25">
      <c r="A118" s="348" t="s">
        <v>21</v>
      </c>
      <c r="B118" s="90" t="s">
        <v>22</v>
      </c>
      <c r="C118" s="91" t="s">
        <v>23</v>
      </c>
      <c r="D118" s="91" t="s">
        <v>24</v>
      </c>
      <c r="E118" s="91"/>
      <c r="F118" s="92" t="s">
        <v>25</v>
      </c>
      <c r="G118" s="93" t="s">
        <v>26</v>
      </c>
      <c r="H118" s="93" t="s">
        <v>27</v>
      </c>
      <c r="I118" s="349"/>
      <c r="J118" s="360"/>
    </row>
    <row r="119" spans="1:10" s="86" customFormat="1" ht="12.75" customHeight="1" x14ac:dyDescent="0.2">
      <c r="A119" s="48">
        <v>200</v>
      </c>
      <c r="B119" s="267" t="s">
        <v>72</v>
      </c>
      <c r="C119" s="341">
        <v>4300</v>
      </c>
      <c r="D119" s="87">
        <f>C119*A119</f>
        <v>860000</v>
      </c>
      <c r="E119" s="87"/>
      <c r="F119" s="88">
        <f>D119/1.11</f>
        <v>774774.77477477468</v>
      </c>
      <c r="G119" s="89">
        <f>F119*11%</f>
        <v>85225.225225225222</v>
      </c>
      <c r="H119" s="89">
        <f>F119/A119</f>
        <v>3873.8738738738734</v>
      </c>
      <c r="I119" s="350">
        <f>G119/A119</f>
        <v>426.12612612612611</v>
      </c>
      <c r="J119" s="360"/>
    </row>
    <row r="120" spans="1:10" s="86" customFormat="1" ht="12.75" customHeight="1" x14ac:dyDescent="0.25">
      <c r="A120" s="94"/>
      <c r="C120" s="87"/>
      <c r="D120" s="87">
        <f>D119*10%</f>
        <v>86000</v>
      </c>
      <c r="E120" s="87"/>
      <c r="F120" s="95">
        <f>D120/1.11</f>
        <v>77477.477477477471</v>
      </c>
      <c r="G120" s="96">
        <f>F120*11%</f>
        <v>8522.5225225225222</v>
      </c>
      <c r="H120" s="96">
        <f>F120/A119</f>
        <v>387.38738738738738</v>
      </c>
      <c r="I120" s="351">
        <f>G120/A119</f>
        <v>42.612612612612608</v>
      </c>
      <c r="J120" s="360"/>
    </row>
    <row r="121" spans="1:10" s="86" customFormat="1" ht="12.75" customHeight="1" x14ac:dyDescent="0.25">
      <c r="A121" s="94"/>
      <c r="C121" s="87" t="s">
        <v>24</v>
      </c>
      <c r="D121" s="87">
        <f>D119-D120</f>
        <v>774000</v>
      </c>
      <c r="E121" s="87"/>
      <c r="F121" s="88">
        <f>F119-F120</f>
        <v>697297.29729729716</v>
      </c>
      <c r="G121" s="88">
        <f>G119-G120</f>
        <v>76702.702702702692</v>
      </c>
      <c r="H121" s="88">
        <f>H119-H120</f>
        <v>3486.4864864864862</v>
      </c>
      <c r="I121" s="352">
        <f>I119-I120</f>
        <v>383.51351351351349</v>
      </c>
      <c r="J121" s="360"/>
    </row>
    <row r="122" spans="1:10" s="86" customFormat="1" ht="12.75" customHeight="1" x14ac:dyDescent="0.25">
      <c r="A122" s="94"/>
      <c r="C122" s="87"/>
      <c r="D122" s="87"/>
      <c r="E122" s="87"/>
      <c r="F122" s="88"/>
      <c r="G122" s="89">
        <f>F121+G121</f>
        <v>773999.99999999988</v>
      </c>
      <c r="H122" s="89"/>
      <c r="I122" s="350"/>
      <c r="J122" s="360"/>
    </row>
    <row r="123" spans="1:10" s="86" customFormat="1" ht="12.75" customHeight="1" x14ac:dyDescent="0.25">
      <c r="A123" s="353"/>
      <c r="B123" s="354"/>
      <c r="C123" s="355"/>
      <c r="D123" s="355"/>
      <c r="E123" s="355"/>
      <c r="F123" s="356"/>
      <c r="G123" s="357"/>
      <c r="H123" s="357"/>
      <c r="I123" s="358"/>
      <c r="J123" s="360"/>
    </row>
    <row r="124" spans="1:10" s="86" customFormat="1" ht="12.75" customHeight="1" x14ac:dyDescent="0.25">
      <c r="C124" s="87"/>
      <c r="D124" s="87"/>
      <c r="E124" s="87"/>
      <c r="F124" s="88"/>
      <c r="G124" s="89"/>
      <c r="H124" s="89"/>
      <c r="I124" s="89"/>
      <c r="J124" s="360"/>
    </row>
    <row r="125" spans="1:10" s="86" customFormat="1" ht="12.75" customHeight="1" x14ac:dyDescent="0.25">
      <c r="A125" s="342" t="s">
        <v>146</v>
      </c>
      <c r="B125" s="343"/>
      <c r="C125" s="344"/>
      <c r="D125" s="344"/>
      <c r="E125" s="344"/>
      <c r="F125" s="345"/>
      <c r="G125" s="346"/>
      <c r="H125" s="346"/>
      <c r="I125" s="347"/>
      <c r="J125" s="360"/>
    </row>
    <row r="126" spans="1:10" s="86" customFormat="1" ht="12.75" customHeight="1" x14ac:dyDescent="0.25">
      <c r="A126" s="348" t="s">
        <v>21</v>
      </c>
      <c r="B126" s="90" t="s">
        <v>22</v>
      </c>
      <c r="C126" s="91" t="s">
        <v>23</v>
      </c>
      <c r="D126" s="91" t="s">
        <v>24</v>
      </c>
      <c r="E126" s="91"/>
      <c r="F126" s="92" t="s">
        <v>25</v>
      </c>
      <c r="G126" s="93" t="s">
        <v>26</v>
      </c>
      <c r="H126" s="93" t="s">
        <v>27</v>
      </c>
      <c r="I126" s="349"/>
      <c r="J126" s="360"/>
    </row>
    <row r="127" spans="1:10" s="86" customFormat="1" ht="12.75" customHeight="1" x14ac:dyDescent="0.2">
      <c r="A127" s="48">
        <v>60</v>
      </c>
      <c r="B127" s="49" t="s">
        <v>75</v>
      </c>
      <c r="C127" s="341">
        <v>64800</v>
      </c>
      <c r="D127" s="87">
        <f>C127*A127</f>
        <v>3888000</v>
      </c>
      <c r="E127" s="87"/>
      <c r="F127" s="88">
        <f>D127/1.11</f>
        <v>3502702.7027027025</v>
      </c>
      <c r="G127" s="89">
        <f>F127*11%</f>
        <v>385297.29729729728</v>
      </c>
      <c r="H127" s="89">
        <f>F127/A127</f>
        <v>58378.378378378373</v>
      </c>
      <c r="I127" s="350">
        <f>G127/A127</f>
        <v>6421.6216216216217</v>
      </c>
      <c r="J127" s="360"/>
    </row>
    <row r="128" spans="1:10" s="86" customFormat="1" ht="12.75" customHeight="1" x14ac:dyDescent="0.2">
      <c r="A128" s="48"/>
      <c r="B128" s="49"/>
      <c r="C128" s="341"/>
      <c r="D128" s="87">
        <f>D127*13%</f>
        <v>505440</v>
      </c>
      <c r="E128" s="87"/>
      <c r="F128" s="95">
        <f>D128/1.11</f>
        <v>455351.3513513513</v>
      </c>
      <c r="G128" s="96">
        <f>F128*11%</f>
        <v>50088.648648648646</v>
      </c>
      <c r="H128" s="96">
        <f>F128/A127</f>
        <v>7589.1891891891883</v>
      </c>
      <c r="I128" s="351">
        <f>G128/A127</f>
        <v>834.81081081081072</v>
      </c>
      <c r="J128" s="360"/>
    </row>
    <row r="129" spans="1:12" s="86" customFormat="1" ht="12.75" customHeight="1" x14ac:dyDescent="0.25">
      <c r="A129" s="94"/>
      <c r="C129" s="87" t="s">
        <v>24</v>
      </c>
      <c r="D129" s="87">
        <f>D127-D128</f>
        <v>3382560</v>
      </c>
      <c r="E129" s="87"/>
      <c r="F129" s="88">
        <f>F127-F128</f>
        <v>3047351.351351351</v>
      </c>
      <c r="G129" s="88">
        <f>G127-G128</f>
        <v>335208.64864864864</v>
      </c>
      <c r="H129" s="88">
        <f>H127-H128</f>
        <v>50789.189189189186</v>
      </c>
      <c r="I129" s="352">
        <f>I127-I128</f>
        <v>5586.8108108108108</v>
      </c>
      <c r="J129" s="360"/>
    </row>
    <row r="130" spans="1:12" s="86" customFormat="1" ht="12.75" customHeight="1" x14ac:dyDescent="0.25">
      <c r="A130" s="94"/>
      <c r="C130" s="87"/>
      <c r="D130" s="87"/>
      <c r="E130" s="87"/>
      <c r="F130" s="88"/>
      <c r="G130" s="89">
        <f>F129+G129</f>
        <v>3382559.9999999995</v>
      </c>
      <c r="H130" s="89"/>
      <c r="I130" s="350"/>
      <c r="J130" s="360"/>
    </row>
    <row r="131" spans="1:12" s="86" customFormat="1" ht="12.75" customHeight="1" x14ac:dyDescent="0.25">
      <c r="A131" s="359"/>
      <c r="C131" s="87"/>
      <c r="D131" s="87"/>
      <c r="E131" s="87"/>
      <c r="F131" s="88"/>
      <c r="G131" s="89"/>
      <c r="H131" s="89"/>
      <c r="I131" s="350"/>
      <c r="J131" s="360"/>
    </row>
    <row r="132" spans="1:12" s="86" customFormat="1" ht="12.75" customHeight="1" x14ac:dyDescent="0.25">
      <c r="A132" s="348" t="s">
        <v>21</v>
      </c>
      <c r="B132" s="90" t="s">
        <v>22</v>
      </c>
      <c r="C132" s="91" t="s">
        <v>23</v>
      </c>
      <c r="D132" s="91" t="s">
        <v>24</v>
      </c>
      <c r="E132" s="91"/>
      <c r="F132" s="92" t="s">
        <v>25</v>
      </c>
      <c r="G132" s="93" t="s">
        <v>26</v>
      </c>
      <c r="H132" s="93" t="s">
        <v>27</v>
      </c>
      <c r="I132" s="349"/>
      <c r="J132" s="360"/>
    </row>
    <row r="133" spans="1:12" s="86" customFormat="1" ht="12.75" customHeight="1" x14ac:dyDescent="0.2">
      <c r="A133" s="48">
        <v>120</v>
      </c>
      <c r="B133" s="49" t="s">
        <v>66</v>
      </c>
      <c r="C133" s="341">
        <v>32400</v>
      </c>
      <c r="D133" s="87">
        <f>C133*A133</f>
        <v>3888000</v>
      </c>
      <c r="E133" s="87"/>
      <c r="F133" s="88">
        <f>D133/1.11</f>
        <v>3502702.7027027025</v>
      </c>
      <c r="G133" s="89">
        <f>F133*11%</f>
        <v>385297.29729729728</v>
      </c>
      <c r="H133" s="89">
        <f>F133/A133</f>
        <v>29189.189189189186</v>
      </c>
      <c r="I133" s="350">
        <f>G133/A133</f>
        <v>3210.8108108108108</v>
      </c>
      <c r="J133" s="360"/>
    </row>
    <row r="134" spans="1:12" s="86" customFormat="1" ht="12.75" customHeight="1" x14ac:dyDescent="0.25">
      <c r="A134" s="94"/>
      <c r="C134" s="87"/>
      <c r="D134" s="87">
        <f>D133*13%</f>
        <v>505440</v>
      </c>
      <c r="E134" s="87"/>
      <c r="F134" s="95">
        <f>D134/1.11</f>
        <v>455351.3513513513</v>
      </c>
      <c r="G134" s="96">
        <f>F134*11%</f>
        <v>50088.648648648646</v>
      </c>
      <c r="H134" s="96">
        <f>F134/A133</f>
        <v>3794.5945945945941</v>
      </c>
      <c r="I134" s="351">
        <f>G134/A133</f>
        <v>417.40540540540536</v>
      </c>
      <c r="J134" s="360"/>
    </row>
    <row r="135" spans="1:12" s="86" customFormat="1" ht="12.75" customHeight="1" x14ac:dyDescent="0.25">
      <c r="A135" s="94"/>
      <c r="C135" s="87" t="s">
        <v>24</v>
      </c>
      <c r="D135" s="87">
        <f>D133-D134</f>
        <v>3382560</v>
      </c>
      <c r="E135" s="87"/>
      <c r="F135" s="88">
        <f>F133-F134</f>
        <v>3047351.351351351</v>
      </c>
      <c r="G135" s="88">
        <f>G133-G134</f>
        <v>335208.64864864864</v>
      </c>
      <c r="H135" s="88">
        <f>H133-H134</f>
        <v>25394.594594594593</v>
      </c>
      <c r="I135" s="352">
        <f>I133-I134</f>
        <v>2793.4054054054054</v>
      </c>
      <c r="J135" s="360"/>
    </row>
    <row r="136" spans="1:12" s="86" customFormat="1" ht="12.75" customHeight="1" x14ac:dyDescent="0.25">
      <c r="A136" s="94"/>
      <c r="C136" s="87"/>
      <c r="D136" s="87"/>
      <c r="E136" s="87"/>
      <c r="F136" s="88"/>
      <c r="G136" s="89">
        <f>F135+G135</f>
        <v>3382559.9999999995</v>
      </c>
      <c r="H136" s="89"/>
      <c r="I136" s="350"/>
      <c r="J136" s="360"/>
    </row>
    <row r="137" spans="1:12" s="86" customFormat="1" ht="12.75" customHeight="1" x14ac:dyDescent="0.25">
      <c r="A137" s="353"/>
      <c r="B137" s="354"/>
      <c r="C137" s="355"/>
      <c r="D137" s="355"/>
      <c r="E137" s="355"/>
      <c r="F137" s="356"/>
      <c r="G137" s="357"/>
      <c r="H137" s="357"/>
      <c r="I137" s="358"/>
      <c r="J137" s="360"/>
    </row>
    <row r="138" spans="1:12" s="86" customFormat="1" ht="12.75" customHeight="1" x14ac:dyDescent="0.25">
      <c r="C138" s="87"/>
      <c r="D138" s="87"/>
      <c r="E138" s="87"/>
      <c r="F138" s="88"/>
      <c r="G138" s="89"/>
      <c r="H138" s="89"/>
      <c r="I138" s="89"/>
      <c r="J138" s="360"/>
    </row>
    <row r="139" spans="1:12" s="86" customFormat="1" ht="12.75" customHeight="1" x14ac:dyDescent="0.25">
      <c r="A139" s="342" t="s">
        <v>147</v>
      </c>
      <c r="B139" s="343"/>
      <c r="C139" s="344"/>
      <c r="D139" s="344"/>
      <c r="E139" s="344"/>
      <c r="F139" s="345"/>
      <c r="G139" s="346"/>
      <c r="H139" s="346"/>
      <c r="I139" s="347"/>
      <c r="J139" s="360"/>
    </row>
    <row r="140" spans="1:12" s="86" customFormat="1" ht="12.75" customHeight="1" x14ac:dyDescent="0.25">
      <c r="A140" s="348" t="s">
        <v>21</v>
      </c>
      <c r="B140" s="90" t="s">
        <v>22</v>
      </c>
      <c r="C140" s="91" t="s">
        <v>23</v>
      </c>
      <c r="D140" s="91" t="s">
        <v>24</v>
      </c>
      <c r="E140" s="91"/>
      <c r="F140" s="92" t="s">
        <v>25</v>
      </c>
      <c r="G140" s="93" t="s">
        <v>26</v>
      </c>
      <c r="H140" s="93" t="s">
        <v>27</v>
      </c>
      <c r="I140" s="349"/>
      <c r="J140" s="360"/>
    </row>
    <row r="141" spans="1:12" s="86" customFormat="1" ht="12.75" customHeight="1" x14ac:dyDescent="0.2">
      <c r="A141" s="94">
        <v>1</v>
      </c>
      <c r="B141" s="314" t="s">
        <v>81</v>
      </c>
      <c r="C141" s="341">
        <v>290000</v>
      </c>
      <c r="D141" s="87">
        <f>C141*A141</f>
        <v>290000</v>
      </c>
      <c r="E141" s="87"/>
      <c r="F141" s="88">
        <f>D141/1.11</f>
        <v>261261.26126126124</v>
      </c>
      <c r="G141" s="89">
        <f>F141*11%</f>
        <v>28738.738738738735</v>
      </c>
      <c r="H141" s="89">
        <f>F141/A141</f>
        <v>261261.26126126124</v>
      </c>
      <c r="I141" s="350">
        <f>G141/A141</f>
        <v>28738.738738738735</v>
      </c>
      <c r="J141" s="49"/>
      <c r="L141" s="341"/>
    </row>
    <row r="142" spans="1:12" s="86" customFormat="1" ht="12.75" customHeight="1" x14ac:dyDescent="0.2">
      <c r="A142" s="94"/>
      <c r="C142" s="87"/>
      <c r="D142" s="87"/>
      <c r="E142" s="87"/>
      <c r="F142" s="95">
        <f>D142/1.11</f>
        <v>0</v>
      </c>
      <c r="G142" s="96">
        <f>F142*11%</f>
        <v>0</v>
      </c>
      <c r="H142" s="96">
        <f>F142/A141</f>
        <v>0</v>
      </c>
      <c r="I142" s="351">
        <f>G142/A141</f>
        <v>0</v>
      </c>
      <c r="J142" s="49"/>
      <c r="L142" s="341"/>
    </row>
    <row r="143" spans="1:12" s="86" customFormat="1" ht="12.75" customHeight="1" x14ac:dyDescent="0.2">
      <c r="A143" s="94"/>
      <c r="C143" s="87" t="s">
        <v>24</v>
      </c>
      <c r="D143" s="87">
        <f>D141-D142</f>
        <v>290000</v>
      </c>
      <c r="E143" s="87"/>
      <c r="F143" s="88">
        <f>F141-F142</f>
        <v>261261.26126126124</v>
      </c>
      <c r="G143" s="88">
        <f>G141-G142</f>
        <v>28738.738738738735</v>
      </c>
      <c r="H143" s="88">
        <f>H141-H142</f>
        <v>261261.26126126124</v>
      </c>
      <c r="I143" s="352">
        <f>I141-I142</f>
        <v>28738.738738738735</v>
      </c>
      <c r="J143" s="49"/>
      <c r="L143" s="341"/>
    </row>
    <row r="144" spans="1:12" s="86" customFormat="1" ht="12.75" customHeight="1" x14ac:dyDescent="0.2">
      <c r="A144" s="94"/>
      <c r="C144" s="87"/>
      <c r="D144" s="87"/>
      <c r="E144" s="87"/>
      <c r="F144" s="88"/>
      <c r="G144" s="89">
        <f>F143+G143</f>
        <v>290000</v>
      </c>
      <c r="H144" s="89"/>
      <c r="I144" s="350"/>
      <c r="J144" s="49"/>
      <c r="L144" s="341"/>
    </row>
    <row r="145" spans="1:12" s="86" customFormat="1" ht="12.75" customHeight="1" x14ac:dyDescent="0.2">
      <c r="A145" s="359"/>
      <c r="C145" s="87"/>
      <c r="D145" s="87"/>
      <c r="E145" s="87"/>
      <c r="F145" s="88"/>
      <c r="G145" s="89"/>
      <c r="H145" s="89"/>
      <c r="I145" s="350"/>
      <c r="J145" s="49"/>
      <c r="L145" s="341"/>
    </row>
    <row r="146" spans="1:12" s="86" customFormat="1" ht="12.75" customHeight="1" x14ac:dyDescent="0.25">
      <c r="A146" s="348" t="s">
        <v>21</v>
      </c>
      <c r="B146" s="90" t="s">
        <v>22</v>
      </c>
      <c r="C146" s="91" t="s">
        <v>23</v>
      </c>
      <c r="D146" s="91" t="s">
        <v>24</v>
      </c>
      <c r="E146" s="91"/>
      <c r="F146" s="92" t="s">
        <v>25</v>
      </c>
      <c r="G146" s="93" t="s">
        <v>26</v>
      </c>
      <c r="H146" s="93" t="s">
        <v>27</v>
      </c>
      <c r="I146" s="349"/>
    </row>
    <row r="147" spans="1:12" s="86" customFormat="1" ht="12.75" customHeight="1" x14ac:dyDescent="0.2">
      <c r="A147" s="94">
        <v>2</v>
      </c>
      <c r="B147" s="98" t="s">
        <v>82</v>
      </c>
      <c r="C147" s="341">
        <v>25000</v>
      </c>
      <c r="D147" s="87">
        <f>C147*A147</f>
        <v>50000</v>
      </c>
      <c r="E147" s="87"/>
      <c r="F147" s="88">
        <f>D147/1.11</f>
        <v>45045.045045045044</v>
      </c>
      <c r="G147" s="89">
        <f>F147*11%</f>
        <v>4954.9549549549547</v>
      </c>
      <c r="H147" s="89">
        <f>F147/A147</f>
        <v>22522.522522522522</v>
      </c>
      <c r="I147" s="350">
        <f>G147/A147</f>
        <v>2477.4774774774774</v>
      </c>
    </row>
    <row r="148" spans="1:12" s="86" customFormat="1" ht="12.75" customHeight="1" x14ac:dyDescent="0.25">
      <c r="A148" s="94"/>
      <c r="C148" s="87"/>
      <c r="D148" s="87"/>
      <c r="E148" s="87"/>
      <c r="F148" s="95">
        <f>D148/1.11</f>
        <v>0</v>
      </c>
      <c r="G148" s="96">
        <f>F148*11%</f>
        <v>0</v>
      </c>
      <c r="H148" s="96">
        <f>F148/A147</f>
        <v>0</v>
      </c>
      <c r="I148" s="351">
        <f>G148/A147</f>
        <v>0</v>
      </c>
    </row>
    <row r="149" spans="1:12" s="86" customFormat="1" ht="12.75" customHeight="1" x14ac:dyDescent="0.25">
      <c r="A149" s="94"/>
      <c r="C149" s="87" t="s">
        <v>24</v>
      </c>
      <c r="D149" s="87">
        <f>D147-D148</f>
        <v>50000</v>
      </c>
      <c r="E149" s="87"/>
      <c r="F149" s="88">
        <f>F147-F148</f>
        <v>45045.045045045044</v>
      </c>
      <c r="G149" s="88">
        <f>G147-G148</f>
        <v>4954.9549549549547</v>
      </c>
      <c r="H149" s="88">
        <f>H147-H148</f>
        <v>22522.522522522522</v>
      </c>
      <c r="I149" s="352">
        <f>I147-I148</f>
        <v>2477.4774774774774</v>
      </c>
    </row>
    <row r="150" spans="1:12" s="86" customFormat="1" ht="12.75" customHeight="1" x14ac:dyDescent="0.25">
      <c r="A150" s="94"/>
      <c r="C150" s="87"/>
      <c r="D150" s="87"/>
      <c r="E150" s="87"/>
      <c r="F150" s="88"/>
      <c r="G150" s="89">
        <f>F149+G149</f>
        <v>50000</v>
      </c>
      <c r="H150" s="89"/>
      <c r="I150" s="350"/>
    </row>
    <row r="151" spans="1:12" s="86" customFormat="1" ht="12.75" customHeight="1" x14ac:dyDescent="0.25">
      <c r="A151" s="359"/>
      <c r="C151" s="87"/>
      <c r="D151" s="87"/>
      <c r="E151" s="87"/>
      <c r="F151" s="88"/>
      <c r="G151" s="89"/>
      <c r="H151" s="89"/>
      <c r="I151" s="350"/>
    </row>
    <row r="152" spans="1:12" s="86" customFormat="1" ht="12.75" customHeight="1" x14ac:dyDescent="0.25">
      <c r="A152" s="348" t="s">
        <v>21</v>
      </c>
      <c r="B152" s="90" t="s">
        <v>22</v>
      </c>
      <c r="C152" s="91" t="s">
        <v>23</v>
      </c>
      <c r="D152" s="91" t="s">
        <v>24</v>
      </c>
      <c r="E152" s="91"/>
      <c r="F152" s="92" t="s">
        <v>25</v>
      </c>
      <c r="G152" s="93" t="s">
        <v>26</v>
      </c>
      <c r="H152" s="93" t="s">
        <v>27</v>
      </c>
      <c r="I152" s="349"/>
    </row>
    <row r="153" spans="1:12" s="86" customFormat="1" ht="12.75" customHeight="1" x14ac:dyDescent="0.2">
      <c r="A153" s="94">
        <v>25</v>
      </c>
      <c r="B153" s="98" t="s">
        <v>83</v>
      </c>
      <c r="C153" s="341">
        <v>3600</v>
      </c>
      <c r="D153" s="87">
        <f>C153*A153</f>
        <v>90000</v>
      </c>
      <c r="E153" s="87"/>
      <c r="F153" s="88">
        <f>D153/1.11</f>
        <v>81081.08108108108</v>
      </c>
      <c r="G153" s="89">
        <f>F153*11%</f>
        <v>8918.9189189189183</v>
      </c>
      <c r="H153" s="89">
        <f>F153/A153</f>
        <v>3243.2432432432433</v>
      </c>
      <c r="I153" s="350">
        <f>G153/A153</f>
        <v>356.75675675675672</v>
      </c>
    </row>
    <row r="154" spans="1:12" s="86" customFormat="1" ht="12.75" customHeight="1" x14ac:dyDescent="0.25">
      <c r="A154" s="94"/>
      <c r="C154" s="87"/>
      <c r="D154" s="87">
        <f>D153*10%</f>
        <v>9000</v>
      </c>
      <c r="E154" s="87"/>
      <c r="F154" s="95">
        <f>D154/1.11</f>
        <v>8108.1081081081074</v>
      </c>
      <c r="G154" s="96">
        <f>F154*11%</f>
        <v>891.89189189189187</v>
      </c>
      <c r="H154" s="96">
        <f>F154/A153</f>
        <v>324.32432432432432</v>
      </c>
      <c r="I154" s="351">
        <f>G154/A153</f>
        <v>35.675675675675677</v>
      </c>
    </row>
    <row r="155" spans="1:12" s="86" customFormat="1" ht="12.75" customHeight="1" x14ac:dyDescent="0.25">
      <c r="A155" s="94"/>
      <c r="C155" s="87" t="s">
        <v>24</v>
      </c>
      <c r="D155" s="87">
        <f>D153-D154</f>
        <v>81000</v>
      </c>
      <c r="E155" s="87"/>
      <c r="F155" s="88">
        <f>F153-F154</f>
        <v>72972.972972972973</v>
      </c>
      <c r="G155" s="88">
        <f>G153-G154</f>
        <v>8027.0270270270266</v>
      </c>
      <c r="H155" s="88">
        <f>H153-H154</f>
        <v>2918.9189189189192</v>
      </c>
      <c r="I155" s="352">
        <f>I153-I154</f>
        <v>321.08108108108104</v>
      </c>
    </row>
    <row r="156" spans="1:12" s="86" customFormat="1" ht="12.75" customHeight="1" x14ac:dyDescent="0.25">
      <c r="A156" s="94"/>
      <c r="C156" s="87"/>
      <c r="D156" s="87"/>
      <c r="E156" s="87"/>
      <c r="F156" s="88"/>
      <c r="G156" s="89">
        <f>F155+G155</f>
        <v>81000</v>
      </c>
      <c r="H156" s="89"/>
      <c r="I156" s="350"/>
    </row>
    <row r="157" spans="1:12" s="86" customFormat="1" ht="12.75" customHeight="1" x14ac:dyDescent="0.25">
      <c r="A157" s="359"/>
      <c r="C157" s="87"/>
      <c r="D157" s="87"/>
      <c r="E157" s="87"/>
      <c r="F157" s="88"/>
      <c r="G157" s="89"/>
      <c r="H157" s="89"/>
      <c r="I157" s="350"/>
      <c r="J157" s="360"/>
    </row>
    <row r="158" spans="1:12" s="86" customFormat="1" ht="12.75" customHeight="1" x14ac:dyDescent="0.25">
      <c r="A158" s="348" t="s">
        <v>21</v>
      </c>
      <c r="B158" s="90" t="s">
        <v>22</v>
      </c>
      <c r="C158" s="91" t="s">
        <v>23</v>
      </c>
      <c r="D158" s="91" t="s">
        <v>24</v>
      </c>
      <c r="E158" s="91"/>
      <c r="F158" s="92" t="s">
        <v>25</v>
      </c>
      <c r="G158" s="93" t="s">
        <v>26</v>
      </c>
      <c r="H158" s="93" t="s">
        <v>27</v>
      </c>
      <c r="I158" s="349"/>
      <c r="J158" s="360"/>
    </row>
    <row r="159" spans="1:12" s="86" customFormat="1" ht="12.75" customHeight="1" x14ac:dyDescent="0.2">
      <c r="A159" s="94">
        <v>50</v>
      </c>
      <c r="B159" s="98" t="s">
        <v>84</v>
      </c>
      <c r="C159" s="341">
        <v>5700</v>
      </c>
      <c r="D159" s="87">
        <f>C159*A159</f>
        <v>285000</v>
      </c>
      <c r="E159" s="87"/>
      <c r="F159" s="88">
        <f>D159/1.11</f>
        <v>256756.75675675675</v>
      </c>
      <c r="G159" s="89">
        <f>F159*11%</f>
        <v>28243.243243243243</v>
      </c>
      <c r="H159" s="89">
        <f>F159/A159</f>
        <v>5135.135135135135</v>
      </c>
      <c r="I159" s="350">
        <f>G159/A159</f>
        <v>564.8648648648649</v>
      </c>
      <c r="J159" s="360"/>
    </row>
    <row r="160" spans="1:12" s="86" customFormat="1" ht="12.75" customHeight="1" x14ac:dyDescent="0.25">
      <c r="A160" s="94"/>
      <c r="C160" s="87"/>
      <c r="D160" s="87">
        <f>D159*10%</f>
        <v>28500</v>
      </c>
      <c r="E160" s="87"/>
      <c r="F160" s="95">
        <f>D160/1.11</f>
        <v>25675.675675675673</v>
      </c>
      <c r="G160" s="96">
        <f>F160*11%</f>
        <v>2824.3243243243242</v>
      </c>
      <c r="H160" s="96">
        <f>F160/A159</f>
        <v>513.51351351351343</v>
      </c>
      <c r="I160" s="351">
        <f>G160/A159</f>
        <v>56.486486486486484</v>
      </c>
      <c r="J160" s="360"/>
    </row>
    <row r="161" spans="1:12" s="86" customFormat="1" ht="12.75" customHeight="1" x14ac:dyDescent="0.25">
      <c r="A161" s="94"/>
      <c r="C161" s="87" t="s">
        <v>24</v>
      </c>
      <c r="D161" s="87">
        <f>D159-D160</f>
        <v>256500</v>
      </c>
      <c r="E161" s="87"/>
      <c r="F161" s="88">
        <f>F159-F160</f>
        <v>231081.08108108107</v>
      </c>
      <c r="G161" s="88">
        <f>G159-G160</f>
        <v>25418.91891891892</v>
      </c>
      <c r="H161" s="88">
        <f>H159-H160</f>
        <v>4621.6216216216217</v>
      </c>
      <c r="I161" s="352">
        <f>I159-I160</f>
        <v>508.37837837837844</v>
      </c>
      <c r="J161" s="360"/>
    </row>
    <row r="162" spans="1:12" s="86" customFormat="1" ht="12.75" customHeight="1" x14ac:dyDescent="0.25">
      <c r="A162" s="94"/>
      <c r="C162" s="87"/>
      <c r="D162" s="87"/>
      <c r="E162" s="87"/>
      <c r="F162" s="88"/>
      <c r="G162" s="89">
        <f>F161+G161</f>
        <v>256500</v>
      </c>
      <c r="H162" s="89"/>
      <c r="I162" s="350"/>
      <c r="J162" s="360"/>
    </row>
    <row r="163" spans="1:12" s="86" customFormat="1" ht="12.75" customHeight="1" x14ac:dyDescent="0.25">
      <c r="A163" s="359"/>
      <c r="C163" s="87"/>
      <c r="D163" s="87"/>
      <c r="E163" s="87"/>
      <c r="F163" s="88"/>
      <c r="G163" s="89"/>
      <c r="H163" s="89"/>
      <c r="I163" s="350"/>
      <c r="J163" s="360"/>
    </row>
    <row r="164" spans="1:12" s="86" customFormat="1" ht="12.75" customHeight="1" x14ac:dyDescent="0.25">
      <c r="A164" s="348" t="s">
        <v>21</v>
      </c>
      <c r="B164" s="90" t="s">
        <v>22</v>
      </c>
      <c r="C164" s="91" t="s">
        <v>23</v>
      </c>
      <c r="D164" s="91" t="s">
        <v>24</v>
      </c>
      <c r="E164" s="91"/>
      <c r="F164" s="92" t="s">
        <v>25</v>
      </c>
      <c r="G164" s="93" t="s">
        <v>26</v>
      </c>
      <c r="H164" s="93" t="s">
        <v>27</v>
      </c>
      <c r="I164" s="349"/>
      <c r="J164" s="360"/>
    </row>
    <row r="165" spans="1:12" s="86" customFormat="1" ht="12.75" customHeight="1" x14ac:dyDescent="0.2">
      <c r="A165" s="94">
        <v>1</v>
      </c>
      <c r="B165" s="267" t="s">
        <v>85</v>
      </c>
      <c r="C165" s="341">
        <v>36000</v>
      </c>
      <c r="D165" s="87">
        <f>C165*A165</f>
        <v>36000</v>
      </c>
      <c r="E165" s="87"/>
      <c r="F165" s="88">
        <f>D165/1.11</f>
        <v>32432.43243243243</v>
      </c>
      <c r="G165" s="89">
        <f>F165*11%</f>
        <v>3567.5675675675675</v>
      </c>
      <c r="H165" s="89">
        <f>F165/A165</f>
        <v>32432.43243243243</v>
      </c>
      <c r="I165" s="350">
        <f>G165/A165</f>
        <v>3567.5675675675675</v>
      </c>
      <c r="J165" s="360"/>
    </row>
    <row r="166" spans="1:12" s="86" customFormat="1" ht="12.75" customHeight="1" x14ac:dyDescent="0.25">
      <c r="A166" s="94"/>
      <c r="C166" s="87"/>
      <c r="D166" s="87">
        <f>D165*10%</f>
        <v>3600</v>
      </c>
      <c r="E166" s="87"/>
      <c r="F166" s="95">
        <f>D166/1.11</f>
        <v>3243.2432432432429</v>
      </c>
      <c r="G166" s="96">
        <f>F166*11%</f>
        <v>356.75675675675672</v>
      </c>
      <c r="H166" s="96">
        <f>F166/A165</f>
        <v>3243.2432432432429</v>
      </c>
      <c r="I166" s="351">
        <f>G166/A165</f>
        <v>356.75675675675672</v>
      </c>
      <c r="J166" s="360"/>
    </row>
    <row r="167" spans="1:12" s="86" customFormat="1" ht="12.75" customHeight="1" x14ac:dyDescent="0.25">
      <c r="A167" s="94"/>
      <c r="C167" s="87" t="s">
        <v>24</v>
      </c>
      <c r="D167" s="87">
        <f>D165-D166</f>
        <v>32400</v>
      </c>
      <c r="E167" s="87"/>
      <c r="F167" s="88">
        <f>F165-F166</f>
        <v>29189.189189189186</v>
      </c>
      <c r="G167" s="88">
        <f>G165-G166</f>
        <v>3210.8108108108108</v>
      </c>
      <c r="H167" s="88">
        <f>H165-H166</f>
        <v>29189.189189189186</v>
      </c>
      <c r="I167" s="352">
        <f>I165-I166</f>
        <v>3210.8108108108108</v>
      </c>
      <c r="J167" s="360"/>
    </row>
    <row r="168" spans="1:12" s="86" customFormat="1" ht="12.75" customHeight="1" x14ac:dyDescent="0.25">
      <c r="A168" s="94"/>
      <c r="C168" s="87"/>
      <c r="D168" s="87"/>
      <c r="E168" s="87"/>
      <c r="F168" s="88"/>
      <c r="G168" s="89">
        <f>F167+G167</f>
        <v>32399.999999999996</v>
      </c>
      <c r="H168" s="89"/>
      <c r="I168" s="350"/>
      <c r="J168" s="360"/>
    </row>
    <row r="169" spans="1:12" s="86" customFormat="1" ht="12.75" customHeight="1" x14ac:dyDescent="0.25">
      <c r="A169" s="359"/>
      <c r="C169" s="87"/>
      <c r="D169" s="87"/>
      <c r="E169" s="87"/>
      <c r="F169" s="88"/>
      <c r="G169" s="89"/>
      <c r="H169" s="89"/>
      <c r="I169" s="350"/>
      <c r="J169" s="360"/>
    </row>
    <row r="170" spans="1:12" s="86" customFormat="1" ht="12.75" customHeight="1" x14ac:dyDescent="0.25">
      <c r="A170" s="348" t="s">
        <v>21</v>
      </c>
      <c r="B170" s="90" t="s">
        <v>22</v>
      </c>
      <c r="C170" s="91" t="s">
        <v>23</v>
      </c>
      <c r="D170" s="91" t="s">
        <v>24</v>
      </c>
      <c r="E170" s="91"/>
      <c r="F170" s="92" t="s">
        <v>25</v>
      </c>
      <c r="G170" s="93" t="s">
        <v>26</v>
      </c>
      <c r="H170" s="93" t="s">
        <v>27</v>
      </c>
      <c r="I170" s="349"/>
      <c r="J170" s="360"/>
    </row>
    <row r="171" spans="1:12" s="86" customFormat="1" ht="12.75" customHeight="1" x14ac:dyDescent="0.2">
      <c r="A171" s="94">
        <v>5</v>
      </c>
      <c r="B171" s="98" t="s">
        <v>86</v>
      </c>
      <c r="C171" s="341">
        <v>67200</v>
      </c>
      <c r="D171" s="87">
        <f>C171*A171</f>
        <v>336000</v>
      </c>
      <c r="E171" s="87"/>
      <c r="F171" s="88">
        <f>D171/1.11</f>
        <v>302702.70270270266</v>
      </c>
      <c r="G171" s="89">
        <f>F171*11%</f>
        <v>33297.297297297293</v>
      </c>
      <c r="H171" s="89">
        <f>F171/A171</f>
        <v>60540.540540540533</v>
      </c>
      <c r="I171" s="350">
        <f>G171/A171</f>
        <v>6659.4594594594582</v>
      </c>
      <c r="J171" s="49"/>
      <c r="L171" s="341"/>
    </row>
    <row r="172" spans="1:12" s="86" customFormat="1" ht="12.75" customHeight="1" x14ac:dyDescent="0.2">
      <c r="A172" s="94"/>
      <c r="C172" s="87"/>
      <c r="D172" s="87">
        <f>D171*10%</f>
        <v>33600</v>
      </c>
      <c r="E172" s="87"/>
      <c r="F172" s="95">
        <f>D172/1.11</f>
        <v>30270.270270270266</v>
      </c>
      <c r="G172" s="96">
        <f>F172*11%</f>
        <v>3329.7297297297291</v>
      </c>
      <c r="H172" s="96">
        <f>F172/A171</f>
        <v>6054.0540540540533</v>
      </c>
      <c r="I172" s="351">
        <f>G172/A171</f>
        <v>665.94594594594582</v>
      </c>
      <c r="J172" s="49"/>
      <c r="L172" s="341"/>
    </row>
    <row r="173" spans="1:12" s="86" customFormat="1" ht="12.75" customHeight="1" x14ac:dyDescent="0.2">
      <c r="A173" s="94"/>
      <c r="C173" s="87" t="s">
        <v>24</v>
      </c>
      <c r="D173" s="87">
        <f>D171-D172</f>
        <v>302400</v>
      </c>
      <c r="E173" s="87"/>
      <c r="F173" s="88">
        <f>F171-F172</f>
        <v>272432.43243243243</v>
      </c>
      <c r="G173" s="88">
        <f>G171-G172</f>
        <v>29967.567567567563</v>
      </c>
      <c r="H173" s="88">
        <f>H171-H172</f>
        <v>54486.486486486479</v>
      </c>
      <c r="I173" s="352">
        <f>I171-I172</f>
        <v>5993.5135135135124</v>
      </c>
      <c r="J173" s="49"/>
      <c r="L173" s="341"/>
    </row>
    <row r="174" spans="1:12" s="86" customFormat="1" ht="12.75" customHeight="1" x14ac:dyDescent="0.2">
      <c r="A174" s="94"/>
      <c r="C174" s="87"/>
      <c r="D174" s="87"/>
      <c r="E174" s="87"/>
      <c r="F174" s="88"/>
      <c r="G174" s="89">
        <f>F173+G173</f>
        <v>302400</v>
      </c>
      <c r="H174" s="89"/>
      <c r="I174" s="350"/>
      <c r="J174" s="49"/>
      <c r="L174" s="341"/>
    </row>
    <row r="175" spans="1:12" s="86" customFormat="1" ht="12.75" customHeight="1" x14ac:dyDescent="0.2">
      <c r="A175" s="359"/>
      <c r="C175" s="87"/>
      <c r="D175" s="87"/>
      <c r="E175" s="87"/>
      <c r="F175" s="88"/>
      <c r="G175" s="89"/>
      <c r="H175" s="89"/>
      <c r="I175" s="350"/>
      <c r="J175" s="49"/>
      <c r="L175" s="341"/>
    </row>
    <row r="176" spans="1:12" s="86" customFormat="1" ht="12.75" customHeight="1" x14ac:dyDescent="0.25">
      <c r="A176" s="348" t="s">
        <v>21</v>
      </c>
      <c r="B176" s="90" t="s">
        <v>22</v>
      </c>
      <c r="C176" s="91" t="s">
        <v>23</v>
      </c>
      <c r="D176" s="91" t="s">
        <v>24</v>
      </c>
      <c r="E176" s="91"/>
      <c r="F176" s="92" t="s">
        <v>25</v>
      </c>
      <c r="G176" s="93" t="s">
        <v>26</v>
      </c>
      <c r="H176" s="93" t="s">
        <v>27</v>
      </c>
      <c r="I176" s="349"/>
    </row>
    <row r="177" spans="1:10" s="86" customFormat="1" ht="12.75" customHeight="1" x14ac:dyDescent="0.2">
      <c r="A177" s="94">
        <v>4</v>
      </c>
      <c r="B177" s="267" t="s">
        <v>50</v>
      </c>
      <c r="C177" s="341">
        <v>124200</v>
      </c>
      <c r="D177" s="87">
        <f>C177*A177</f>
        <v>496800</v>
      </c>
      <c r="E177" s="87"/>
      <c r="F177" s="88">
        <f>D177/1.11</f>
        <v>447567.56756756752</v>
      </c>
      <c r="G177" s="89">
        <f>F177*11%</f>
        <v>49232.432432432426</v>
      </c>
      <c r="H177" s="89">
        <f>F177/A177</f>
        <v>111891.89189189188</v>
      </c>
      <c r="I177" s="350">
        <f>G177/A177</f>
        <v>12308.108108108107</v>
      </c>
    </row>
    <row r="178" spans="1:10" s="86" customFormat="1" ht="12.75" customHeight="1" x14ac:dyDescent="0.25">
      <c r="A178" s="94"/>
      <c r="C178" s="87"/>
      <c r="D178" s="87">
        <f>D177*10%</f>
        <v>49680</v>
      </c>
      <c r="E178" s="87"/>
      <c r="F178" s="95">
        <f>D178/1.11</f>
        <v>44756.756756756753</v>
      </c>
      <c r="G178" s="96">
        <f>F178*11%</f>
        <v>4923.2432432432424</v>
      </c>
      <c r="H178" s="96">
        <f>F178/A177</f>
        <v>11189.189189189188</v>
      </c>
      <c r="I178" s="351">
        <f>G178/A177</f>
        <v>1230.8108108108106</v>
      </c>
    </row>
    <row r="179" spans="1:10" s="86" customFormat="1" ht="12.75" customHeight="1" x14ac:dyDescent="0.25">
      <c r="A179" s="94"/>
      <c r="C179" s="87" t="s">
        <v>24</v>
      </c>
      <c r="D179" s="87">
        <f>D177-D178</f>
        <v>447120</v>
      </c>
      <c r="E179" s="87"/>
      <c r="F179" s="88">
        <f>F177-F178</f>
        <v>402810.81081081077</v>
      </c>
      <c r="G179" s="88">
        <f>G177-G178</f>
        <v>44309.189189189186</v>
      </c>
      <c r="H179" s="88">
        <f>H177-H178</f>
        <v>100702.70270270269</v>
      </c>
      <c r="I179" s="352">
        <f>I177-I178</f>
        <v>11077.297297297297</v>
      </c>
    </row>
    <row r="180" spans="1:10" s="86" customFormat="1" ht="12.75" customHeight="1" x14ac:dyDescent="0.25">
      <c r="A180" s="94"/>
      <c r="C180" s="87"/>
      <c r="D180" s="87"/>
      <c r="E180" s="87"/>
      <c r="F180" s="88"/>
      <c r="G180" s="89">
        <f>F179+G179</f>
        <v>447119.99999999994</v>
      </c>
      <c r="H180" s="89"/>
      <c r="I180" s="350"/>
    </row>
    <row r="181" spans="1:10" s="86" customFormat="1" ht="12.75" customHeight="1" x14ac:dyDescent="0.25">
      <c r="A181" s="359"/>
      <c r="C181" s="87"/>
      <c r="D181" s="87"/>
      <c r="E181" s="87"/>
      <c r="F181" s="88"/>
      <c r="G181" s="89"/>
      <c r="H181" s="89"/>
      <c r="I181" s="350"/>
    </row>
    <row r="182" spans="1:10" s="86" customFormat="1" ht="12.75" customHeight="1" x14ac:dyDescent="0.25">
      <c r="A182" s="348" t="s">
        <v>21</v>
      </c>
      <c r="B182" s="90" t="s">
        <v>22</v>
      </c>
      <c r="C182" s="91" t="s">
        <v>23</v>
      </c>
      <c r="D182" s="91" t="s">
        <v>24</v>
      </c>
      <c r="E182" s="91"/>
      <c r="F182" s="92" t="s">
        <v>25</v>
      </c>
      <c r="G182" s="93" t="s">
        <v>26</v>
      </c>
      <c r="H182" s="93" t="s">
        <v>27</v>
      </c>
      <c r="I182" s="349"/>
      <c r="J182" s="360"/>
    </row>
    <row r="183" spans="1:10" s="86" customFormat="1" ht="12.75" customHeight="1" x14ac:dyDescent="0.2">
      <c r="A183" s="94">
        <v>0.5</v>
      </c>
      <c r="B183" s="267" t="s">
        <v>87</v>
      </c>
      <c r="C183" s="341">
        <v>117600</v>
      </c>
      <c r="D183" s="87">
        <f>C183*A183</f>
        <v>58800</v>
      </c>
      <c r="E183" s="87"/>
      <c r="F183" s="88">
        <f>D183/1.11</f>
        <v>52972.972972972966</v>
      </c>
      <c r="G183" s="89">
        <f>F183*11%</f>
        <v>5827.0270270270266</v>
      </c>
      <c r="H183" s="89">
        <f>F183/A183</f>
        <v>105945.94594594593</v>
      </c>
      <c r="I183" s="350">
        <f>G183/A183</f>
        <v>11654.054054054053</v>
      </c>
      <c r="J183" s="360"/>
    </row>
    <row r="184" spans="1:10" s="86" customFormat="1" ht="12.75" customHeight="1" x14ac:dyDescent="0.25">
      <c r="A184" s="94"/>
      <c r="C184" s="87"/>
      <c r="D184" s="87">
        <f>D183*10%</f>
        <v>5880</v>
      </c>
      <c r="E184" s="87"/>
      <c r="F184" s="95">
        <f>D184/1.11</f>
        <v>5297.2972972972966</v>
      </c>
      <c r="G184" s="96">
        <f>F184*11%</f>
        <v>582.7027027027026</v>
      </c>
      <c r="H184" s="96">
        <f>F184/A183</f>
        <v>10594.594594594593</v>
      </c>
      <c r="I184" s="351">
        <f>G184/A183</f>
        <v>1165.4054054054052</v>
      </c>
      <c r="J184" s="360"/>
    </row>
    <row r="185" spans="1:10" s="86" customFormat="1" ht="12.75" customHeight="1" x14ac:dyDescent="0.25">
      <c r="A185" s="94"/>
      <c r="C185" s="87" t="s">
        <v>24</v>
      </c>
      <c r="D185" s="87">
        <f>D183-D184</f>
        <v>52920</v>
      </c>
      <c r="E185" s="87"/>
      <c r="F185" s="88">
        <f>F183-F184</f>
        <v>47675.675675675666</v>
      </c>
      <c r="G185" s="88">
        <f>G183-G184</f>
        <v>5244.3243243243242</v>
      </c>
      <c r="H185" s="88">
        <f>H183-H184</f>
        <v>95351.351351351332</v>
      </c>
      <c r="I185" s="352">
        <f>I183-I184</f>
        <v>10488.648648648648</v>
      </c>
      <c r="J185" s="360"/>
    </row>
    <row r="186" spans="1:10" s="86" customFormat="1" ht="12.75" customHeight="1" x14ac:dyDescent="0.25">
      <c r="A186" s="94"/>
      <c r="C186" s="87"/>
      <c r="D186" s="87"/>
      <c r="E186" s="87"/>
      <c r="F186" s="88"/>
      <c r="G186" s="89">
        <f>F185+G185</f>
        <v>52919.999999999993</v>
      </c>
      <c r="H186" s="89"/>
      <c r="I186" s="350"/>
      <c r="J186" s="360"/>
    </row>
    <row r="187" spans="1:10" s="86" customFormat="1" ht="12.75" customHeight="1" x14ac:dyDescent="0.25">
      <c r="A187" s="359"/>
      <c r="C187" s="87"/>
      <c r="D187" s="87"/>
      <c r="E187" s="87"/>
      <c r="F187" s="88"/>
      <c r="G187" s="89"/>
      <c r="H187" s="89"/>
      <c r="I187" s="350"/>
      <c r="J187" s="360"/>
    </row>
    <row r="188" spans="1:10" s="86" customFormat="1" ht="12.75" customHeight="1" x14ac:dyDescent="0.25">
      <c r="A188" s="348" t="s">
        <v>21</v>
      </c>
      <c r="B188" s="90" t="s">
        <v>22</v>
      </c>
      <c r="C188" s="91" t="s">
        <v>23</v>
      </c>
      <c r="D188" s="91" t="s">
        <v>24</v>
      </c>
      <c r="E188" s="91"/>
      <c r="F188" s="92" t="s">
        <v>25</v>
      </c>
      <c r="G188" s="93" t="s">
        <v>26</v>
      </c>
      <c r="H188" s="93" t="s">
        <v>27</v>
      </c>
      <c r="I188" s="349"/>
      <c r="J188" s="360"/>
    </row>
    <row r="189" spans="1:10" s="86" customFormat="1" ht="12.75" customHeight="1" x14ac:dyDescent="0.2">
      <c r="A189" s="94">
        <v>1</v>
      </c>
      <c r="B189" s="315" t="s">
        <v>88</v>
      </c>
      <c r="C189" s="341">
        <v>55650</v>
      </c>
      <c r="D189" s="87">
        <f>C189*A189</f>
        <v>55650</v>
      </c>
      <c r="E189" s="87"/>
      <c r="F189" s="88">
        <f>D189/1.11</f>
        <v>50135.135135135133</v>
      </c>
      <c r="G189" s="89">
        <f>F189*11%</f>
        <v>5514.864864864865</v>
      </c>
      <c r="H189" s="89">
        <f>F189/A189</f>
        <v>50135.135135135133</v>
      </c>
      <c r="I189" s="350">
        <f>G189/A189</f>
        <v>5514.864864864865</v>
      </c>
      <c r="J189" s="360"/>
    </row>
    <row r="190" spans="1:10" s="86" customFormat="1" ht="12.75" customHeight="1" x14ac:dyDescent="0.25">
      <c r="A190" s="94"/>
      <c r="C190" s="87"/>
      <c r="D190" s="87"/>
      <c r="E190" s="87"/>
      <c r="F190" s="95">
        <f>D190/1.11</f>
        <v>0</v>
      </c>
      <c r="G190" s="96">
        <f>F190*11%</f>
        <v>0</v>
      </c>
      <c r="H190" s="96">
        <f>F190/A189</f>
        <v>0</v>
      </c>
      <c r="I190" s="351">
        <f>G190/A189</f>
        <v>0</v>
      </c>
      <c r="J190" s="360"/>
    </row>
    <row r="191" spans="1:10" s="86" customFormat="1" ht="12.75" customHeight="1" x14ac:dyDescent="0.25">
      <c r="A191" s="94"/>
      <c r="C191" s="87" t="s">
        <v>24</v>
      </c>
      <c r="D191" s="87">
        <f>D189-D190</f>
        <v>55650</v>
      </c>
      <c r="E191" s="87"/>
      <c r="F191" s="88">
        <f>F189-F190</f>
        <v>50135.135135135133</v>
      </c>
      <c r="G191" s="88">
        <f>G189-G190</f>
        <v>5514.864864864865</v>
      </c>
      <c r="H191" s="88">
        <f>H189-H190</f>
        <v>50135.135135135133</v>
      </c>
      <c r="I191" s="352">
        <f>I189-I190</f>
        <v>5514.864864864865</v>
      </c>
      <c r="J191" s="360"/>
    </row>
    <row r="192" spans="1:10" s="86" customFormat="1" ht="12.75" customHeight="1" x14ac:dyDescent="0.25">
      <c r="A192" s="94"/>
      <c r="C192" s="87"/>
      <c r="D192" s="87"/>
      <c r="E192" s="87"/>
      <c r="F192" s="88"/>
      <c r="G192" s="89">
        <f>F191+G191</f>
        <v>55650</v>
      </c>
      <c r="H192" s="89"/>
      <c r="I192" s="350"/>
      <c r="J192" s="360"/>
    </row>
    <row r="193" spans="1:12" s="86" customFormat="1" ht="12.75" customHeight="1" x14ac:dyDescent="0.25">
      <c r="A193" s="359"/>
      <c r="C193" s="87"/>
      <c r="D193" s="87"/>
      <c r="E193" s="87"/>
      <c r="F193" s="88"/>
      <c r="G193" s="89"/>
      <c r="H193" s="89"/>
      <c r="I193" s="350"/>
      <c r="J193" s="360"/>
    </row>
    <row r="194" spans="1:12" s="86" customFormat="1" ht="12.75" customHeight="1" x14ac:dyDescent="0.25">
      <c r="A194" s="348" t="s">
        <v>21</v>
      </c>
      <c r="B194" s="90" t="s">
        <v>22</v>
      </c>
      <c r="C194" s="91" t="s">
        <v>23</v>
      </c>
      <c r="D194" s="91" t="s">
        <v>24</v>
      </c>
      <c r="E194" s="91"/>
      <c r="F194" s="92" t="s">
        <v>25</v>
      </c>
      <c r="G194" s="93" t="s">
        <v>26</v>
      </c>
      <c r="H194" s="93" t="s">
        <v>27</v>
      </c>
      <c r="I194" s="349"/>
      <c r="J194" s="360"/>
    </row>
    <row r="195" spans="1:12" s="86" customFormat="1" ht="12.75" customHeight="1" x14ac:dyDescent="0.2">
      <c r="A195" s="94">
        <v>1</v>
      </c>
      <c r="B195" s="315" t="s">
        <v>89</v>
      </c>
      <c r="C195" s="341">
        <v>55650</v>
      </c>
      <c r="D195" s="87">
        <f>C195*A195</f>
        <v>55650</v>
      </c>
      <c r="E195" s="87"/>
      <c r="F195" s="88">
        <f>D195/1.11</f>
        <v>50135.135135135133</v>
      </c>
      <c r="G195" s="89">
        <f>F195*11%</f>
        <v>5514.864864864865</v>
      </c>
      <c r="H195" s="89">
        <f>F195/A195</f>
        <v>50135.135135135133</v>
      </c>
      <c r="I195" s="350">
        <f>G195/A195</f>
        <v>5514.864864864865</v>
      </c>
      <c r="J195" s="360"/>
    </row>
    <row r="196" spans="1:12" s="86" customFormat="1" ht="12.75" customHeight="1" x14ac:dyDescent="0.25">
      <c r="A196" s="94"/>
      <c r="C196" s="87"/>
      <c r="D196" s="87"/>
      <c r="E196" s="87"/>
      <c r="F196" s="95">
        <f>D196/1.11</f>
        <v>0</v>
      </c>
      <c r="G196" s="96">
        <f>F196*11%</f>
        <v>0</v>
      </c>
      <c r="H196" s="96">
        <f>F196/A195</f>
        <v>0</v>
      </c>
      <c r="I196" s="351">
        <f>G196/A195</f>
        <v>0</v>
      </c>
      <c r="J196" s="360"/>
    </row>
    <row r="197" spans="1:12" s="86" customFormat="1" ht="12.75" customHeight="1" x14ac:dyDescent="0.25">
      <c r="A197" s="94"/>
      <c r="C197" s="87" t="s">
        <v>24</v>
      </c>
      <c r="D197" s="87">
        <f>D195-D196</f>
        <v>55650</v>
      </c>
      <c r="E197" s="87"/>
      <c r="F197" s="88">
        <f>F195-F196</f>
        <v>50135.135135135133</v>
      </c>
      <c r="G197" s="88">
        <f>G195-G196</f>
        <v>5514.864864864865</v>
      </c>
      <c r="H197" s="88">
        <f>H195-H196</f>
        <v>50135.135135135133</v>
      </c>
      <c r="I197" s="352">
        <f>I195-I196</f>
        <v>5514.864864864865</v>
      </c>
      <c r="J197" s="360"/>
    </row>
    <row r="198" spans="1:12" s="86" customFormat="1" ht="12.75" customHeight="1" x14ac:dyDescent="0.25">
      <c r="A198" s="94"/>
      <c r="C198" s="87"/>
      <c r="D198" s="87"/>
      <c r="E198" s="87"/>
      <c r="F198" s="88"/>
      <c r="G198" s="89">
        <f>F197+G197</f>
        <v>55650</v>
      </c>
      <c r="H198" s="89"/>
      <c r="I198" s="350"/>
      <c r="J198" s="360"/>
    </row>
    <row r="199" spans="1:12" s="86" customFormat="1" ht="12.75" customHeight="1" x14ac:dyDescent="0.25">
      <c r="A199" s="359"/>
      <c r="C199" s="87"/>
      <c r="D199" s="87"/>
      <c r="E199" s="87"/>
      <c r="F199" s="88"/>
      <c r="G199" s="89"/>
      <c r="H199" s="89"/>
      <c r="I199" s="350"/>
      <c r="J199" s="360"/>
    </row>
    <row r="200" spans="1:12" s="86" customFormat="1" ht="12.75" customHeight="1" x14ac:dyDescent="0.25">
      <c r="A200" s="348" t="s">
        <v>21</v>
      </c>
      <c r="B200" s="90" t="s">
        <v>22</v>
      </c>
      <c r="C200" s="91" t="s">
        <v>23</v>
      </c>
      <c r="D200" s="91" t="s">
        <v>24</v>
      </c>
      <c r="E200" s="91"/>
      <c r="F200" s="92" t="s">
        <v>25</v>
      </c>
      <c r="G200" s="93" t="s">
        <v>26</v>
      </c>
      <c r="H200" s="93" t="s">
        <v>27</v>
      </c>
      <c r="I200" s="349"/>
      <c r="J200" s="360"/>
    </row>
    <row r="201" spans="1:12" s="86" customFormat="1" ht="12.75" customHeight="1" x14ac:dyDescent="0.2">
      <c r="A201" s="94">
        <v>1</v>
      </c>
      <c r="B201" s="267" t="s">
        <v>90</v>
      </c>
      <c r="C201" s="341">
        <v>228000</v>
      </c>
      <c r="D201" s="87">
        <f>C201*A201</f>
        <v>228000</v>
      </c>
      <c r="E201" s="87"/>
      <c r="F201" s="88">
        <f>D201/1.11</f>
        <v>205405.40540540538</v>
      </c>
      <c r="G201" s="89">
        <f>F201*11%</f>
        <v>22594.594594594593</v>
      </c>
      <c r="H201" s="89">
        <f>F201/A201</f>
        <v>205405.40540540538</v>
      </c>
      <c r="I201" s="350">
        <f>G201/A201</f>
        <v>22594.594594594593</v>
      </c>
      <c r="J201" s="49"/>
      <c r="L201" s="341"/>
    </row>
    <row r="202" spans="1:12" s="86" customFormat="1" ht="12.75" customHeight="1" x14ac:dyDescent="0.2">
      <c r="A202" s="94"/>
      <c r="C202" s="87"/>
      <c r="D202" s="87">
        <f>D201*10%</f>
        <v>22800</v>
      </c>
      <c r="E202" s="87"/>
      <c r="F202" s="95">
        <f>D202/1.11</f>
        <v>20540.54054054054</v>
      </c>
      <c r="G202" s="96">
        <f>F202*11%</f>
        <v>2259.4594594594596</v>
      </c>
      <c r="H202" s="96">
        <f>F202/A201</f>
        <v>20540.54054054054</v>
      </c>
      <c r="I202" s="351">
        <f>G202/A201</f>
        <v>2259.4594594594596</v>
      </c>
      <c r="J202" s="49"/>
      <c r="L202" s="341"/>
    </row>
    <row r="203" spans="1:12" s="86" customFormat="1" ht="12.75" customHeight="1" x14ac:dyDescent="0.2">
      <c r="A203" s="94"/>
      <c r="C203" s="87" t="s">
        <v>24</v>
      </c>
      <c r="D203" s="87">
        <f>D201-D202</f>
        <v>205200</v>
      </c>
      <c r="E203" s="87"/>
      <c r="F203" s="88">
        <f>F201-F202</f>
        <v>184864.86486486485</v>
      </c>
      <c r="G203" s="88">
        <f>G201-G202</f>
        <v>20335.135135135133</v>
      </c>
      <c r="H203" s="88">
        <f>H201-H202</f>
        <v>184864.86486486485</v>
      </c>
      <c r="I203" s="352">
        <f>I201-I202</f>
        <v>20335.135135135133</v>
      </c>
      <c r="J203" s="49"/>
      <c r="L203" s="341"/>
    </row>
    <row r="204" spans="1:12" s="86" customFormat="1" ht="12.75" customHeight="1" x14ac:dyDescent="0.2">
      <c r="A204" s="94"/>
      <c r="C204" s="87"/>
      <c r="D204" s="87"/>
      <c r="E204" s="87"/>
      <c r="F204" s="88"/>
      <c r="G204" s="89">
        <f>F203+G203</f>
        <v>205200</v>
      </c>
      <c r="H204" s="89"/>
      <c r="I204" s="350"/>
      <c r="J204" s="49"/>
      <c r="L204" s="341"/>
    </row>
    <row r="205" spans="1:12" s="86" customFormat="1" ht="12.75" customHeight="1" x14ac:dyDescent="0.2">
      <c r="A205" s="359"/>
      <c r="C205" s="87"/>
      <c r="D205" s="87"/>
      <c r="E205" s="87"/>
      <c r="F205" s="88"/>
      <c r="G205" s="89"/>
      <c r="H205" s="89"/>
      <c r="I205" s="350"/>
      <c r="J205" s="49"/>
      <c r="L205" s="341"/>
    </row>
    <row r="206" spans="1:12" s="86" customFormat="1" ht="12.75" customHeight="1" x14ac:dyDescent="0.2">
      <c r="A206" s="348" t="s">
        <v>21</v>
      </c>
      <c r="B206" s="90" t="s">
        <v>22</v>
      </c>
      <c r="C206" s="91" t="s">
        <v>23</v>
      </c>
      <c r="D206" s="91" t="s">
        <v>24</v>
      </c>
      <c r="E206" s="91"/>
      <c r="F206" s="92" t="s">
        <v>25</v>
      </c>
      <c r="G206" s="93" t="s">
        <v>26</v>
      </c>
      <c r="H206" s="93" t="s">
        <v>27</v>
      </c>
      <c r="I206" s="349"/>
      <c r="J206" s="49"/>
      <c r="L206" s="341"/>
    </row>
    <row r="207" spans="1:12" s="86" customFormat="1" ht="12.75" customHeight="1" x14ac:dyDescent="0.2">
      <c r="A207" s="94">
        <v>2</v>
      </c>
      <c r="B207" s="98" t="s">
        <v>91</v>
      </c>
      <c r="C207" s="341">
        <v>248400</v>
      </c>
      <c r="D207" s="87">
        <f>C207*A207</f>
        <v>496800</v>
      </c>
      <c r="E207" s="87"/>
      <c r="F207" s="88">
        <f>D207/1.11</f>
        <v>447567.56756756752</v>
      </c>
      <c r="G207" s="89">
        <f>F207*11%</f>
        <v>49232.432432432426</v>
      </c>
      <c r="H207" s="89">
        <f>F207/A207</f>
        <v>223783.78378378376</v>
      </c>
      <c r="I207" s="350">
        <f>G207/A207</f>
        <v>24616.216216216213</v>
      </c>
      <c r="J207" s="360"/>
    </row>
    <row r="208" spans="1:12" s="86" customFormat="1" ht="12.75" customHeight="1" x14ac:dyDescent="0.25">
      <c r="A208" s="94"/>
      <c r="C208" s="87"/>
      <c r="D208" s="87">
        <f>D207*10%</f>
        <v>49680</v>
      </c>
      <c r="E208" s="87"/>
      <c r="F208" s="95">
        <f>D208/1.11</f>
        <v>44756.756756756753</v>
      </c>
      <c r="G208" s="96">
        <f>F208*11%</f>
        <v>4923.2432432432424</v>
      </c>
      <c r="H208" s="96">
        <f>F208/A207</f>
        <v>22378.378378378377</v>
      </c>
      <c r="I208" s="351">
        <f>G208/A207</f>
        <v>2461.6216216216212</v>
      </c>
      <c r="J208" s="360"/>
    </row>
    <row r="209" spans="1:10" s="86" customFormat="1" ht="12.75" customHeight="1" x14ac:dyDescent="0.25">
      <c r="A209" s="94"/>
      <c r="C209" s="87" t="s">
        <v>24</v>
      </c>
      <c r="D209" s="87">
        <f>D207-D208</f>
        <v>447120</v>
      </c>
      <c r="E209" s="87"/>
      <c r="F209" s="88">
        <f>F207-F208</f>
        <v>402810.81081081077</v>
      </c>
      <c r="G209" s="88">
        <f>G207-G208</f>
        <v>44309.189189189186</v>
      </c>
      <c r="H209" s="88">
        <f>H207-H208</f>
        <v>201405.40540540538</v>
      </c>
      <c r="I209" s="352">
        <f>I207-I208</f>
        <v>22154.594594594593</v>
      </c>
      <c r="J209" s="360"/>
    </row>
    <row r="210" spans="1:10" s="86" customFormat="1" ht="12.75" customHeight="1" x14ac:dyDescent="0.25">
      <c r="A210" s="94"/>
      <c r="C210" s="87"/>
      <c r="D210" s="87"/>
      <c r="E210" s="87"/>
      <c r="F210" s="88"/>
      <c r="G210" s="89">
        <f>F209+G209</f>
        <v>447119.99999999994</v>
      </c>
      <c r="H210" s="89"/>
      <c r="I210" s="350"/>
      <c r="J210" s="360"/>
    </row>
    <row r="211" spans="1:10" s="86" customFormat="1" ht="12.75" customHeight="1" x14ac:dyDescent="0.25">
      <c r="A211" s="359"/>
      <c r="C211" s="87"/>
      <c r="D211" s="87"/>
      <c r="E211" s="87"/>
      <c r="F211" s="88"/>
      <c r="G211" s="89"/>
      <c r="H211" s="89"/>
      <c r="I211" s="350"/>
      <c r="J211" s="360"/>
    </row>
    <row r="212" spans="1:10" s="86" customFormat="1" ht="12.75" customHeight="1" x14ac:dyDescent="0.25">
      <c r="A212" s="348" t="s">
        <v>21</v>
      </c>
      <c r="B212" s="90" t="s">
        <v>22</v>
      </c>
      <c r="C212" s="91" t="s">
        <v>23</v>
      </c>
      <c r="D212" s="91" t="s">
        <v>24</v>
      </c>
      <c r="E212" s="91"/>
      <c r="F212" s="92" t="s">
        <v>25</v>
      </c>
      <c r="G212" s="93" t="s">
        <v>26</v>
      </c>
      <c r="H212" s="93" t="s">
        <v>27</v>
      </c>
      <c r="I212" s="349"/>
      <c r="J212" s="360"/>
    </row>
    <row r="213" spans="1:10" s="86" customFormat="1" ht="12.75" customHeight="1" x14ac:dyDescent="0.2">
      <c r="A213" s="94">
        <v>6</v>
      </c>
      <c r="B213" s="267" t="s">
        <v>92</v>
      </c>
      <c r="C213" s="341">
        <v>54300</v>
      </c>
      <c r="D213" s="87">
        <f>C213*A213</f>
        <v>325800</v>
      </c>
      <c r="E213" s="87"/>
      <c r="F213" s="88">
        <f>D213/1.11</f>
        <v>293513.51351351349</v>
      </c>
      <c r="G213" s="89">
        <f>F213*11%</f>
        <v>32286.486486486483</v>
      </c>
      <c r="H213" s="89">
        <f>F213/A213</f>
        <v>48918.918918918913</v>
      </c>
      <c r="I213" s="350">
        <f>G213/A213</f>
        <v>5381.0810810810808</v>
      </c>
      <c r="J213" s="360"/>
    </row>
    <row r="214" spans="1:10" s="86" customFormat="1" ht="12.75" customHeight="1" x14ac:dyDescent="0.25">
      <c r="A214" s="94"/>
      <c r="C214" s="87"/>
      <c r="D214" s="87">
        <f>D213*10%</f>
        <v>32580</v>
      </c>
      <c r="E214" s="87"/>
      <c r="F214" s="95">
        <f>D214/1.11</f>
        <v>29351.35135135135</v>
      </c>
      <c r="G214" s="96">
        <f>F214*11%</f>
        <v>3228.6486486486483</v>
      </c>
      <c r="H214" s="96">
        <f>F214/A213</f>
        <v>4891.8918918918916</v>
      </c>
      <c r="I214" s="351">
        <f>G214/A213</f>
        <v>538.10810810810801</v>
      </c>
      <c r="J214" s="360"/>
    </row>
    <row r="215" spans="1:10" s="86" customFormat="1" ht="12.75" customHeight="1" x14ac:dyDescent="0.25">
      <c r="A215" s="94"/>
      <c r="C215" s="87" t="s">
        <v>24</v>
      </c>
      <c r="D215" s="87">
        <f>D213-D214</f>
        <v>293220</v>
      </c>
      <c r="E215" s="87"/>
      <c r="F215" s="88">
        <f>F213-F214</f>
        <v>264162.16216216213</v>
      </c>
      <c r="G215" s="88">
        <f>G213-G214</f>
        <v>29057.837837837833</v>
      </c>
      <c r="H215" s="88">
        <f>H213-H214</f>
        <v>44027.027027027019</v>
      </c>
      <c r="I215" s="352">
        <f>I213-I214</f>
        <v>4842.9729729729725</v>
      </c>
      <c r="J215" s="360"/>
    </row>
    <row r="216" spans="1:10" s="86" customFormat="1" ht="12.75" customHeight="1" x14ac:dyDescent="0.25">
      <c r="A216" s="94"/>
      <c r="C216" s="87"/>
      <c r="D216" s="87"/>
      <c r="E216" s="87"/>
      <c r="F216" s="88"/>
      <c r="G216" s="89">
        <f>F215+G215</f>
        <v>293219.99999999994</v>
      </c>
      <c r="H216" s="89"/>
      <c r="I216" s="350"/>
      <c r="J216" s="360"/>
    </row>
    <row r="217" spans="1:10" s="86" customFormat="1" ht="12.75" customHeight="1" x14ac:dyDescent="0.25">
      <c r="A217" s="359"/>
      <c r="C217" s="87"/>
      <c r="D217" s="87"/>
      <c r="E217" s="87"/>
      <c r="F217" s="88"/>
      <c r="G217" s="89"/>
      <c r="H217" s="89"/>
      <c r="I217" s="350"/>
      <c r="J217" s="360"/>
    </row>
    <row r="218" spans="1:10" s="86" customFormat="1" ht="12.75" customHeight="1" x14ac:dyDescent="0.25">
      <c r="A218" s="348" t="s">
        <v>21</v>
      </c>
      <c r="B218" s="90" t="s">
        <v>22</v>
      </c>
      <c r="C218" s="91" t="s">
        <v>23</v>
      </c>
      <c r="D218" s="91" t="s">
        <v>24</v>
      </c>
      <c r="E218" s="91"/>
      <c r="F218" s="92" t="s">
        <v>25</v>
      </c>
      <c r="G218" s="93" t="s">
        <v>26</v>
      </c>
      <c r="H218" s="93" t="s">
        <v>27</v>
      </c>
      <c r="I218" s="349"/>
      <c r="J218" s="360"/>
    </row>
    <row r="219" spans="1:10" s="86" customFormat="1" ht="12.75" customHeight="1" x14ac:dyDescent="0.2">
      <c r="A219" s="94">
        <v>12</v>
      </c>
      <c r="B219" s="267" t="s">
        <v>93</v>
      </c>
      <c r="C219" s="341">
        <v>41500</v>
      </c>
      <c r="D219" s="87">
        <f>C219*A219</f>
        <v>498000</v>
      </c>
      <c r="E219" s="87"/>
      <c r="F219" s="88">
        <f>D219/1.11</f>
        <v>448648.64864864858</v>
      </c>
      <c r="G219" s="89">
        <f>F219*11%</f>
        <v>49351.351351351346</v>
      </c>
      <c r="H219" s="89">
        <f>F219/A219</f>
        <v>37387.387387387382</v>
      </c>
      <c r="I219" s="350">
        <f>G219/A219</f>
        <v>4112.6126126126119</v>
      </c>
      <c r="J219" s="360"/>
    </row>
    <row r="220" spans="1:10" s="86" customFormat="1" ht="12.75" customHeight="1" x14ac:dyDescent="0.25">
      <c r="A220" s="94"/>
      <c r="C220" s="87"/>
      <c r="D220" s="87">
        <f>D219*10%</f>
        <v>49800</v>
      </c>
      <c r="E220" s="87"/>
      <c r="F220" s="95">
        <f>D220/1.11</f>
        <v>44864.86486486486</v>
      </c>
      <c r="G220" s="96">
        <f>F220*11%</f>
        <v>4935.135135135135</v>
      </c>
      <c r="H220" s="96">
        <f>F220/A219</f>
        <v>3738.7387387387384</v>
      </c>
      <c r="I220" s="351">
        <f>G220/A219</f>
        <v>411.26126126126127</v>
      </c>
      <c r="J220" s="360"/>
    </row>
    <row r="221" spans="1:10" s="86" customFormat="1" ht="12.75" customHeight="1" x14ac:dyDescent="0.25">
      <c r="A221" s="94"/>
      <c r="C221" s="87" t="s">
        <v>24</v>
      </c>
      <c r="D221" s="87">
        <f>D219-D220</f>
        <v>448200</v>
      </c>
      <c r="E221" s="87"/>
      <c r="F221" s="88">
        <f>F219-F220</f>
        <v>403783.78378378373</v>
      </c>
      <c r="G221" s="88">
        <f>G219-G220</f>
        <v>44416.216216216213</v>
      </c>
      <c r="H221" s="88">
        <f>H219-H220</f>
        <v>33648.648648648646</v>
      </c>
      <c r="I221" s="352">
        <f>I219-I220</f>
        <v>3701.3513513513508</v>
      </c>
      <c r="J221" s="360"/>
    </row>
    <row r="222" spans="1:10" s="86" customFormat="1" ht="12.75" customHeight="1" x14ac:dyDescent="0.25">
      <c r="A222" s="94"/>
      <c r="C222" s="87"/>
      <c r="D222" s="87"/>
      <c r="E222" s="87"/>
      <c r="F222" s="88"/>
      <c r="G222" s="89">
        <f>F221+G221</f>
        <v>448199.99999999994</v>
      </c>
      <c r="H222" s="89"/>
      <c r="I222" s="350"/>
      <c r="J222" s="360"/>
    </row>
    <row r="223" spans="1:10" s="86" customFormat="1" ht="12.75" customHeight="1" x14ac:dyDescent="0.25">
      <c r="A223" s="359"/>
      <c r="C223" s="87"/>
      <c r="D223" s="87"/>
      <c r="E223" s="87"/>
      <c r="F223" s="88"/>
      <c r="G223" s="89"/>
      <c r="H223" s="89"/>
      <c r="I223" s="350"/>
      <c r="J223" s="360"/>
    </row>
    <row r="224" spans="1:10" s="86" customFormat="1" ht="12.75" customHeight="1" x14ac:dyDescent="0.25">
      <c r="A224" s="348" t="s">
        <v>21</v>
      </c>
      <c r="B224" s="90" t="s">
        <v>22</v>
      </c>
      <c r="C224" s="91" t="s">
        <v>23</v>
      </c>
      <c r="D224" s="91" t="s">
        <v>24</v>
      </c>
      <c r="E224" s="91"/>
      <c r="F224" s="92" t="s">
        <v>25</v>
      </c>
      <c r="G224" s="93" t="s">
        <v>26</v>
      </c>
      <c r="H224" s="93" t="s">
        <v>27</v>
      </c>
      <c r="I224" s="349"/>
      <c r="J224" s="360"/>
    </row>
    <row r="225" spans="1:12" s="86" customFormat="1" ht="12.75" customHeight="1" x14ac:dyDescent="0.2">
      <c r="A225" s="94">
        <v>6</v>
      </c>
      <c r="B225" s="267" t="s">
        <v>94</v>
      </c>
      <c r="C225" s="341">
        <v>58900</v>
      </c>
      <c r="D225" s="87">
        <f>C225*A225</f>
        <v>353400</v>
      </c>
      <c r="E225" s="87"/>
      <c r="F225" s="88">
        <f>D225/1.11</f>
        <v>318378.37837837834</v>
      </c>
      <c r="G225" s="89">
        <f>F225*11%</f>
        <v>35021.62162162162</v>
      </c>
      <c r="H225" s="89">
        <f>F225/A225</f>
        <v>53063.063063063055</v>
      </c>
      <c r="I225" s="350">
        <f>G225/A225</f>
        <v>5836.9369369369369</v>
      </c>
      <c r="J225" s="360"/>
    </row>
    <row r="226" spans="1:12" s="86" customFormat="1" ht="12.75" customHeight="1" x14ac:dyDescent="0.25">
      <c r="A226" s="94"/>
      <c r="C226" s="87"/>
      <c r="D226" s="87">
        <f>D225*10%</f>
        <v>35340</v>
      </c>
      <c r="E226" s="87"/>
      <c r="F226" s="95">
        <f>D226/1.11</f>
        <v>31837.837837837837</v>
      </c>
      <c r="G226" s="96">
        <f>F226*11%</f>
        <v>3502.1621621621621</v>
      </c>
      <c r="H226" s="96">
        <f>F226/A225</f>
        <v>5306.3063063063064</v>
      </c>
      <c r="I226" s="351">
        <f>G226/A225</f>
        <v>583.69369369369372</v>
      </c>
      <c r="J226" s="360"/>
    </row>
    <row r="227" spans="1:12" s="86" customFormat="1" ht="12.75" customHeight="1" x14ac:dyDescent="0.25">
      <c r="A227" s="94"/>
      <c r="C227" s="87" t="s">
        <v>24</v>
      </c>
      <c r="D227" s="87">
        <f>D225-D226</f>
        <v>318060</v>
      </c>
      <c r="E227" s="87"/>
      <c r="F227" s="88">
        <f>F225-F226</f>
        <v>286540.54054054053</v>
      </c>
      <c r="G227" s="88">
        <f>G225-G226</f>
        <v>31519.459459459456</v>
      </c>
      <c r="H227" s="88">
        <f>H225-H226</f>
        <v>47756.756756756746</v>
      </c>
      <c r="I227" s="352">
        <f>I225-I226</f>
        <v>5253.2432432432433</v>
      </c>
      <c r="J227" s="360"/>
    </row>
    <row r="228" spans="1:12" s="86" customFormat="1" ht="12.75" customHeight="1" x14ac:dyDescent="0.25">
      <c r="A228" s="94"/>
      <c r="C228" s="87"/>
      <c r="D228" s="87"/>
      <c r="E228" s="87"/>
      <c r="F228" s="88"/>
      <c r="G228" s="89">
        <f>F227+G227</f>
        <v>318060</v>
      </c>
      <c r="H228" s="89"/>
      <c r="I228" s="350"/>
      <c r="J228" s="360"/>
    </row>
    <row r="229" spans="1:12" s="86" customFormat="1" ht="12.75" customHeight="1" x14ac:dyDescent="0.25">
      <c r="A229" s="359"/>
      <c r="C229" s="87"/>
      <c r="D229" s="87"/>
      <c r="E229" s="87"/>
      <c r="F229" s="88"/>
      <c r="G229" s="89"/>
      <c r="H229" s="89"/>
      <c r="I229" s="350"/>
      <c r="J229" s="360"/>
    </row>
    <row r="230" spans="1:12" s="86" customFormat="1" ht="12.75" customHeight="1" x14ac:dyDescent="0.25">
      <c r="A230" s="348" t="s">
        <v>21</v>
      </c>
      <c r="B230" s="90" t="s">
        <v>22</v>
      </c>
      <c r="C230" s="91" t="s">
        <v>23</v>
      </c>
      <c r="D230" s="91" t="s">
        <v>24</v>
      </c>
      <c r="E230" s="91"/>
      <c r="F230" s="92" t="s">
        <v>25</v>
      </c>
      <c r="G230" s="93" t="s">
        <v>26</v>
      </c>
      <c r="H230" s="93" t="s">
        <v>27</v>
      </c>
      <c r="I230" s="349"/>
      <c r="J230" s="360"/>
    </row>
    <row r="231" spans="1:12" s="86" customFormat="1" ht="12.75" customHeight="1" x14ac:dyDescent="0.2">
      <c r="A231" s="94">
        <v>6</v>
      </c>
      <c r="B231" s="267" t="s">
        <v>95</v>
      </c>
      <c r="C231" s="341">
        <v>66900</v>
      </c>
      <c r="D231" s="87">
        <f>C231*A231</f>
        <v>401400</v>
      </c>
      <c r="E231" s="87"/>
      <c r="F231" s="88">
        <f>D231/1.11</f>
        <v>361621.6216216216</v>
      </c>
      <c r="G231" s="89">
        <f>F231*11%</f>
        <v>39778.378378378373</v>
      </c>
      <c r="H231" s="89">
        <f>F231/A231</f>
        <v>60270.270270270266</v>
      </c>
      <c r="I231" s="350">
        <f>G231/A231</f>
        <v>6629.7297297297291</v>
      </c>
      <c r="J231" s="360"/>
    </row>
    <row r="232" spans="1:12" s="86" customFormat="1" ht="12.75" customHeight="1" x14ac:dyDescent="0.25">
      <c r="A232" s="94"/>
      <c r="C232" s="87"/>
      <c r="D232" s="87">
        <f>D231*10%</f>
        <v>40140</v>
      </c>
      <c r="E232" s="87"/>
      <c r="F232" s="95">
        <f>D232/1.11</f>
        <v>36162.16216216216</v>
      </c>
      <c r="G232" s="96">
        <f>F232*11%</f>
        <v>3977.8378378378375</v>
      </c>
      <c r="H232" s="96">
        <f>F232/A231</f>
        <v>6027.0270270270266</v>
      </c>
      <c r="I232" s="351">
        <f>G232/A231</f>
        <v>662.97297297297291</v>
      </c>
      <c r="J232" s="360"/>
    </row>
    <row r="233" spans="1:12" s="86" customFormat="1" ht="12.75" customHeight="1" x14ac:dyDescent="0.25">
      <c r="A233" s="94"/>
      <c r="C233" s="87" t="s">
        <v>24</v>
      </c>
      <c r="D233" s="87">
        <f>D231-D232</f>
        <v>361260</v>
      </c>
      <c r="E233" s="87"/>
      <c r="F233" s="88">
        <f>F231-F232</f>
        <v>325459.45945945941</v>
      </c>
      <c r="G233" s="88">
        <f>G231-G232</f>
        <v>35800.540540540533</v>
      </c>
      <c r="H233" s="88">
        <f>H231-H232</f>
        <v>54243.24324324324</v>
      </c>
      <c r="I233" s="352">
        <f>I231-I232</f>
        <v>5966.7567567567567</v>
      </c>
      <c r="J233" s="360"/>
    </row>
    <row r="234" spans="1:12" s="86" customFormat="1" ht="12.75" customHeight="1" x14ac:dyDescent="0.25">
      <c r="A234" s="94"/>
      <c r="C234" s="87"/>
      <c r="D234" s="87"/>
      <c r="E234" s="87"/>
      <c r="F234" s="88"/>
      <c r="G234" s="89">
        <f>F233+G233</f>
        <v>361259.99999999994</v>
      </c>
      <c r="H234" s="89"/>
      <c r="I234" s="350"/>
      <c r="J234" s="360"/>
    </row>
    <row r="235" spans="1:12" s="86" customFormat="1" ht="12.75" customHeight="1" x14ac:dyDescent="0.25">
      <c r="A235" s="353"/>
      <c r="B235" s="354"/>
      <c r="C235" s="355"/>
      <c r="D235" s="355"/>
      <c r="E235" s="355"/>
      <c r="F235" s="356"/>
      <c r="G235" s="357"/>
      <c r="H235" s="357"/>
      <c r="I235" s="358"/>
      <c r="J235" s="360"/>
    </row>
    <row r="236" spans="1:12" s="86" customFormat="1" ht="12.75" customHeight="1" x14ac:dyDescent="0.25">
      <c r="C236" s="87"/>
      <c r="D236" s="87"/>
      <c r="E236" s="87"/>
      <c r="F236" s="88"/>
      <c r="G236" s="89"/>
      <c r="H236" s="89"/>
      <c r="I236" s="89"/>
      <c r="J236" s="360"/>
    </row>
    <row r="237" spans="1:12" s="86" customFormat="1" ht="12.75" customHeight="1" x14ac:dyDescent="0.25">
      <c r="A237" s="342" t="s">
        <v>148</v>
      </c>
      <c r="B237" s="343"/>
      <c r="C237" s="344"/>
      <c r="D237" s="344"/>
      <c r="E237" s="344"/>
      <c r="F237" s="345"/>
      <c r="G237" s="346"/>
      <c r="H237" s="346"/>
      <c r="I237" s="347"/>
      <c r="J237" s="360"/>
    </row>
    <row r="238" spans="1:12" s="86" customFormat="1" ht="12.75" customHeight="1" x14ac:dyDescent="0.25">
      <c r="A238" s="348" t="s">
        <v>21</v>
      </c>
      <c r="B238" s="90" t="s">
        <v>22</v>
      </c>
      <c r="C238" s="91" t="s">
        <v>23</v>
      </c>
      <c r="D238" s="91" t="s">
        <v>24</v>
      </c>
      <c r="E238" s="91"/>
      <c r="F238" s="92" t="s">
        <v>25</v>
      </c>
      <c r="G238" s="93" t="s">
        <v>26</v>
      </c>
      <c r="H238" s="93" t="s">
        <v>27</v>
      </c>
      <c r="I238" s="349"/>
      <c r="J238" s="360"/>
    </row>
    <row r="239" spans="1:12" s="86" customFormat="1" ht="12.75" customHeight="1" x14ac:dyDescent="0.2">
      <c r="A239" s="94">
        <v>2</v>
      </c>
      <c r="B239" s="284" t="s">
        <v>60</v>
      </c>
      <c r="C239" s="341">
        <v>200000</v>
      </c>
      <c r="D239" s="87">
        <f>C239*A239</f>
        <v>400000</v>
      </c>
      <c r="E239" s="87"/>
      <c r="F239" s="88">
        <f>D239/1.11</f>
        <v>360360.36036036036</v>
      </c>
      <c r="G239" s="89">
        <f>F239*11%</f>
        <v>39639.639639639638</v>
      </c>
      <c r="H239" s="89">
        <f>F239/A239</f>
        <v>180180.18018018018</v>
      </c>
      <c r="I239" s="350">
        <f>G239/A239</f>
        <v>19819.819819819819</v>
      </c>
      <c r="J239" s="49"/>
      <c r="L239" s="341"/>
    </row>
    <row r="240" spans="1:12" s="86" customFormat="1" ht="12.75" customHeight="1" x14ac:dyDescent="0.2">
      <c r="A240" s="94"/>
      <c r="C240" s="87"/>
      <c r="D240" s="87"/>
      <c r="E240" s="87"/>
      <c r="F240" s="95">
        <f>D240/1.11</f>
        <v>0</v>
      </c>
      <c r="G240" s="96">
        <f>F240*11%</f>
        <v>0</v>
      </c>
      <c r="H240" s="96">
        <f>F240/A239</f>
        <v>0</v>
      </c>
      <c r="I240" s="351">
        <f>G240/A239</f>
        <v>0</v>
      </c>
      <c r="J240" s="49"/>
      <c r="L240" s="341"/>
    </row>
    <row r="241" spans="1:12" s="86" customFormat="1" ht="12.75" customHeight="1" x14ac:dyDescent="0.2">
      <c r="A241" s="94"/>
      <c r="C241" s="87" t="s">
        <v>24</v>
      </c>
      <c r="D241" s="87">
        <f>D239-D240</f>
        <v>400000</v>
      </c>
      <c r="E241" s="87"/>
      <c r="F241" s="88">
        <f>F239-F240</f>
        <v>360360.36036036036</v>
      </c>
      <c r="G241" s="88">
        <f>G239-G240</f>
        <v>39639.639639639638</v>
      </c>
      <c r="H241" s="88">
        <f>H239-H240</f>
        <v>180180.18018018018</v>
      </c>
      <c r="I241" s="352">
        <f>I239-I240</f>
        <v>19819.819819819819</v>
      </c>
      <c r="J241" s="49"/>
      <c r="L241" s="341"/>
    </row>
    <row r="242" spans="1:12" s="86" customFormat="1" ht="12.75" customHeight="1" x14ac:dyDescent="0.2">
      <c r="A242" s="94"/>
      <c r="C242" s="87"/>
      <c r="D242" s="87"/>
      <c r="E242" s="87"/>
      <c r="F242" s="88"/>
      <c r="G242" s="89">
        <f>F241+G241</f>
        <v>400000</v>
      </c>
      <c r="H242" s="89"/>
      <c r="I242" s="350"/>
      <c r="J242" s="49"/>
      <c r="L242" s="341"/>
    </row>
    <row r="243" spans="1:12" s="86" customFormat="1" ht="12.75" customHeight="1" x14ac:dyDescent="0.2">
      <c r="A243" s="359"/>
      <c r="C243" s="87"/>
      <c r="D243" s="87"/>
      <c r="E243" s="87"/>
      <c r="F243" s="88"/>
      <c r="G243" s="89"/>
      <c r="H243" s="89"/>
      <c r="I243" s="350"/>
      <c r="J243" s="49"/>
      <c r="K243" s="283"/>
      <c r="L243" s="341"/>
    </row>
    <row r="244" spans="1:12" s="86" customFormat="1" ht="12.75" customHeight="1" x14ac:dyDescent="0.2">
      <c r="A244" s="348" t="s">
        <v>21</v>
      </c>
      <c r="B244" s="90" t="s">
        <v>22</v>
      </c>
      <c r="C244" s="91" t="s">
        <v>23</v>
      </c>
      <c r="D244" s="91" t="s">
        <v>24</v>
      </c>
      <c r="E244" s="91"/>
      <c r="F244" s="92" t="s">
        <v>25</v>
      </c>
      <c r="G244" s="93" t="s">
        <v>26</v>
      </c>
      <c r="H244" s="93" t="s">
        <v>27</v>
      </c>
      <c r="I244" s="349"/>
      <c r="J244" s="49"/>
      <c r="K244" s="283"/>
      <c r="L244" s="341"/>
    </row>
    <row r="245" spans="1:12" s="86" customFormat="1" ht="12.75" customHeight="1" x14ac:dyDescent="0.2">
      <c r="A245" s="94">
        <v>1</v>
      </c>
      <c r="B245" s="283" t="s">
        <v>97</v>
      </c>
      <c r="C245" s="341">
        <v>103200</v>
      </c>
      <c r="D245" s="87">
        <f>C245*A245</f>
        <v>103200</v>
      </c>
      <c r="E245" s="87"/>
      <c r="F245" s="88">
        <f>D245/1.11</f>
        <v>92972.972972972959</v>
      </c>
      <c r="G245" s="89">
        <f>F245*11%</f>
        <v>10227.027027027025</v>
      </c>
      <c r="H245" s="89">
        <f>F245/A245</f>
        <v>92972.972972972959</v>
      </c>
      <c r="I245" s="350">
        <f>G245/A245</f>
        <v>10227.027027027025</v>
      </c>
      <c r="J245" s="360"/>
    </row>
    <row r="246" spans="1:12" s="86" customFormat="1" ht="12.75" customHeight="1" x14ac:dyDescent="0.25">
      <c r="A246" s="94"/>
      <c r="C246" s="87"/>
      <c r="D246" s="87">
        <f>D245*10%</f>
        <v>10320</v>
      </c>
      <c r="E246" s="87"/>
      <c r="F246" s="95">
        <f>D246/1.11</f>
        <v>9297.2972972972966</v>
      </c>
      <c r="G246" s="96">
        <f>F246*11%</f>
        <v>1022.7027027027026</v>
      </c>
      <c r="H246" s="96">
        <f>F246/A245</f>
        <v>9297.2972972972966</v>
      </c>
      <c r="I246" s="351">
        <f>G246/A245</f>
        <v>1022.7027027027026</v>
      </c>
      <c r="J246" s="360"/>
    </row>
    <row r="247" spans="1:12" s="86" customFormat="1" ht="12.75" customHeight="1" x14ac:dyDescent="0.25">
      <c r="A247" s="94"/>
      <c r="C247" s="87" t="s">
        <v>24</v>
      </c>
      <c r="D247" s="87">
        <f>D245-D246</f>
        <v>92880</v>
      </c>
      <c r="E247" s="87"/>
      <c r="F247" s="88">
        <f>F245-F246</f>
        <v>83675.675675675666</v>
      </c>
      <c r="G247" s="88">
        <f>G245-G246</f>
        <v>9204.3243243243214</v>
      </c>
      <c r="H247" s="88">
        <f>H245-H246</f>
        <v>83675.675675675666</v>
      </c>
      <c r="I247" s="352">
        <f>I245-I246</f>
        <v>9204.3243243243214</v>
      </c>
      <c r="J247" s="360"/>
    </row>
    <row r="248" spans="1:12" s="86" customFormat="1" ht="12.75" customHeight="1" x14ac:dyDescent="0.25">
      <c r="A248" s="94"/>
      <c r="C248" s="87"/>
      <c r="D248" s="87"/>
      <c r="E248" s="87"/>
      <c r="F248" s="88"/>
      <c r="G248" s="89">
        <f>F247+G247</f>
        <v>92879.999999999985</v>
      </c>
      <c r="H248" s="89"/>
      <c r="I248" s="350"/>
      <c r="J248" s="360"/>
    </row>
    <row r="249" spans="1:12" s="86" customFormat="1" ht="12.75" customHeight="1" x14ac:dyDescent="0.25">
      <c r="A249" s="359"/>
      <c r="C249" s="87"/>
      <c r="D249" s="87"/>
      <c r="E249" s="87"/>
      <c r="F249" s="88"/>
      <c r="G249" s="89"/>
      <c r="H249" s="89"/>
      <c r="I249" s="350"/>
      <c r="J249" s="360"/>
    </row>
    <row r="250" spans="1:12" s="86" customFormat="1" ht="12.75" customHeight="1" x14ac:dyDescent="0.25">
      <c r="A250" s="348" t="s">
        <v>21</v>
      </c>
      <c r="B250" s="90" t="s">
        <v>22</v>
      </c>
      <c r="C250" s="91" t="s">
        <v>23</v>
      </c>
      <c r="D250" s="91" t="s">
        <v>24</v>
      </c>
      <c r="E250" s="91"/>
      <c r="F250" s="92" t="s">
        <v>25</v>
      </c>
      <c r="G250" s="93" t="s">
        <v>26</v>
      </c>
      <c r="H250" s="93" t="s">
        <v>27</v>
      </c>
      <c r="I250" s="349"/>
      <c r="J250" s="360"/>
    </row>
    <row r="251" spans="1:12" s="86" customFormat="1" ht="12.75" customHeight="1" x14ac:dyDescent="0.2">
      <c r="A251" s="94">
        <v>10</v>
      </c>
      <c r="B251" s="283" t="s">
        <v>98</v>
      </c>
      <c r="C251" s="341">
        <v>30000</v>
      </c>
      <c r="D251" s="87">
        <f>C251*A251</f>
        <v>300000</v>
      </c>
      <c r="E251" s="87"/>
      <c r="F251" s="88">
        <f>D251/1.11</f>
        <v>270270.27027027024</v>
      </c>
      <c r="G251" s="89">
        <f>F251*11%</f>
        <v>29729.729729729726</v>
      </c>
      <c r="H251" s="89">
        <f>F251/A251</f>
        <v>27027.027027027023</v>
      </c>
      <c r="I251" s="350">
        <f>G251/A251</f>
        <v>2972.9729729729725</v>
      </c>
      <c r="J251" s="360"/>
    </row>
    <row r="252" spans="1:12" s="86" customFormat="1" ht="12.75" customHeight="1" x14ac:dyDescent="0.25">
      <c r="A252" s="94"/>
      <c r="C252" s="87"/>
      <c r="D252" s="87">
        <f>D251*10%</f>
        <v>30000</v>
      </c>
      <c r="E252" s="87"/>
      <c r="F252" s="95">
        <f>D252/1.11</f>
        <v>27027.027027027023</v>
      </c>
      <c r="G252" s="96">
        <f>F252*11%</f>
        <v>2972.9729729729725</v>
      </c>
      <c r="H252" s="96">
        <f>F252/A251</f>
        <v>2702.7027027027025</v>
      </c>
      <c r="I252" s="351">
        <f>G252/A251</f>
        <v>297.29729729729723</v>
      </c>
      <c r="J252" s="360"/>
    </row>
    <row r="253" spans="1:12" s="86" customFormat="1" ht="12.75" customHeight="1" x14ac:dyDescent="0.25">
      <c r="A253" s="94"/>
      <c r="C253" s="87" t="s">
        <v>24</v>
      </c>
      <c r="D253" s="87">
        <f>D251-D252</f>
        <v>270000</v>
      </c>
      <c r="E253" s="87"/>
      <c r="F253" s="88">
        <f>F251-F252</f>
        <v>243243.24324324323</v>
      </c>
      <c r="G253" s="88">
        <f>G251-G252</f>
        <v>26756.756756756753</v>
      </c>
      <c r="H253" s="88">
        <f>H251-H252</f>
        <v>24324.32432432432</v>
      </c>
      <c r="I253" s="352">
        <f>I251-I252</f>
        <v>2675.6756756756754</v>
      </c>
      <c r="J253" s="360"/>
    </row>
    <row r="254" spans="1:12" s="86" customFormat="1" ht="12.75" customHeight="1" x14ac:dyDescent="0.25">
      <c r="A254" s="94"/>
      <c r="C254" s="87"/>
      <c r="D254" s="87"/>
      <c r="E254" s="87"/>
      <c r="F254" s="88"/>
      <c r="G254" s="89">
        <f>F253+G253</f>
        <v>270000</v>
      </c>
      <c r="H254" s="89"/>
      <c r="I254" s="350"/>
      <c r="J254" s="360"/>
    </row>
    <row r="255" spans="1:12" s="86" customFormat="1" ht="12.75" customHeight="1" x14ac:dyDescent="0.25">
      <c r="A255" s="359"/>
      <c r="C255" s="87"/>
      <c r="D255" s="87"/>
      <c r="E255" s="87"/>
      <c r="F255" s="88"/>
      <c r="G255" s="89"/>
      <c r="H255" s="89"/>
      <c r="I255" s="350"/>
      <c r="J255" s="360"/>
    </row>
    <row r="256" spans="1:12" s="86" customFormat="1" ht="12.75" customHeight="1" x14ac:dyDescent="0.25">
      <c r="A256" s="348" t="s">
        <v>21</v>
      </c>
      <c r="B256" s="90" t="s">
        <v>22</v>
      </c>
      <c r="C256" s="91" t="s">
        <v>23</v>
      </c>
      <c r="D256" s="91" t="s">
        <v>24</v>
      </c>
      <c r="E256" s="91"/>
      <c r="F256" s="92" t="s">
        <v>25</v>
      </c>
      <c r="G256" s="93" t="s">
        <v>26</v>
      </c>
      <c r="H256" s="93" t="s">
        <v>27</v>
      </c>
      <c r="I256" s="349"/>
      <c r="J256" s="360"/>
    </row>
    <row r="257" spans="1:10" s="86" customFormat="1" ht="12.75" customHeight="1" x14ac:dyDescent="0.2">
      <c r="A257" s="94">
        <v>10</v>
      </c>
      <c r="B257" s="283" t="s">
        <v>99</v>
      </c>
      <c r="C257" s="341">
        <v>30000</v>
      </c>
      <c r="D257" s="87">
        <f>C257*A257</f>
        <v>300000</v>
      </c>
      <c r="E257" s="87"/>
      <c r="F257" s="88">
        <f>D257/1.11</f>
        <v>270270.27027027024</v>
      </c>
      <c r="G257" s="89">
        <f>F257*11%</f>
        <v>29729.729729729726</v>
      </c>
      <c r="H257" s="89">
        <f>F257/A257</f>
        <v>27027.027027027023</v>
      </c>
      <c r="I257" s="350">
        <f>G257/A257</f>
        <v>2972.9729729729725</v>
      </c>
      <c r="J257" s="360"/>
    </row>
    <row r="258" spans="1:10" s="86" customFormat="1" ht="12.75" customHeight="1" x14ac:dyDescent="0.25">
      <c r="A258" s="94"/>
      <c r="C258" s="87"/>
      <c r="D258" s="87">
        <f>D257*10%</f>
        <v>30000</v>
      </c>
      <c r="E258" s="87"/>
      <c r="F258" s="95">
        <f>D258/1.11</f>
        <v>27027.027027027023</v>
      </c>
      <c r="G258" s="96">
        <f>F258*11%</f>
        <v>2972.9729729729725</v>
      </c>
      <c r="H258" s="96">
        <f>F258/A257</f>
        <v>2702.7027027027025</v>
      </c>
      <c r="I258" s="351">
        <f>G258/A257</f>
        <v>297.29729729729723</v>
      </c>
      <c r="J258" s="360"/>
    </row>
    <row r="259" spans="1:10" s="86" customFormat="1" ht="12.75" customHeight="1" x14ac:dyDescent="0.25">
      <c r="A259" s="94"/>
      <c r="C259" s="87" t="s">
        <v>24</v>
      </c>
      <c r="D259" s="87">
        <f>D257-D258</f>
        <v>270000</v>
      </c>
      <c r="E259" s="87"/>
      <c r="F259" s="88">
        <f>F257-F258</f>
        <v>243243.24324324323</v>
      </c>
      <c r="G259" s="88">
        <f>G257-G258</f>
        <v>26756.756756756753</v>
      </c>
      <c r="H259" s="88">
        <f>H257-H258</f>
        <v>24324.32432432432</v>
      </c>
      <c r="I259" s="352">
        <f>I257-I258</f>
        <v>2675.6756756756754</v>
      </c>
      <c r="J259" s="360"/>
    </row>
    <row r="260" spans="1:10" s="86" customFormat="1" ht="12.75" customHeight="1" x14ac:dyDescent="0.25">
      <c r="A260" s="94"/>
      <c r="C260" s="87"/>
      <c r="D260" s="87"/>
      <c r="E260" s="87"/>
      <c r="F260" s="88"/>
      <c r="G260" s="89">
        <f>F259+G259</f>
        <v>270000</v>
      </c>
      <c r="H260" s="89"/>
      <c r="I260" s="350"/>
      <c r="J260" s="360"/>
    </row>
    <row r="261" spans="1:10" s="86" customFormat="1" ht="12.75" customHeight="1" x14ac:dyDescent="0.25">
      <c r="A261" s="359"/>
      <c r="C261" s="87"/>
      <c r="D261" s="87"/>
      <c r="E261" s="87"/>
      <c r="F261" s="88"/>
      <c r="G261" s="89"/>
      <c r="H261" s="89"/>
      <c r="I261" s="350"/>
      <c r="J261" s="360"/>
    </row>
    <row r="262" spans="1:10" s="86" customFormat="1" ht="12.75" customHeight="1" x14ac:dyDescent="0.25">
      <c r="A262" s="348" t="s">
        <v>21</v>
      </c>
      <c r="B262" s="90" t="s">
        <v>22</v>
      </c>
      <c r="C262" s="91" t="s">
        <v>23</v>
      </c>
      <c r="D262" s="91" t="s">
        <v>24</v>
      </c>
      <c r="E262" s="91"/>
      <c r="F262" s="92" t="s">
        <v>25</v>
      </c>
      <c r="G262" s="93" t="s">
        <v>26</v>
      </c>
      <c r="H262" s="93" t="s">
        <v>27</v>
      </c>
      <c r="I262" s="349"/>
      <c r="J262" s="360"/>
    </row>
    <row r="263" spans="1:10" s="86" customFormat="1" ht="12.75" customHeight="1" x14ac:dyDescent="0.2">
      <c r="A263" s="48">
        <v>10</v>
      </c>
      <c r="B263" s="283" t="s">
        <v>100</v>
      </c>
      <c r="C263" s="341">
        <v>27500</v>
      </c>
      <c r="D263" s="87">
        <f>C263*A263</f>
        <v>275000</v>
      </c>
      <c r="E263" s="87"/>
      <c r="F263" s="88">
        <f>D263/1.11</f>
        <v>247747.74774774772</v>
      </c>
      <c r="G263" s="89">
        <f>F263*11%</f>
        <v>27252.252252252249</v>
      </c>
      <c r="H263" s="89">
        <f>F263/A263</f>
        <v>24774.774774774771</v>
      </c>
      <c r="I263" s="350">
        <f>G263/A263</f>
        <v>2725.2252252252247</v>
      </c>
      <c r="J263" s="360"/>
    </row>
    <row r="264" spans="1:10" s="86" customFormat="1" ht="12.75" customHeight="1" x14ac:dyDescent="0.2">
      <c r="A264" s="48"/>
      <c r="B264" s="283"/>
      <c r="C264" s="341"/>
      <c r="D264" s="87">
        <f>D263*10%</f>
        <v>27500</v>
      </c>
      <c r="E264" s="87"/>
      <c r="F264" s="95">
        <f>D264/1.11</f>
        <v>24774.774774774771</v>
      </c>
      <c r="G264" s="96">
        <f>F264*11%</f>
        <v>2725.2252252252247</v>
      </c>
      <c r="H264" s="96">
        <f>F264/A263</f>
        <v>2477.4774774774769</v>
      </c>
      <c r="I264" s="351">
        <f>G264/A263</f>
        <v>272.52252252252248</v>
      </c>
      <c r="J264" s="360"/>
    </row>
    <row r="265" spans="1:10" s="86" customFormat="1" ht="12.75" customHeight="1" x14ac:dyDescent="0.25">
      <c r="A265" s="94"/>
      <c r="C265" s="87" t="s">
        <v>24</v>
      </c>
      <c r="D265" s="87">
        <f>D263-D264</f>
        <v>247500</v>
      </c>
      <c r="E265" s="87"/>
      <c r="F265" s="88">
        <f>F263-F264</f>
        <v>222972.97297297296</v>
      </c>
      <c r="G265" s="88">
        <f>G263-G264</f>
        <v>24527.027027027023</v>
      </c>
      <c r="H265" s="88">
        <f>H263-H264</f>
        <v>22297.297297297293</v>
      </c>
      <c r="I265" s="352">
        <f>I263-I264</f>
        <v>2452.702702702702</v>
      </c>
      <c r="J265" s="360"/>
    </row>
    <row r="266" spans="1:10" s="86" customFormat="1" ht="12.75" customHeight="1" x14ac:dyDescent="0.25">
      <c r="A266" s="94"/>
      <c r="C266" s="87"/>
      <c r="D266" s="87"/>
      <c r="E266" s="87"/>
      <c r="F266" s="88"/>
      <c r="G266" s="89">
        <f>F265+G265</f>
        <v>247499.99999999997</v>
      </c>
      <c r="H266" s="89"/>
      <c r="I266" s="350"/>
      <c r="J266" s="360"/>
    </row>
    <row r="267" spans="1:10" s="86" customFormat="1" ht="12.75" customHeight="1" x14ac:dyDescent="0.25">
      <c r="A267" s="359"/>
      <c r="C267" s="87"/>
      <c r="D267" s="87"/>
      <c r="E267" s="87"/>
      <c r="F267" s="88"/>
      <c r="G267" s="89"/>
      <c r="H267" s="89"/>
      <c r="I267" s="350"/>
      <c r="J267" s="360"/>
    </row>
    <row r="268" spans="1:10" s="86" customFormat="1" ht="12.75" customHeight="1" x14ac:dyDescent="0.25">
      <c r="A268" s="348" t="s">
        <v>21</v>
      </c>
      <c r="B268" s="90" t="s">
        <v>22</v>
      </c>
      <c r="C268" s="91" t="s">
        <v>23</v>
      </c>
      <c r="D268" s="91" t="s">
        <v>24</v>
      </c>
      <c r="E268" s="91"/>
      <c r="F268" s="92" t="s">
        <v>25</v>
      </c>
      <c r="G268" s="93" t="s">
        <v>26</v>
      </c>
      <c r="H268" s="93" t="s">
        <v>27</v>
      </c>
      <c r="I268" s="349"/>
      <c r="J268" s="360"/>
    </row>
    <row r="269" spans="1:10" s="86" customFormat="1" ht="12.75" customHeight="1" x14ac:dyDescent="0.2">
      <c r="A269" s="48">
        <v>3</v>
      </c>
      <c r="B269" s="283" t="s">
        <v>101</v>
      </c>
      <c r="C269" s="341">
        <v>27500</v>
      </c>
      <c r="D269" s="87">
        <f>C269*A269</f>
        <v>82500</v>
      </c>
      <c r="E269" s="87"/>
      <c r="F269" s="88">
        <f>D269/1.11</f>
        <v>74324.32432432432</v>
      </c>
      <c r="G269" s="89">
        <f>F269*11%</f>
        <v>8175.6756756756749</v>
      </c>
      <c r="H269" s="89">
        <f>F269/A269</f>
        <v>24774.774774774774</v>
      </c>
      <c r="I269" s="350">
        <f>G269/A269</f>
        <v>2725.2252252252251</v>
      </c>
      <c r="J269" s="360"/>
    </row>
    <row r="270" spans="1:10" s="86" customFormat="1" ht="12.75" customHeight="1" x14ac:dyDescent="0.25">
      <c r="A270" s="94"/>
      <c r="C270" s="87"/>
      <c r="D270" s="87">
        <f>D269*10%</f>
        <v>8250</v>
      </c>
      <c r="E270" s="87"/>
      <c r="F270" s="95">
        <f>D270/1.11</f>
        <v>7432.4324324324316</v>
      </c>
      <c r="G270" s="96">
        <f>F270*11%</f>
        <v>817.56756756756749</v>
      </c>
      <c r="H270" s="96">
        <f>F270/A269</f>
        <v>2477.4774774774774</v>
      </c>
      <c r="I270" s="351">
        <f>G270/A269</f>
        <v>272.52252252252248</v>
      </c>
      <c r="J270" s="360"/>
    </row>
    <row r="271" spans="1:10" s="86" customFormat="1" ht="12.75" customHeight="1" x14ac:dyDescent="0.25">
      <c r="A271" s="94"/>
      <c r="C271" s="87" t="s">
        <v>24</v>
      </c>
      <c r="D271" s="87">
        <f>D269-D270</f>
        <v>74250</v>
      </c>
      <c r="E271" s="87"/>
      <c r="F271" s="88">
        <f>F269-F270</f>
        <v>66891.891891891893</v>
      </c>
      <c r="G271" s="88">
        <f>G269-G270</f>
        <v>7358.1081081081074</v>
      </c>
      <c r="H271" s="88">
        <f>H269-H270</f>
        <v>22297.297297297297</v>
      </c>
      <c r="I271" s="352">
        <f>I269-I270</f>
        <v>2452.7027027027025</v>
      </c>
      <c r="J271" s="360"/>
    </row>
    <row r="272" spans="1:10" s="86" customFormat="1" ht="12.75" customHeight="1" x14ac:dyDescent="0.25">
      <c r="A272" s="94"/>
      <c r="C272" s="87"/>
      <c r="D272" s="87"/>
      <c r="E272" s="87"/>
      <c r="F272" s="88"/>
      <c r="G272" s="89">
        <f>F271+G271</f>
        <v>74250</v>
      </c>
      <c r="H272" s="89"/>
      <c r="I272" s="350"/>
      <c r="J272" s="360"/>
    </row>
    <row r="273" spans="1:10" s="86" customFormat="1" ht="12.75" customHeight="1" x14ac:dyDescent="0.25">
      <c r="A273" s="353"/>
      <c r="B273" s="354"/>
      <c r="C273" s="355"/>
      <c r="D273" s="355"/>
      <c r="E273" s="355"/>
      <c r="F273" s="356"/>
      <c r="G273" s="357"/>
      <c r="H273" s="357"/>
      <c r="I273" s="358"/>
      <c r="J273" s="360"/>
    </row>
    <row r="274" spans="1:10" s="86" customFormat="1" ht="12.75" customHeight="1" x14ac:dyDescent="0.25">
      <c r="C274" s="87"/>
      <c r="D274" s="87"/>
      <c r="E274" s="87"/>
      <c r="F274" s="88"/>
      <c r="G274" s="89"/>
      <c r="H274" s="89"/>
      <c r="I274" s="89"/>
      <c r="J274" s="360"/>
    </row>
    <row r="275" spans="1:10" s="86" customFormat="1" ht="12.75" customHeight="1" x14ac:dyDescent="0.25">
      <c r="A275" s="342" t="s">
        <v>149</v>
      </c>
      <c r="B275" s="343"/>
      <c r="C275" s="344"/>
      <c r="D275" s="344"/>
      <c r="E275" s="344"/>
      <c r="F275" s="345"/>
      <c r="G275" s="346"/>
      <c r="H275" s="346"/>
      <c r="I275" s="347"/>
      <c r="J275" s="360"/>
    </row>
    <row r="276" spans="1:10" s="86" customFormat="1" ht="12.75" customHeight="1" x14ac:dyDescent="0.25">
      <c r="A276" s="348" t="s">
        <v>21</v>
      </c>
      <c r="B276" s="90" t="s">
        <v>22</v>
      </c>
      <c r="C276" s="91" t="s">
        <v>23</v>
      </c>
      <c r="D276" s="91" t="s">
        <v>24</v>
      </c>
      <c r="E276" s="91"/>
      <c r="F276" s="92" t="s">
        <v>25</v>
      </c>
      <c r="G276" s="93" t="s">
        <v>26</v>
      </c>
      <c r="H276" s="93" t="s">
        <v>27</v>
      </c>
      <c r="I276" s="349"/>
      <c r="J276" s="360"/>
    </row>
    <row r="277" spans="1:10" s="86" customFormat="1" ht="12.75" customHeight="1" x14ac:dyDescent="0.2">
      <c r="A277" s="48">
        <v>100</v>
      </c>
      <c r="B277" s="49" t="s">
        <v>106</v>
      </c>
      <c r="C277" s="341">
        <v>8400</v>
      </c>
      <c r="D277" s="87">
        <f>C277*A277</f>
        <v>840000</v>
      </c>
      <c r="E277" s="87"/>
      <c r="F277" s="88">
        <f>D277/1.11</f>
        <v>756756.75675675669</v>
      </c>
      <c r="G277" s="89">
        <f>F277*11%</f>
        <v>83243.24324324324</v>
      </c>
      <c r="H277" s="89">
        <f>F277/A277</f>
        <v>7567.5675675675666</v>
      </c>
      <c r="I277" s="350">
        <f>G277/A277</f>
        <v>832.43243243243239</v>
      </c>
      <c r="J277" s="360"/>
    </row>
    <row r="278" spans="1:10" s="86" customFormat="1" ht="12.75" customHeight="1" x14ac:dyDescent="0.2">
      <c r="A278" s="48"/>
      <c r="C278" s="87"/>
      <c r="D278" s="87">
        <f>D277*12.5%</f>
        <v>105000</v>
      </c>
      <c r="E278" s="87"/>
      <c r="F278" s="95">
        <f>D278/1.11</f>
        <v>94594.594594594586</v>
      </c>
      <c r="G278" s="96">
        <f>F278*11%</f>
        <v>10405.405405405405</v>
      </c>
      <c r="H278" s="96">
        <f>F278/A277</f>
        <v>945.94594594594582</v>
      </c>
      <c r="I278" s="351">
        <f>G278/A277</f>
        <v>104.05405405405405</v>
      </c>
      <c r="J278" s="360"/>
    </row>
    <row r="279" spans="1:10" s="86" customFormat="1" ht="12.75" customHeight="1" x14ac:dyDescent="0.2">
      <c r="A279" s="48"/>
      <c r="C279" s="87" t="s">
        <v>24</v>
      </c>
      <c r="D279" s="87">
        <f>D277-D278</f>
        <v>735000</v>
      </c>
      <c r="E279" s="87"/>
      <c r="F279" s="88">
        <f>F277-F278</f>
        <v>662162.16216216213</v>
      </c>
      <c r="G279" s="88">
        <f>G277-G278</f>
        <v>72837.83783783784</v>
      </c>
      <c r="H279" s="88">
        <f>H277-H278</f>
        <v>6621.6216216216208</v>
      </c>
      <c r="I279" s="352">
        <f>I277-I278</f>
        <v>728.37837837837833</v>
      </c>
      <c r="J279" s="360"/>
    </row>
    <row r="280" spans="1:10" s="86" customFormat="1" ht="12.75" customHeight="1" x14ac:dyDescent="0.25">
      <c r="A280" s="94"/>
      <c r="C280" s="87"/>
      <c r="D280" s="87"/>
      <c r="E280" s="87"/>
      <c r="F280" s="88"/>
      <c r="G280" s="89">
        <f>F279+G279</f>
        <v>735000</v>
      </c>
      <c r="H280" s="89"/>
      <c r="I280" s="350"/>
      <c r="J280" s="360"/>
    </row>
    <row r="281" spans="1:10" s="86" customFormat="1" ht="12.75" customHeight="1" x14ac:dyDescent="0.25">
      <c r="A281" s="359"/>
      <c r="C281" s="87"/>
      <c r="D281" s="87"/>
      <c r="E281" s="87"/>
      <c r="F281" s="88"/>
      <c r="G281" s="89"/>
      <c r="H281" s="89"/>
      <c r="I281" s="350"/>
      <c r="J281" s="360"/>
    </row>
    <row r="282" spans="1:10" s="86" customFormat="1" ht="12.75" customHeight="1" x14ac:dyDescent="0.25">
      <c r="A282" s="348" t="s">
        <v>21</v>
      </c>
      <c r="B282" s="90" t="s">
        <v>22</v>
      </c>
      <c r="C282" s="91" t="s">
        <v>23</v>
      </c>
      <c r="D282" s="91" t="s">
        <v>24</v>
      </c>
      <c r="E282" s="91"/>
      <c r="F282" s="92" t="s">
        <v>25</v>
      </c>
      <c r="G282" s="93" t="s">
        <v>26</v>
      </c>
      <c r="H282" s="93" t="s">
        <v>27</v>
      </c>
      <c r="I282" s="349"/>
      <c r="J282" s="360"/>
    </row>
    <row r="283" spans="1:10" s="86" customFormat="1" ht="12.75" customHeight="1" x14ac:dyDescent="0.2">
      <c r="A283" s="94">
        <v>36</v>
      </c>
      <c r="B283" s="49" t="s">
        <v>105</v>
      </c>
      <c r="C283" s="341">
        <v>52800</v>
      </c>
      <c r="D283" s="87">
        <f>C283*A283</f>
        <v>1900800</v>
      </c>
      <c r="E283" s="87"/>
      <c r="F283" s="88">
        <f>D283/1.11</f>
        <v>1712432.4324324322</v>
      </c>
      <c r="G283" s="89">
        <f>F283*11%</f>
        <v>188367.56756756754</v>
      </c>
      <c r="H283" s="89">
        <f>F283/A283</f>
        <v>47567.567567567559</v>
      </c>
      <c r="I283" s="350">
        <f>G283/A283</f>
        <v>5232.4324324324316</v>
      </c>
      <c r="J283" s="360"/>
    </row>
    <row r="284" spans="1:10" s="86" customFormat="1" ht="12.75" customHeight="1" x14ac:dyDescent="0.25">
      <c r="A284" s="94"/>
      <c r="C284" s="87"/>
      <c r="D284" s="87">
        <f>D283*12.5%</f>
        <v>237600</v>
      </c>
      <c r="E284" s="87"/>
      <c r="F284" s="95">
        <f>D284/1.11</f>
        <v>214054.05405405402</v>
      </c>
      <c r="G284" s="96">
        <f>F284*11%</f>
        <v>23545.945945945943</v>
      </c>
      <c r="H284" s="96">
        <f>F284/A283</f>
        <v>5945.9459459459449</v>
      </c>
      <c r="I284" s="351">
        <f>G284/A283</f>
        <v>654.05405405405395</v>
      </c>
      <c r="J284" s="360"/>
    </row>
    <row r="285" spans="1:10" s="86" customFormat="1" ht="12.75" customHeight="1" x14ac:dyDescent="0.25">
      <c r="A285" s="94"/>
      <c r="C285" s="87" t="s">
        <v>24</v>
      </c>
      <c r="D285" s="87">
        <f>D283-D284</f>
        <v>1663200</v>
      </c>
      <c r="E285" s="87"/>
      <c r="F285" s="88">
        <f>F283-F284</f>
        <v>1498378.3783783782</v>
      </c>
      <c r="G285" s="88">
        <f>G283-G284</f>
        <v>164821.6216216216</v>
      </c>
      <c r="H285" s="88">
        <f>H283-H284</f>
        <v>41621.621621621613</v>
      </c>
      <c r="I285" s="352">
        <f>I283-I284</f>
        <v>4578.3783783783774</v>
      </c>
      <c r="J285" s="360"/>
    </row>
    <row r="286" spans="1:10" s="86" customFormat="1" ht="12.75" customHeight="1" x14ac:dyDescent="0.25">
      <c r="A286" s="94"/>
      <c r="C286" s="87"/>
      <c r="D286" s="87"/>
      <c r="E286" s="87"/>
      <c r="F286" s="88"/>
      <c r="G286" s="89">
        <f>F285+G285</f>
        <v>1663199.9999999998</v>
      </c>
      <c r="H286" s="89"/>
      <c r="I286" s="350"/>
      <c r="J286" s="360"/>
    </row>
    <row r="287" spans="1:10" s="86" customFormat="1" ht="12.75" customHeight="1" x14ac:dyDescent="0.25">
      <c r="A287" s="359"/>
      <c r="C287" s="87"/>
      <c r="D287" s="87"/>
      <c r="E287" s="87"/>
      <c r="F287" s="88"/>
      <c r="G287" s="89"/>
      <c r="H287" s="89"/>
      <c r="I287" s="350"/>
      <c r="J287" s="360"/>
    </row>
    <row r="288" spans="1:10" s="86" customFormat="1" ht="12.75" customHeight="1" x14ac:dyDescent="0.25">
      <c r="A288" s="348" t="s">
        <v>21</v>
      </c>
      <c r="B288" s="90" t="s">
        <v>22</v>
      </c>
      <c r="C288" s="91" t="s">
        <v>23</v>
      </c>
      <c r="D288" s="91" t="s">
        <v>24</v>
      </c>
      <c r="E288" s="91"/>
      <c r="F288" s="92" t="s">
        <v>25</v>
      </c>
      <c r="G288" s="93" t="s">
        <v>26</v>
      </c>
      <c r="H288" s="93" t="s">
        <v>27</v>
      </c>
      <c r="I288" s="349"/>
      <c r="J288" s="360"/>
    </row>
    <row r="289" spans="1:10" s="86" customFormat="1" ht="12.75" customHeight="1" x14ac:dyDescent="0.2">
      <c r="A289" s="94">
        <v>36</v>
      </c>
      <c r="B289" s="49" t="s">
        <v>77</v>
      </c>
      <c r="C289" s="341">
        <v>37200</v>
      </c>
      <c r="D289" s="87">
        <f>C289*A289</f>
        <v>1339200</v>
      </c>
      <c r="E289" s="87"/>
      <c r="F289" s="88">
        <f>D289/1.11</f>
        <v>1206486.4864864864</v>
      </c>
      <c r="G289" s="89">
        <f>F289*11%</f>
        <v>132713.51351351349</v>
      </c>
      <c r="H289" s="89">
        <f>F289/A289</f>
        <v>33513.513513513513</v>
      </c>
      <c r="I289" s="350">
        <f>G289/A289</f>
        <v>3686.4864864864858</v>
      </c>
      <c r="J289" s="360"/>
    </row>
    <row r="290" spans="1:10" s="86" customFormat="1" ht="12.75" customHeight="1" x14ac:dyDescent="0.25">
      <c r="A290" s="94"/>
      <c r="C290" s="87"/>
      <c r="D290" s="87">
        <f>D289*12.5%</f>
        <v>167400</v>
      </c>
      <c r="E290" s="87"/>
      <c r="F290" s="95">
        <f>D290/1.11</f>
        <v>150810.8108108108</v>
      </c>
      <c r="G290" s="96">
        <f>F290*11%</f>
        <v>16589.189189189186</v>
      </c>
      <c r="H290" s="96">
        <f>F290/A289</f>
        <v>4189.1891891891892</v>
      </c>
      <c r="I290" s="351">
        <f>G290/A289</f>
        <v>460.81081081081072</v>
      </c>
      <c r="J290" s="360"/>
    </row>
    <row r="291" spans="1:10" s="86" customFormat="1" ht="12.75" customHeight="1" x14ac:dyDescent="0.25">
      <c r="A291" s="94"/>
      <c r="C291" s="87" t="s">
        <v>24</v>
      </c>
      <c r="D291" s="87">
        <f>D289-D290</f>
        <v>1171800</v>
      </c>
      <c r="E291" s="87"/>
      <c r="F291" s="88">
        <f>F289-F290</f>
        <v>1055675.6756756755</v>
      </c>
      <c r="G291" s="88">
        <f>G289-G290</f>
        <v>116124.32432432431</v>
      </c>
      <c r="H291" s="88">
        <f>H289-H290</f>
        <v>29324.324324324323</v>
      </c>
      <c r="I291" s="352">
        <f>I289-I290</f>
        <v>3225.6756756756749</v>
      </c>
      <c r="J291" s="360"/>
    </row>
    <row r="292" spans="1:10" s="86" customFormat="1" ht="12.75" customHeight="1" x14ac:dyDescent="0.25">
      <c r="A292" s="94"/>
      <c r="C292" s="87"/>
      <c r="D292" s="87"/>
      <c r="E292" s="87"/>
      <c r="F292" s="88"/>
      <c r="G292" s="89">
        <f>F291+G291</f>
        <v>1171799.9999999998</v>
      </c>
      <c r="H292" s="89"/>
      <c r="I292" s="350"/>
      <c r="J292" s="360"/>
    </row>
    <row r="293" spans="1:10" s="86" customFormat="1" ht="12.75" customHeight="1" x14ac:dyDescent="0.25">
      <c r="A293" s="353"/>
      <c r="B293" s="354"/>
      <c r="C293" s="355"/>
      <c r="D293" s="355"/>
      <c r="E293" s="355"/>
      <c r="F293" s="356"/>
      <c r="G293" s="357"/>
      <c r="H293" s="357"/>
      <c r="I293" s="358"/>
      <c r="J293" s="360"/>
    </row>
    <row r="294" spans="1:10" s="86" customFormat="1" ht="12.75" customHeight="1" x14ac:dyDescent="0.25">
      <c r="C294" s="87"/>
      <c r="D294" s="87"/>
      <c r="E294" s="87"/>
      <c r="F294" s="88"/>
      <c r="G294" s="89"/>
      <c r="H294" s="89"/>
      <c r="I294" s="89"/>
      <c r="J294" s="360"/>
    </row>
    <row r="295" spans="1:10" s="86" customFormat="1" ht="12.75" customHeight="1" x14ac:dyDescent="0.25">
      <c r="A295" s="342" t="s">
        <v>150</v>
      </c>
      <c r="B295" s="343"/>
      <c r="C295" s="344"/>
      <c r="D295" s="344"/>
      <c r="E295" s="344"/>
      <c r="F295" s="345"/>
      <c r="G295" s="346"/>
      <c r="H295" s="346"/>
      <c r="I295" s="347"/>
      <c r="J295" s="360"/>
    </row>
    <row r="296" spans="1:10" s="86" customFormat="1" ht="12.75" customHeight="1" x14ac:dyDescent="0.25">
      <c r="A296" s="348" t="s">
        <v>21</v>
      </c>
      <c r="B296" s="90" t="s">
        <v>22</v>
      </c>
      <c r="C296" s="91" t="s">
        <v>23</v>
      </c>
      <c r="D296" s="91" t="s">
        <v>24</v>
      </c>
      <c r="E296" s="91"/>
      <c r="F296" s="92" t="s">
        <v>25</v>
      </c>
      <c r="G296" s="93" t="s">
        <v>26</v>
      </c>
      <c r="H296" s="93" t="s">
        <v>27</v>
      </c>
      <c r="I296" s="349"/>
      <c r="J296" s="360"/>
    </row>
    <row r="297" spans="1:10" s="86" customFormat="1" ht="12.75" customHeight="1" x14ac:dyDescent="0.2">
      <c r="A297" s="48">
        <v>45</v>
      </c>
      <c r="B297" s="49" t="s">
        <v>108</v>
      </c>
      <c r="C297" s="341">
        <v>35000</v>
      </c>
      <c r="D297" s="87">
        <f>C297*A297</f>
        <v>1575000</v>
      </c>
      <c r="E297" s="87"/>
      <c r="F297" s="88">
        <f>D297/1.11</f>
        <v>1418918.9189189188</v>
      </c>
      <c r="G297" s="89">
        <f>F297*11%</f>
        <v>156081.08108108107</v>
      </c>
      <c r="H297" s="89">
        <f>F297/A297</f>
        <v>31531.531531531531</v>
      </c>
      <c r="I297" s="350">
        <f>G297/A297</f>
        <v>3468.468468468468</v>
      </c>
      <c r="J297" s="360"/>
    </row>
    <row r="298" spans="1:10" s="86" customFormat="1" ht="12.75" customHeight="1" x14ac:dyDescent="0.2">
      <c r="A298" s="48"/>
      <c r="B298" s="49"/>
      <c r="C298" s="341"/>
      <c r="D298" s="87">
        <f>D297*13.5%</f>
        <v>212625</v>
      </c>
      <c r="E298" s="87"/>
      <c r="F298" s="95">
        <f>D298/1.11</f>
        <v>191554.05405405402</v>
      </c>
      <c r="G298" s="96">
        <f>F298*11%</f>
        <v>21070.945945945943</v>
      </c>
      <c r="H298" s="96">
        <f>F298/A297</f>
        <v>4256.7567567567557</v>
      </c>
      <c r="I298" s="351">
        <f>G298/A297</f>
        <v>468.24324324324317</v>
      </c>
      <c r="J298" s="360"/>
    </row>
    <row r="299" spans="1:10" s="86" customFormat="1" ht="12.75" customHeight="1" x14ac:dyDescent="0.25">
      <c r="A299" s="94"/>
      <c r="C299" s="87" t="s">
        <v>24</v>
      </c>
      <c r="D299" s="87">
        <f>D297-D298</f>
        <v>1362375</v>
      </c>
      <c r="E299" s="87"/>
      <c r="F299" s="88">
        <f>F297-F298</f>
        <v>1227364.8648648649</v>
      </c>
      <c r="G299" s="88">
        <f>G297-G298</f>
        <v>135010.13513513512</v>
      </c>
      <c r="H299" s="88">
        <f>H297-H298</f>
        <v>27274.774774774774</v>
      </c>
      <c r="I299" s="352">
        <f>I297-I298</f>
        <v>3000.2252252252247</v>
      </c>
      <c r="J299" s="360"/>
    </row>
    <row r="300" spans="1:10" s="86" customFormat="1" ht="12.75" customHeight="1" x14ac:dyDescent="0.25">
      <c r="A300" s="94"/>
      <c r="C300" s="87"/>
      <c r="D300" s="87"/>
      <c r="E300" s="87"/>
      <c r="F300" s="88"/>
      <c r="G300" s="89">
        <f>F299+G299</f>
        <v>1362375</v>
      </c>
      <c r="H300" s="89"/>
      <c r="I300" s="350"/>
      <c r="J300" s="360"/>
    </row>
    <row r="301" spans="1:10" s="86" customFormat="1" ht="12.75" customHeight="1" x14ac:dyDescent="0.25">
      <c r="A301" s="359"/>
      <c r="C301" s="87"/>
      <c r="D301" s="87"/>
      <c r="E301" s="87"/>
      <c r="F301" s="88"/>
      <c r="G301" s="89"/>
      <c r="H301" s="89"/>
      <c r="I301" s="350"/>
      <c r="J301" s="360"/>
    </row>
    <row r="302" spans="1:10" s="86" customFormat="1" ht="12.75" customHeight="1" x14ac:dyDescent="0.25">
      <c r="A302" s="348" t="s">
        <v>21</v>
      </c>
      <c r="B302" s="90" t="s">
        <v>22</v>
      </c>
      <c r="C302" s="91" t="s">
        <v>23</v>
      </c>
      <c r="D302" s="91" t="s">
        <v>24</v>
      </c>
      <c r="E302" s="91"/>
      <c r="F302" s="92" t="s">
        <v>25</v>
      </c>
      <c r="G302" s="93" t="s">
        <v>26</v>
      </c>
      <c r="H302" s="93" t="s">
        <v>27</v>
      </c>
      <c r="I302" s="349"/>
      <c r="J302" s="360"/>
    </row>
    <row r="303" spans="1:10" s="86" customFormat="1" ht="12.75" customHeight="1" x14ac:dyDescent="0.2">
      <c r="A303" s="48">
        <v>10</v>
      </c>
      <c r="B303" s="49" t="s">
        <v>109</v>
      </c>
      <c r="C303" s="341">
        <v>228000</v>
      </c>
      <c r="D303" s="87">
        <f>C303*A303</f>
        <v>2280000</v>
      </c>
      <c r="E303" s="87"/>
      <c r="F303" s="88">
        <f>D303/1.11</f>
        <v>2054054.054054054</v>
      </c>
      <c r="G303" s="89">
        <f>F303*11%</f>
        <v>225945.94594594595</v>
      </c>
      <c r="H303" s="89">
        <f>F303/A303</f>
        <v>205405.40540540538</v>
      </c>
      <c r="I303" s="350">
        <f>G303/A303</f>
        <v>22594.594594594593</v>
      </c>
      <c r="J303" s="360"/>
    </row>
    <row r="304" spans="1:10" s="86" customFormat="1" ht="12.75" customHeight="1" x14ac:dyDescent="0.25">
      <c r="A304" s="94"/>
      <c r="C304" s="87"/>
      <c r="D304" s="87">
        <f>D303*13.5%</f>
        <v>307800</v>
      </c>
      <c r="E304" s="87"/>
      <c r="F304" s="95">
        <f>D304/1.11</f>
        <v>277297.29729729728</v>
      </c>
      <c r="G304" s="96">
        <f>F304*11%</f>
        <v>30502.7027027027</v>
      </c>
      <c r="H304" s="96">
        <f>F304/A303</f>
        <v>27729.729729729726</v>
      </c>
      <c r="I304" s="351">
        <f>G304/A303</f>
        <v>3050.27027027027</v>
      </c>
      <c r="J304" s="360"/>
    </row>
    <row r="305" spans="1:12" s="86" customFormat="1" ht="12.75" customHeight="1" x14ac:dyDescent="0.25">
      <c r="A305" s="94"/>
      <c r="C305" s="87" t="s">
        <v>24</v>
      </c>
      <c r="D305" s="87">
        <f>D303-D304</f>
        <v>1972200</v>
      </c>
      <c r="E305" s="87"/>
      <c r="F305" s="88">
        <f>F303-F304</f>
        <v>1776756.7567567567</v>
      </c>
      <c r="G305" s="88">
        <f>G303-G304</f>
        <v>195443.24324324325</v>
      </c>
      <c r="H305" s="88">
        <f>H303-H304</f>
        <v>177675.67567567565</v>
      </c>
      <c r="I305" s="352">
        <f>I303-I304</f>
        <v>19544.324324324323</v>
      </c>
      <c r="J305" s="360"/>
    </row>
    <row r="306" spans="1:12" s="86" customFormat="1" ht="12.75" customHeight="1" x14ac:dyDescent="0.25">
      <c r="A306" s="94"/>
      <c r="C306" s="87"/>
      <c r="D306" s="87"/>
      <c r="E306" s="87"/>
      <c r="F306" s="88"/>
      <c r="G306" s="89">
        <f>F305+G305</f>
        <v>1972200</v>
      </c>
      <c r="H306" s="89"/>
      <c r="I306" s="350"/>
      <c r="J306" s="360"/>
    </row>
    <row r="307" spans="1:12" s="86" customFormat="1" ht="12.75" customHeight="1" x14ac:dyDescent="0.25">
      <c r="A307" s="353"/>
      <c r="B307" s="354"/>
      <c r="C307" s="355"/>
      <c r="D307" s="355"/>
      <c r="E307" s="355"/>
      <c r="F307" s="356"/>
      <c r="G307" s="357"/>
      <c r="H307" s="357"/>
      <c r="I307" s="358"/>
      <c r="J307" s="360"/>
    </row>
    <row r="308" spans="1:12" s="86" customFormat="1" ht="12.75" customHeight="1" x14ac:dyDescent="0.25">
      <c r="C308" s="87"/>
      <c r="D308" s="87"/>
      <c r="E308" s="87"/>
      <c r="F308" s="88"/>
      <c r="G308" s="89"/>
      <c r="H308" s="89"/>
      <c r="I308" s="89"/>
      <c r="J308" s="360"/>
    </row>
    <row r="309" spans="1:12" s="86" customFormat="1" ht="12.75" customHeight="1" x14ac:dyDescent="0.25">
      <c r="A309" s="342" t="s">
        <v>151</v>
      </c>
      <c r="B309" s="343"/>
      <c r="C309" s="344"/>
      <c r="D309" s="344"/>
      <c r="E309" s="344"/>
      <c r="F309" s="345"/>
      <c r="G309" s="346"/>
      <c r="H309" s="346"/>
      <c r="I309" s="347"/>
      <c r="J309" s="360"/>
    </row>
    <row r="310" spans="1:12" s="86" customFormat="1" ht="12.75" customHeight="1" x14ac:dyDescent="0.25">
      <c r="A310" s="348" t="s">
        <v>21</v>
      </c>
      <c r="B310" s="90" t="s">
        <v>22</v>
      </c>
      <c r="C310" s="91" t="s">
        <v>23</v>
      </c>
      <c r="D310" s="91" t="s">
        <v>24</v>
      </c>
      <c r="E310" s="91"/>
      <c r="F310" s="92" t="s">
        <v>25</v>
      </c>
      <c r="G310" s="93" t="s">
        <v>26</v>
      </c>
      <c r="H310" s="93" t="s">
        <v>27</v>
      </c>
      <c r="I310" s="349"/>
      <c r="J310" s="360"/>
    </row>
    <row r="311" spans="1:12" s="86" customFormat="1" ht="12.75" customHeight="1" x14ac:dyDescent="0.2">
      <c r="A311" s="94">
        <v>20</v>
      </c>
      <c r="B311" s="267" t="s">
        <v>111</v>
      </c>
      <c r="C311" s="341">
        <v>25200</v>
      </c>
      <c r="D311" s="87">
        <f>C311*A311</f>
        <v>504000</v>
      </c>
      <c r="E311" s="87"/>
      <c r="F311" s="88">
        <f>D311/1.11</f>
        <v>454054.05405405402</v>
      </c>
      <c r="G311" s="89">
        <f>F311*11%</f>
        <v>49945.945945945939</v>
      </c>
      <c r="H311" s="89">
        <f>F311/A311</f>
        <v>22702.7027027027</v>
      </c>
      <c r="I311" s="350">
        <f>G311/A311</f>
        <v>2497.2972972972971</v>
      </c>
      <c r="J311" s="49"/>
      <c r="L311" s="341"/>
    </row>
    <row r="312" spans="1:12" s="86" customFormat="1" ht="12.75" customHeight="1" x14ac:dyDescent="0.2">
      <c r="A312" s="94"/>
      <c r="C312" s="87"/>
      <c r="D312" s="87">
        <f>D311*13%</f>
        <v>65520</v>
      </c>
      <c r="E312" s="87"/>
      <c r="F312" s="95">
        <f>D312/1.11</f>
        <v>59027.027027027019</v>
      </c>
      <c r="G312" s="96">
        <f>F312*11%</f>
        <v>6492.9729729729725</v>
      </c>
      <c r="H312" s="96">
        <f>F312/A311</f>
        <v>2951.3513513513508</v>
      </c>
      <c r="I312" s="351">
        <f>G312/A311</f>
        <v>324.64864864864865</v>
      </c>
      <c r="J312" s="49"/>
      <c r="L312" s="341"/>
    </row>
    <row r="313" spans="1:12" s="86" customFormat="1" ht="12.75" customHeight="1" x14ac:dyDescent="0.2">
      <c r="A313" s="94"/>
      <c r="C313" s="87" t="s">
        <v>24</v>
      </c>
      <c r="D313" s="87">
        <f>D311-D312</f>
        <v>438480</v>
      </c>
      <c r="E313" s="87"/>
      <c r="F313" s="88">
        <f>F311-F312</f>
        <v>395027.02702702698</v>
      </c>
      <c r="G313" s="88">
        <f>G311-G312</f>
        <v>43452.972972972966</v>
      </c>
      <c r="H313" s="88">
        <f>H311-H312</f>
        <v>19751.35135135135</v>
      </c>
      <c r="I313" s="352">
        <f>I311-I312</f>
        <v>2172.6486486486483</v>
      </c>
      <c r="J313" s="49"/>
      <c r="L313" s="341"/>
    </row>
    <row r="314" spans="1:12" s="86" customFormat="1" ht="12.75" customHeight="1" x14ac:dyDescent="0.2">
      <c r="A314" s="94"/>
      <c r="C314" s="87"/>
      <c r="D314" s="87"/>
      <c r="E314" s="87"/>
      <c r="F314" s="88"/>
      <c r="G314" s="89">
        <f>F313+G313</f>
        <v>438479.99999999994</v>
      </c>
      <c r="H314" s="89"/>
      <c r="I314" s="350"/>
      <c r="J314" s="49"/>
      <c r="L314" s="341"/>
    </row>
    <row r="315" spans="1:12" s="86" customFormat="1" ht="12.75" customHeight="1" x14ac:dyDescent="0.2">
      <c r="A315" s="359"/>
      <c r="C315" s="87"/>
      <c r="D315" s="87"/>
      <c r="E315" s="87"/>
      <c r="F315" s="88"/>
      <c r="G315" s="89"/>
      <c r="H315" s="89"/>
      <c r="I315" s="350"/>
      <c r="J315" s="49"/>
      <c r="L315" s="341"/>
    </row>
    <row r="316" spans="1:12" s="86" customFormat="1" ht="12.75" customHeight="1" x14ac:dyDescent="0.25">
      <c r="A316" s="348" t="s">
        <v>21</v>
      </c>
      <c r="B316" s="90" t="s">
        <v>22</v>
      </c>
      <c r="C316" s="91" t="s">
        <v>23</v>
      </c>
      <c r="D316" s="91" t="s">
        <v>24</v>
      </c>
      <c r="E316" s="91"/>
      <c r="F316" s="92" t="s">
        <v>25</v>
      </c>
      <c r="G316" s="93" t="s">
        <v>26</v>
      </c>
      <c r="H316" s="93" t="s">
        <v>27</v>
      </c>
      <c r="I316" s="349"/>
    </row>
    <row r="317" spans="1:12" s="86" customFormat="1" ht="12.75" customHeight="1" x14ac:dyDescent="0.2">
      <c r="A317" s="94">
        <v>36</v>
      </c>
      <c r="B317" s="315" t="s">
        <v>112</v>
      </c>
      <c r="C317" s="341">
        <v>72000</v>
      </c>
      <c r="D317" s="87">
        <f>C317*A317</f>
        <v>2592000</v>
      </c>
      <c r="E317" s="87"/>
      <c r="F317" s="88">
        <f>D317/1.11</f>
        <v>2335135.1351351351</v>
      </c>
      <c r="G317" s="89">
        <f>F317*11%</f>
        <v>256864.86486486488</v>
      </c>
      <c r="H317" s="89">
        <f>F317/A317</f>
        <v>64864.864864864867</v>
      </c>
      <c r="I317" s="350">
        <f>G317/A317</f>
        <v>7135.1351351351359</v>
      </c>
    </row>
    <row r="318" spans="1:12" s="86" customFormat="1" ht="12.75" customHeight="1" x14ac:dyDescent="0.25">
      <c r="A318" s="94"/>
      <c r="C318" s="87"/>
      <c r="D318" s="87">
        <f>D317*13%</f>
        <v>336960</v>
      </c>
      <c r="E318" s="87"/>
      <c r="F318" s="95">
        <f>D318/1.11</f>
        <v>303567.56756756752</v>
      </c>
      <c r="G318" s="96">
        <f>F318*11%</f>
        <v>33392.432432432426</v>
      </c>
      <c r="H318" s="96">
        <f>F318/A317</f>
        <v>8432.4324324324316</v>
      </c>
      <c r="I318" s="351">
        <f>G318/A317</f>
        <v>927.56756756756738</v>
      </c>
    </row>
    <row r="319" spans="1:12" s="86" customFormat="1" ht="12.75" customHeight="1" x14ac:dyDescent="0.25">
      <c r="A319" s="94"/>
      <c r="C319" s="87" t="s">
        <v>24</v>
      </c>
      <c r="D319" s="87">
        <f>D317-D318</f>
        <v>2255040</v>
      </c>
      <c r="E319" s="87"/>
      <c r="F319" s="88">
        <f>F317-F318</f>
        <v>2031567.5675675676</v>
      </c>
      <c r="G319" s="88">
        <f>G317-G318</f>
        <v>223472.43243243246</v>
      </c>
      <c r="H319" s="88">
        <f>H317-H318</f>
        <v>56432.432432432433</v>
      </c>
      <c r="I319" s="352">
        <f>I317-I318</f>
        <v>6207.5675675675684</v>
      </c>
    </row>
    <row r="320" spans="1:12" s="86" customFormat="1" ht="12.75" customHeight="1" x14ac:dyDescent="0.25">
      <c r="A320" s="94"/>
      <c r="C320" s="87"/>
      <c r="D320" s="87"/>
      <c r="E320" s="87"/>
      <c r="F320" s="88"/>
      <c r="G320" s="89">
        <f>F319+G319</f>
        <v>2255040</v>
      </c>
      <c r="H320" s="89"/>
      <c r="I320" s="350"/>
    </row>
    <row r="321" spans="1:10" s="86" customFormat="1" ht="12.75" customHeight="1" x14ac:dyDescent="0.25">
      <c r="A321" s="359"/>
      <c r="C321" s="87"/>
      <c r="D321" s="87"/>
      <c r="E321" s="87"/>
      <c r="F321" s="88"/>
      <c r="G321" s="89"/>
      <c r="H321" s="89"/>
      <c r="I321" s="350"/>
    </row>
    <row r="322" spans="1:10" s="86" customFormat="1" ht="12.75" customHeight="1" x14ac:dyDescent="0.25">
      <c r="A322" s="348" t="s">
        <v>21</v>
      </c>
      <c r="B322" s="90" t="s">
        <v>22</v>
      </c>
      <c r="C322" s="91" t="s">
        <v>23</v>
      </c>
      <c r="D322" s="91" t="s">
        <v>24</v>
      </c>
      <c r="E322" s="91"/>
      <c r="F322" s="92" t="s">
        <v>25</v>
      </c>
      <c r="G322" s="93" t="s">
        <v>26</v>
      </c>
      <c r="H322" s="93" t="s">
        <v>27</v>
      </c>
      <c r="I322" s="349"/>
    </row>
    <row r="323" spans="1:10" s="86" customFormat="1" ht="12.75" customHeight="1" x14ac:dyDescent="0.2">
      <c r="A323" s="94">
        <v>480</v>
      </c>
      <c r="B323" s="284" t="s">
        <v>113</v>
      </c>
      <c r="C323" s="341">
        <v>1225</v>
      </c>
      <c r="D323" s="87">
        <f>C323*A323</f>
        <v>588000</v>
      </c>
      <c r="E323" s="87"/>
      <c r="F323" s="88">
        <f>D323/1.11</f>
        <v>529729.7297297297</v>
      </c>
      <c r="G323" s="89">
        <f>F323*11%</f>
        <v>58270.270270270266</v>
      </c>
      <c r="H323" s="89">
        <f>F323/A323</f>
        <v>1103.6036036036035</v>
      </c>
      <c r="I323" s="350">
        <f>G323/A323</f>
        <v>121.39639639639638</v>
      </c>
    </row>
    <row r="324" spans="1:10" s="86" customFormat="1" ht="12.75" customHeight="1" x14ac:dyDescent="0.25">
      <c r="A324" s="94"/>
      <c r="C324" s="87"/>
      <c r="D324" s="87">
        <f>D323*13%</f>
        <v>76440</v>
      </c>
      <c r="E324" s="87"/>
      <c r="F324" s="95">
        <f>D324/1.11</f>
        <v>68864.864864864852</v>
      </c>
      <c r="G324" s="96">
        <f>F324*11%</f>
        <v>7575.1351351351341</v>
      </c>
      <c r="H324" s="96">
        <f>F324/A323</f>
        <v>143.46846846846844</v>
      </c>
      <c r="I324" s="351">
        <f>G324/A323</f>
        <v>15.781531531531529</v>
      </c>
      <c r="J324" s="360"/>
    </row>
    <row r="325" spans="1:10" s="86" customFormat="1" ht="12.75" customHeight="1" x14ac:dyDescent="0.25">
      <c r="A325" s="94"/>
      <c r="C325" s="87" t="s">
        <v>24</v>
      </c>
      <c r="D325" s="87">
        <f>D323-D324</f>
        <v>511560</v>
      </c>
      <c r="E325" s="87"/>
      <c r="F325" s="88">
        <f>F323-F324</f>
        <v>460864.86486486485</v>
      </c>
      <c r="G325" s="88">
        <f>G323-G324</f>
        <v>50695.135135135133</v>
      </c>
      <c r="H325" s="88">
        <f>H323-H324</f>
        <v>960.13513513513499</v>
      </c>
      <c r="I325" s="352">
        <f>I323-I324</f>
        <v>105.61486486486486</v>
      </c>
      <c r="J325" s="360"/>
    </row>
    <row r="326" spans="1:10" s="86" customFormat="1" ht="12.75" customHeight="1" x14ac:dyDescent="0.25">
      <c r="A326" s="94"/>
      <c r="C326" s="87"/>
      <c r="D326" s="87"/>
      <c r="E326" s="87"/>
      <c r="F326" s="88"/>
      <c r="G326" s="89">
        <f>F325+G325</f>
        <v>511560</v>
      </c>
      <c r="H326" s="89"/>
      <c r="I326" s="350"/>
      <c r="J326" s="360"/>
    </row>
    <row r="327" spans="1:10" s="86" customFormat="1" ht="12.75" customHeight="1" x14ac:dyDescent="0.25">
      <c r="A327" s="359"/>
      <c r="C327" s="87"/>
      <c r="D327" s="87"/>
      <c r="E327" s="87"/>
      <c r="F327" s="88"/>
      <c r="G327" s="89"/>
      <c r="H327" s="89"/>
      <c r="I327" s="350"/>
      <c r="J327" s="360"/>
    </row>
    <row r="328" spans="1:10" s="86" customFormat="1" ht="12.75" customHeight="1" x14ac:dyDescent="0.25">
      <c r="A328" s="348" t="s">
        <v>21</v>
      </c>
      <c r="B328" s="90" t="s">
        <v>22</v>
      </c>
      <c r="C328" s="91" t="s">
        <v>23</v>
      </c>
      <c r="D328" s="91" t="s">
        <v>24</v>
      </c>
      <c r="E328" s="91"/>
      <c r="F328" s="92" t="s">
        <v>25</v>
      </c>
      <c r="G328" s="93" t="s">
        <v>26</v>
      </c>
      <c r="H328" s="93" t="s">
        <v>27</v>
      </c>
      <c r="I328" s="349"/>
      <c r="J328" s="360"/>
    </row>
    <row r="329" spans="1:10" s="86" customFormat="1" ht="12.75" customHeight="1" x14ac:dyDescent="0.2">
      <c r="A329" s="94">
        <v>240</v>
      </c>
      <c r="B329" s="49" t="s">
        <v>114</v>
      </c>
      <c r="C329" s="341">
        <v>2450</v>
      </c>
      <c r="D329" s="87">
        <f>C329*A329</f>
        <v>588000</v>
      </c>
      <c r="E329" s="87"/>
      <c r="F329" s="88">
        <f>D329/1.11</f>
        <v>529729.7297297297</v>
      </c>
      <c r="G329" s="89">
        <f>F329*11%</f>
        <v>58270.270270270266</v>
      </c>
      <c r="H329" s="89">
        <f>F329/A329</f>
        <v>2207.2072072072069</v>
      </c>
      <c r="I329" s="350">
        <f>G329/A329</f>
        <v>242.79279279279277</v>
      </c>
      <c r="J329" s="360"/>
    </row>
    <row r="330" spans="1:10" s="86" customFormat="1" ht="12.75" customHeight="1" x14ac:dyDescent="0.25">
      <c r="A330" s="94"/>
      <c r="C330" s="87"/>
      <c r="D330" s="87">
        <f>D329*13%</f>
        <v>76440</v>
      </c>
      <c r="E330" s="87"/>
      <c r="F330" s="95">
        <f>D330/1.11</f>
        <v>68864.864864864852</v>
      </c>
      <c r="G330" s="96">
        <f>F330*11%</f>
        <v>7575.1351351351341</v>
      </c>
      <c r="H330" s="96">
        <f>F330/A329</f>
        <v>286.93693693693689</v>
      </c>
      <c r="I330" s="351">
        <f>G330/A329</f>
        <v>31.563063063063058</v>
      </c>
      <c r="J330" s="360"/>
    </row>
    <row r="331" spans="1:10" s="86" customFormat="1" ht="12.75" customHeight="1" x14ac:dyDescent="0.25">
      <c r="A331" s="94"/>
      <c r="C331" s="87" t="s">
        <v>24</v>
      </c>
      <c r="D331" s="87">
        <f>D329-D330</f>
        <v>511560</v>
      </c>
      <c r="E331" s="87"/>
      <c r="F331" s="88">
        <f>F329-F330</f>
        <v>460864.86486486485</v>
      </c>
      <c r="G331" s="88">
        <f>G329-G330</f>
        <v>50695.135135135133</v>
      </c>
      <c r="H331" s="88">
        <f>H329-H330</f>
        <v>1920.27027027027</v>
      </c>
      <c r="I331" s="352">
        <f>I329-I330</f>
        <v>211.22972972972971</v>
      </c>
      <c r="J331" s="360"/>
    </row>
    <row r="332" spans="1:10" s="86" customFormat="1" ht="12.75" customHeight="1" x14ac:dyDescent="0.25">
      <c r="A332" s="94"/>
      <c r="C332" s="87"/>
      <c r="D332" s="87"/>
      <c r="E332" s="87"/>
      <c r="F332" s="88"/>
      <c r="G332" s="89">
        <f>F331+G331</f>
        <v>511560</v>
      </c>
      <c r="H332" s="89"/>
      <c r="I332" s="350"/>
      <c r="J332" s="360"/>
    </row>
    <row r="333" spans="1:10" s="86" customFormat="1" ht="12.75" customHeight="1" x14ac:dyDescent="0.25">
      <c r="A333" s="359"/>
      <c r="C333" s="87"/>
      <c r="D333" s="87"/>
      <c r="E333" s="87"/>
      <c r="F333" s="88"/>
      <c r="G333" s="89"/>
      <c r="H333" s="89"/>
      <c r="I333" s="350"/>
      <c r="J333" s="360"/>
    </row>
    <row r="334" spans="1:10" s="86" customFormat="1" ht="12.75" customHeight="1" x14ac:dyDescent="0.25">
      <c r="A334" s="348" t="s">
        <v>21</v>
      </c>
      <c r="B334" s="90" t="s">
        <v>22</v>
      </c>
      <c r="C334" s="91" t="s">
        <v>23</v>
      </c>
      <c r="D334" s="91" t="s">
        <v>24</v>
      </c>
      <c r="E334" s="91"/>
      <c r="F334" s="92" t="s">
        <v>25</v>
      </c>
      <c r="G334" s="93" t="s">
        <v>26</v>
      </c>
      <c r="H334" s="93" t="s">
        <v>27</v>
      </c>
      <c r="I334" s="349"/>
      <c r="J334" s="360"/>
    </row>
    <row r="335" spans="1:10" s="86" customFormat="1" ht="12.75" customHeight="1" x14ac:dyDescent="0.2">
      <c r="A335" s="94">
        <v>20</v>
      </c>
      <c r="B335" s="267" t="s">
        <v>115</v>
      </c>
      <c r="C335" s="341">
        <v>69000</v>
      </c>
      <c r="D335" s="87">
        <f>C335*A335</f>
        <v>1380000</v>
      </c>
      <c r="E335" s="87"/>
      <c r="F335" s="88">
        <f>D335/1.11</f>
        <v>1243243.2432432431</v>
      </c>
      <c r="G335" s="89">
        <f>F335*11%</f>
        <v>136756.75675675675</v>
      </c>
      <c r="H335" s="89">
        <f>F335/A335</f>
        <v>62162.162162162153</v>
      </c>
      <c r="I335" s="350">
        <f>G335/A335</f>
        <v>6837.8378378378375</v>
      </c>
      <c r="J335" s="360"/>
    </row>
    <row r="336" spans="1:10" s="86" customFormat="1" ht="12.75" customHeight="1" x14ac:dyDescent="0.25">
      <c r="A336" s="94"/>
      <c r="C336" s="87"/>
      <c r="D336" s="87">
        <f>D335*13%</f>
        <v>179400</v>
      </c>
      <c r="E336" s="87"/>
      <c r="F336" s="95">
        <f>D336/1.11</f>
        <v>161621.6216216216</v>
      </c>
      <c r="G336" s="96">
        <f>F336*11%</f>
        <v>17778.378378378377</v>
      </c>
      <c r="H336" s="96">
        <f>F336/A335</f>
        <v>8081.0810810810799</v>
      </c>
      <c r="I336" s="351">
        <f>G336/A335</f>
        <v>888.91891891891885</v>
      </c>
      <c r="J336" s="360"/>
    </row>
    <row r="337" spans="1:12" s="86" customFormat="1" ht="12.75" customHeight="1" x14ac:dyDescent="0.25">
      <c r="A337" s="94"/>
      <c r="C337" s="87" t="s">
        <v>24</v>
      </c>
      <c r="D337" s="87">
        <f>D335-D336</f>
        <v>1200600</v>
      </c>
      <c r="E337" s="87"/>
      <c r="F337" s="88">
        <f>F335-F336</f>
        <v>1081621.6216216215</v>
      </c>
      <c r="G337" s="88">
        <f>G335-G336</f>
        <v>118978.37837837837</v>
      </c>
      <c r="H337" s="88">
        <f>H335-H336</f>
        <v>54081.081081081073</v>
      </c>
      <c r="I337" s="352">
        <f>I335-I336</f>
        <v>5948.9189189189183</v>
      </c>
      <c r="J337" s="360"/>
    </row>
    <row r="338" spans="1:12" s="86" customFormat="1" ht="12.75" customHeight="1" x14ac:dyDescent="0.25">
      <c r="A338" s="94"/>
      <c r="C338" s="87"/>
      <c r="D338" s="87"/>
      <c r="E338" s="87"/>
      <c r="F338" s="88"/>
      <c r="G338" s="89">
        <f>F337+G337</f>
        <v>1200600</v>
      </c>
      <c r="H338" s="89"/>
      <c r="I338" s="350"/>
      <c r="J338" s="360"/>
    </row>
    <row r="339" spans="1:12" s="86" customFormat="1" ht="12.75" customHeight="1" x14ac:dyDescent="0.25">
      <c r="A339" s="359"/>
      <c r="C339" s="87"/>
      <c r="D339" s="87"/>
      <c r="E339" s="87"/>
      <c r="F339" s="88"/>
      <c r="G339" s="89"/>
      <c r="H339" s="89"/>
      <c r="I339" s="350"/>
      <c r="J339" s="360"/>
    </row>
    <row r="340" spans="1:12" s="86" customFormat="1" ht="12.75" customHeight="1" x14ac:dyDescent="0.25">
      <c r="A340" s="348" t="s">
        <v>21</v>
      </c>
      <c r="B340" s="90" t="s">
        <v>22</v>
      </c>
      <c r="C340" s="91" t="s">
        <v>23</v>
      </c>
      <c r="D340" s="91" t="s">
        <v>24</v>
      </c>
      <c r="E340" s="91"/>
      <c r="F340" s="92" t="s">
        <v>25</v>
      </c>
      <c r="G340" s="93" t="s">
        <v>26</v>
      </c>
      <c r="H340" s="93" t="s">
        <v>27</v>
      </c>
      <c r="I340" s="349"/>
      <c r="J340" s="360"/>
    </row>
    <row r="341" spans="1:12" s="86" customFormat="1" ht="12.75" customHeight="1" x14ac:dyDescent="0.2">
      <c r="A341" s="94">
        <v>576</v>
      </c>
      <c r="B341" s="284" t="s">
        <v>155</v>
      </c>
      <c r="C341" s="341">
        <v>1550</v>
      </c>
      <c r="D341" s="87">
        <f>C341*A341</f>
        <v>892800</v>
      </c>
      <c r="E341" s="87"/>
      <c r="F341" s="88">
        <f>D341/1.11</f>
        <v>804324.32432432426</v>
      </c>
      <c r="G341" s="89">
        <f>F341*11%</f>
        <v>88475.675675675666</v>
      </c>
      <c r="H341" s="89">
        <f>F341/A341</f>
        <v>1396.3963963963963</v>
      </c>
      <c r="I341" s="350">
        <f>G341/A341</f>
        <v>153.60360360360357</v>
      </c>
      <c r="J341" s="49"/>
      <c r="L341" s="341"/>
    </row>
    <row r="342" spans="1:12" s="86" customFormat="1" ht="12.75" customHeight="1" x14ac:dyDescent="0.2">
      <c r="A342" s="94"/>
      <c r="C342" s="87"/>
      <c r="D342" s="87">
        <f>D341*13%</f>
        <v>116064</v>
      </c>
      <c r="E342" s="87"/>
      <c r="F342" s="95">
        <f>D342/1.11</f>
        <v>104562.16216216216</v>
      </c>
      <c r="G342" s="96">
        <f>F342*11%</f>
        <v>11501.837837837838</v>
      </c>
      <c r="H342" s="96">
        <f>F342/A341</f>
        <v>181.53153153153153</v>
      </c>
      <c r="I342" s="351">
        <f>G342/A341</f>
        <v>19.968468468468469</v>
      </c>
      <c r="J342" s="49"/>
      <c r="L342" s="341"/>
    </row>
    <row r="343" spans="1:12" s="86" customFormat="1" ht="12.75" customHeight="1" x14ac:dyDescent="0.2">
      <c r="A343" s="94"/>
      <c r="C343" s="87" t="s">
        <v>24</v>
      </c>
      <c r="D343" s="87">
        <f>D341-D342</f>
        <v>776736</v>
      </c>
      <c r="E343" s="87"/>
      <c r="F343" s="88">
        <f>F341-F342</f>
        <v>699762.16216216213</v>
      </c>
      <c r="G343" s="88">
        <f>G341-G342</f>
        <v>76973.837837837826</v>
      </c>
      <c r="H343" s="88">
        <f>H341-H342</f>
        <v>1214.8648648648648</v>
      </c>
      <c r="I343" s="352">
        <f>I341-I342</f>
        <v>133.6351351351351</v>
      </c>
      <c r="J343" s="49"/>
      <c r="L343" s="341"/>
    </row>
    <row r="344" spans="1:12" s="86" customFormat="1" ht="12.75" customHeight="1" x14ac:dyDescent="0.2">
      <c r="A344" s="94"/>
      <c r="C344" s="87"/>
      <c r="D344" s="87"/>
      <c r="E344" s="87"/>
      <c r="F344" s="88"/>
      <c r="G344" s="89">
        <f>F343+G343</f>
        <v>776736</v>
      </c>
      <c r="H344" s="89"/>
      <c r="I344" s="350"/>
      <c r="J344" s="49"/>
      <c r="L344" s="341"/>
    </row>
    <row r="345" spans="1:12" s="86" customFormat="1" ht="12.75" customHeight="1" x14ac:dyDescent="0.2">
      <c r="A345" s="359"/>
      <c r="C345" s="87"/>
      <c r="D345" s="87"/>
      <c r="E345" s="87"/>
      <c r="F345" s="88"/>
      <c r="G345" s="89"/>
      <c r="H345" s="89"/>
      <c r="I345" s="350"/>
      <c r="J345" s="49"/>
      <c r="L345" s="341"/>
    </row>
    <row r="346" spans="1:12" s="86" customFormat="1" ht="12.75" customHeight="1" x14ac:dyDescent="0.25">
      <c r="A346" s="348" t="s">
        <v>21</v>
      </c>
      <c r="B346" s="90" t="s">
        <v>22</v>
      </c>
      <c r="C346" s="91" t="s">
        <v>23</v>
      </c>
      <c r="D346" s="91" t="s">
        <v>24</v>
      </c>
      <c r="E346" s="91"/>
      <c r="F346" s="92" t="s">
        <v>25</v>
      </c>
      <c r="G346" s="93" t="s">
        <v>26</v>
      </c>
      <c r="H346" s="93" t="s">
        <v>27</v>
      </c>
      <c r="I346" s="349"/>
    </row>
    <row r="347" spans="1:12" s="86" customFormat="1" ht="12.75" customHeight="1" x14ac:dyDescent="0.2">
      <c r="A347" s="94">
        <v>500</v>
      </c>
      <c r="B347" s="267" t="s">
        <v>116</v>
      </c>
      <c r="C347" s="341">
        <v>1625</v>
      </c>
      <c r="D347" s="87">
        <f>C347*A347</f>
        <v>812500</v>
      </c>
      <c r="E347" s="87"/>
      <c r="F347" s="88">
        <f>D347/1.11</f>
        <v>731981.98198198189</v>
      </c>
      <c r="G347" s="89">
        <f>F347*11%</f>
        <v>80518.018018018003</v>
      </c>
      <c r="H347" s="89">
        <f>F347/A347</f>
        <v>1463.9639639639638</v>
      </c>
      <c r="I347" s="350">
        <f>G347/A347</f>
        <v>161.03603603603599</v>
      </c>
    </row>
    <row r="348" spans="1:12" s="86" customFormat="1" ht="12.75" customHeight="1" x14ac:dyDescent="0.25">
      <c r="A348" s="94"/>
      <c r="C348" s="87"/>
      <c r="D348" s="87">
        <f>D347*13%</f>
        <v>105625</v>
      </c>
      <c r="E348" s="87"/>
      <c r="F348" s="95">
        <f>D348/1.11</f>
        <v>95157.657657657648</v>
      </c>
      <c r="G348" s="96">
        <f>F348*11%</f>
        <v>10467.342342342341</v>
      </c>
      <c r="H348" s="96">
        <f>F348/A347</f>
        <v>190.3153153153153</v>
      </c>
      <c r="I348" s="351">
        <f>G348/A347</f>
        <v>20.934684684684683</v>
      </c>
    </row>
    <row r="349" spans="1:12" s="86" customFormat="1" ht="12.75" customHeight="1" x14ac:dyDescent="0.25">
      <c r="A349" s="94"/>
      <c r="C349" s="87" t="s">
        <v>24</v>
      </c>
      <c r="D349" s="87">
        <f>D347-D348</f>
        <v>706875</v>
      </c>
      <c r="E349" s="87"/>
      <c r="F349" s="88">
        <f>F347-F348</f>
        <v>636824.32432432426</v>
      </c>
      <c r="G349" s="88">
        <f>G347-G348</f>
        <v>70050.675675675666</v>
      </c>
      <c r="H349" s="88">
        <f>H347-H348</f>
        <v>1273.6486486486485</v>
      </c>
      <c r="I349" s="352">
        <f>I347-I348</f>
        <v>140.1013513513513</v>
      </c>
      <c r="J349" s="360"/>
    </row>
    <row r="350" spans="1:12" s="86" customFormat="1" ht="12.75" customHeight="1" x14ac:dyDescent="0.25">
      <c r="A350" s="94"/>
      <c r="C350" s="87"/>
      <c r="D350" s="87"/>
      <c r="E350" s="87"/>
      <c r="F350" s="88"/>
      <c r="G350" s="89">
        <f>F349+G349</f>
        <v>706874.99999999988</v>
      </c>
      <c r="H350" s="89"/>
      <c r="I350" s="350"/>
      <c r="J350" s="360"/>
    </row>
    <row r="351" spans="1:12" s="86" customFormat="1" ht="12.75" customHeight="1" x14ac:dyDescent="0.25">
      <c r="A351" s="359"/>
      <c r="C351" s="87"/>
      <c r="D351" s="87"/>
      <c r="E351" s="87"/>
      <c r="F351" s="88"/>
      <c r="G351" s="89"/>
      <c r="H351" s="89"/>
      <c r="I351" s="350"/>
      <c r="J351" s="360"/>
    </row>
    <row r="352" spans="1:12" s="86" customFormat="1" ht="12.75" customHeight="1" x14ac:dyDescent="0.25">
      <c r="A352" s="348" t="s">
        <v>21</v>
      </c>
      <c r="B352" s="90" t="s">
        <v>22</v>
      </c>
      <c r="C352" s="91" t="s">
        <v>23</v>
      </c>
      <c r="D352" s="91" t="s">
        <v>24</v>
      </c>
      <c r="E352" s="91"/>
      <c r="F352" s="92" t="s">
        <v>25</v>
      </c>
      <c r="G352" s="93" t="s">
        <v>26</v>
      </c>
      <c r="H352" s="93" t="s">
        <v>27</v>
      </c>
      <c r="I352" s="349"/>
      <c r="J352" s="360"/>
    </row>
    <row r="353" spans="1:10" s="86" customFormat="1" ht="12.75" customHeight="1" x14ac:dyDescent="0.2">
      <c r="A353" s="94">
        <v>20</v>
      </c>
      <c r="B353" s="284" t="s">
        <v>117</v>
      </c>
      <c r="C353" s="341">
        <v>82800</v>
      </c>
      <c r="D353" s="87">
        <f>C353*A353</f>
        <v>1656000</v>
      </c>
      <c r="E353" s="87"/>
      <c r="F353" s="88">
        <f>D353/1.11</f>
        <v>1491891.8918918918</v>
      </c>
      <c r="G353" s="89">
        <f>F353*11%</f>
        <v>164108.10810810811</v>
      </c>
      <c r="H353" s="89">
        <f>F353/A353</f>
        <v>74594.594594594586</v>
      </c>
      <c r="I353" s="350">
        <f>G353/A353</f>
        <v>8205.405405405405</v>
      </c>
      <c r="J353" s="360"/>
    </row>
    <row r="354" spans="1:10" s="86" customFormat="1" ht="12.75" customHeight="1" x14ac:dyDescent="0.25">
      <c r="A354" s="94"/>
      <c r="C354" s="87"/>
      <c r="D354" s="87">
        <f>D353*13%</f>
        <v>215280</v>
      </c>
      <c r="E354" s="87"/>
      <c r="F354" s="95">
        <f>D354/1.11</f>
        <v>193945.94594594592</v>
      </c>
      <c r="G354" s="96">
        <f>F354*11%</f>
        <v>21334.05405405405</v>
      </c>
      <c r="H354" s="96">
        <f>F354/A353</f>
        <v>9697.2972972972966</v>
      </c>
      <c r="I354" s="351">
        <f>G354/A353</f>
        <v>1066.7027027027025</v>
      </c>
      <c r="J354" s="360"/>
    </row>
    <row r="355" spans="1:10" s="86" customFormat="1" ht="12.75" customHeight="1" x14ac:dyDescent="0.25">
      <c r="A355" s="94"/>
      <c r="C355" s="87" t="s">
        <v>24</v>
      </c>
      <c r="D355" s="87">
        <f>D353-D354</f>
        <v>1440720</v>
      </c>
      <c r="E355" s="87"/>
      <c r="F355" s="88">
        <f>F353-F354</f>
        <v>1297945.945945946</v>
      </c>
      <c r="G355" s="88">
        <f>G353-G354</f>
        <v>142774.05405405405</v>
      </c>
      <c r="H355" s="88">
        <f>H353-H354</f>
        <v>64897.297297297293</v>
      </c>
      <c r="I355" s="352">
        <f>I353-I354</f>
        <v>7138.7027027027025</v>
      </c>
      <c r="J355" s="360"/>
    </row>
    <row r="356" spans="1:10" s="86" customFormat="1" ht="12.75" customHeight="1" x14ac:dyDescent="0.25">
      <c r="A356" s="94"/>
      <c r="C356" s="87"/>
      <c r="D356" s="87"/>
      <c r="E356" s="87"/>
      <c r="F356" s="88"/>
      <c r="G356" s="89">
        <f>F355+G355</f>
        <v>1440720</v>
      </c>
      <c r="H356" s="89"/>
      <c r="I356" s="350"/>
      <c r="J356" s="360"/>
    </row>
    <row r="357" spans="1:10" s="86" customFormat="1" ht="12.75" customHeight="1" x14ac:dyDescent="0.25">
      <c r="A357" s="359"/>
      <c r="C357" s="87"/>
      <c r="D357" s="87"/>
      <c r="E357" s="87"/>
      <c r="F357" s="88"/>
      <c r="G357" s="89"/>
      <c r="H357" s="89"/>
      <c r="I357" s="350"/>
      <c r="J357" s="360"/>
    </row>
    <row r="358" spans="1:10" s="86" customFormat="1" ht="12.75" customHeight="1" x14ac:dyDescent="0.25">
      <c r="A358" s="348" t="s">
        <v>21</v>
      </c>
      <c r="B358" s="90" t="s">
        <v>22</v>
      </c>
      <c r="C358" s="91" t="s">
        <v>23</v>
      </c>
      <c r="D358" s="91" t="s">
        <v>24</v>
      </c>
      <c r="E358" s="91"/>
      <c r="F358" s="92" t="s">
        <v>25</v>
      </c>
      <c r="G358" s="93" t="s">
        <v>26</v>
      </c>
      <c r="H358" s="93" t="s">
        <v>27</v>
      </c>
      <c r="I358" s="349"/>
      <c r="J358" s="360"/>
    </row>
    <row r="359" spans="1:10" s="86" customFormat="1" ht="12.75" customHeight="1" x14ac:dyDescent="0.2">
      <c r="A359" s="94">
        <v>5</v>
      </c>
      <c r="B359" s="284" t="s">
        <v>118</v>
      </c>
      <c r="C359" s="341">
        <v>174000</v>
      </c>
      <c r="D359" s="87">
        <f>C359*A359</f>
        <v>870000</v>
      </c>
      <c r="E359" s="87"/>
      <c r="F359" s="88">
        <f>D359/1.11</f>
        <v>783783.78378378367</v>
      </c>
      <c r="G359" s="89">
        <f>F359*11%</f>
        <v>86216.216216216199</v>
      </c>
      <c r="H359" s="89">
        <f>F359/A359</f>
        <v>156756.75675675675</v>
      </c>
      <c r="I359" s="350">
        <f>G359/A359</f>
        <v>17243.24324324324</v>
      </c>
      <c r="J359" s="360"/>
    </row>
    <row r="360" spans="1:10" s="86" customFormat="1" ht="12.75" customHeight="1" x14ac:dyDescent="0.25">
      <c r="A360" s="94"/>
      <c r="C360" s="87"/>
      <c r="D360" s="87">
        <f>D359*13%</f>
        <v>113100</v>
      </c>
      <c r="E360" s="87"/>
      <c r="F360" s="95">
        <f>D360/1.11</f>
        <v>101891.89189189188</v>
      </c>
      <c r="G360" s="96">
        <f>F360*11%</f>
        <v>11208.108108108107</v>
      </c>
      <c r="H360" s="96">
        <f>F360/A359</f>
        <v>20378.378378378377</v>
      </c>
      <c r="I360" s="351">
        <f>G360/A359</f>
        <v>2241.6216216216212</v>
      </c>
      <c r="J360" s="360"/>
    </row>
    <row r="361" spans="1:10" s="86" customFormat="1" ht="12.75" customHeight="1" x14ac:dyDescent="0.25">
      <c r="A361" s="94"/>
      <c r="C361" s="87" t="s">
        <v>24</v>
      </c>
      <c r="D361" s="87">
        <f>D359-D360</f>
        <v>756900</v>
      </c>
      <c r="E361" s="87"/>
      <c r="F361" s="88">
        <f>F359-F360</f>
        <v>681891.89189189184</v>
      </c>
      <c r="G361" s="88">
        <f>G359-G360</f>
        <v>75008.108108108092</v>
      </c>
      <c r="H361" s="88">
        <f>H359-H360</f>
        <v>136378.37837837837</v>
      </c>
      <c r="I361" s="352">
        <f>I359-I360</f>
        <v>15001.621621621618</v>
      </c>
      <c r="J361" s="360"/>
    </row>
    <row r="362" spans="1:10" s="86" customFormat="1" ht="12.75" customHeight="1" x14ac:dyDescent="0.25">
      <c r="A362" s="94"/>
      <c r="C362" s="87"/>
      <c r="D362" s="87"/>
      <c r="E362" s="87"/>
      <c r="F362" s="88"/>
      <c r="G362" s="89">
        <f>F361+G361</f>
        <v>756899.99999999988</v>
      </c>
      <c r="H362" s="89"/>
      <c r="I362" s="350"/>
      <c r="J362" s="360"/>
    </row>
    <row r="363" spans="1:10" s="86" customFormat="1" ht="12.75" customHeight="1" x14ac:dyDescent="0.25">
      <c r="A363" s="359"/>
      <c r="C363" s="87"/>
      <c r="D363" s="87"/>
      <c r="E363" s="87"/>
      <c r="F363" s="88"/>
      <c r="G363" s="89"/>
      <c r="H363" s="89"/>
      <c r="I363" s="350"/>
      <c r="J363" s="360"/>
    </row>
    <row r="364" spans="1:10" s="86" customFormat="1" ht="12.75" customHeight="1" x14ac:dyDescent="0.25">
      <c r="A364" s="348" t="s">
        <v>21</v>
      </c>
      <c r="B364" s="90" t="s">
        <v>22</v>
      </c>
      <c r="C364" s="91" t="s">
        <v>23</v>
      </c>
      <c r="D364" s="91" t="s">
        <v>24</v>
      </c>
      <c r="E364" s="91"/>
      <c r="F364" s="92" t="s">
        <v>25</v>
      </c>
      <c r="G364" s="93" t="s">
        <v>26</v>
      </c>
      <c r="H364" s="93" t="s">
        <v>27</v>
      </c>
      <c r="I364" s="349"/>
      <c r="J364" s="360"/>
    </row>
    <row r="365" spans="1:10" s="86" customFormat="1" ht="12.75" customHeight="1" x14ac:dyDescent="0.2">
      <c r="A365" s="94">
        <v>3</v>
      </c>
      <c r="B365" s="49" t="s">
        <v>43</v>
      </c>
      <c r="C365" s="341">
        <v>507600</v>
      </c>
      <c r="D365" s="87">
        <f>C365*A365</f>
        <v>1522800</v>
      </c>
      <c r="E365" s="87"/>
      <c r="F365" s="88">
        <f>D365/1.11</f>
        <v>1371891.8918918918</v>
      </c>
      <c r="G365" s="89">
        <f>F365*11%</f>
        <v>150908.10810810811</v>
      </c>
      <c r="H365" s="89">
        <f>F365/A365</f>
        <v>457297.29729729728</v>
      </c>
      <c r="I365" s="350">
        <f>G365/A365</f>
        <v>50302.7027027027</v>
      </c>
      <c r="J365" s="360"/>
    </row>
    <row r="366" spans="1:10" s="86" customFormat="1" ht="12.75" customHeight="1" x14ac:dyDescent="0.25">
      <c r="A366" s="94"/>
      <c r="C366" s="87"/>
      <c r="D366" s="87">
        <f>D365*13%</f>
        <v>197964</v>
      </c>
      <c r="E366" s="87"/>
      <c r="F366" s="95">
        <f>D366/1.11</f>
        <v>178345.94594594592</v>
      </c>
      <c r="G366" s="96">
        <f>F366*11%</f>
        <v>19618.05405405405</v>
      </c>
      <c r="H366" s="96">
        <f>F366/A365</f>
        <v>59448.648648648639</v>
      </c>
      <c r="I366" s="351">
        <f>G366/A365</f>
        <v>6539.3513513513499</v>
      </c>
      <c r="J366" s="360"/>
    </row>
    <row r="367" spans="1:10" s="86" customFormat="1" ht="12.75" customHeight="1" x14ac:dyDescent="0.25">
      <c r="A367" s="94"/>
      <c r="C367" s="87" t="s">
        <v>24</v>
      </c>
      <c r="D367" s="87">
        <f>D365-D366</f>
        <v>1324836</v>
      </c>
      <c r="E367" s="87"/>
      <c r="F367" s="88">
        <f>F365-F366</f>
        <v>1193545.945945946</v>
      </c>
      <c r="G367" s="88">
        <f>G365-G366</f>
        <v>131290.05405405405</v>
      </c>
      <c r="H367" s="88">
        <f>H365-H366</f>
        <v>397848.64864864864</v>
      </c>
      <c r="I367" s="352">
        <f>I365-I366</f>
        <v>43763.351351351346</v>
      </c>
      <c r="J367" s="360"/>
    </row>
    <row r="368" spans="1:10" s="86" customFormat="1" ht="12.75" customHeight="1" x14ac:dyDescent="0.25">
      <c r="A368" s="94"/>
      <c r="C368" s="87"/>
      <c r="D368" s="87"/>
      <c r="E368" s="87"/>
      <c r="F368" s="88"/>
      <c r="G368" s="89">
        <f>F367+G367</f>
        <v>1324836</v>
      </c>
      <c r="H368" s="89"/>
      <c r="I368" s="350"/>
      <c r="J368" s="360"/>
    </row>
    <row r="369" spans="1:12" s="86" customFormat="1" ht="12.75" customHeight="1" x14ac:dyDescent="0.25">
      <c r="A369" s="359"/>
      <c r="C369" s="87"/>
      <c r="D369" s="87"/>
      <c r="E369" s="87"/>
      <c r="F369" s="88"/>
      <c r="G369" s="89"/>
      <c r="H369" s="89"/>
      <c r="I369" s="350"/>
      <c r="J369" s="360"/>
    </row>
    <row r="370" spans="1:12" s="86" customFormat="1" ht="12.75" customHeight="1" x14ac:dyDescent="0.25">
      <c r="A370" s="348" t="s">
        <v>21</v>
      </c>
      <c r="B370" s="90" t="s">
        <v>22</v>
      </c>
      <c r="C370" s="91" t="s">
        <v>23</v>
      </c>
      <c r="D370" s="91" t="s">
        <v>24</v>
      </c>
      <c r="E370" s="91"/>
      <c r="F370" s="92" t="s">
        <v>25</v>
      </c>
      <c r="G370" s="93" t="s">
        <v>26</v>
      </c>
      <c r="H370" s="93" t="s">
        <v>27</v>
      </c>
      <c r="I370" s="349"/>
      <c r="J370" s="360"/>
    </row>
    <row r="371" spans="1:12" s="86" customFormat="1" ht="12.75" customHeight="1" x14ac:dyDescent="0.2">
      <c r="A371" s="94">
        <v>144</v>
      </c>
      <c r="B371" s="64" t="s">
        <v>121</v>
      </c>
      <c r="C371" s="341">
        <v>22750</v>
      </c>
      <c r="D371" s="87">
        <f>C371*A371</f>
        <v>3276000</v>
      </c>
      <c r="E371" s="87"/>
      <c r="F371" s="88">
        <f>D371/1.11</f>
        <v>2951351.351351351</v>
      </c>
      <c r="G371" s="89">
        <f>F371*11%</f>
        <v>324648.64864864864</v>
      </c>
      <c r="H371" s="89">
        <f>F371/A371</f>
        <v>20495.495495495492</v>
      </c>
      <c r="I371" s="350">
        <f>G371/A371</f>
        <v>2254.5045045045044</v>
      </c>
      <c r="J371" s="49"/>
      <c r="L371" s="341"/>
    </row>
    <row r="372" spans="1:12" s="86" customFormat="1" ht="12.75" customHeight="1" x14ac:dyDescent="0.2">
      <c r="A372" s="94"/>
      <c r="C372" s="87"/>
      <c r="D372" s="87">
        <f>D371*13%</f>
        <v>425880</v>
      </c>
      <c r="E372" s="87"/>
      <c r="F372" s="95">
        <f>D372/1.11</f>
        <v>383675.67567567562</v>
      </c>
      <c r="G372" s="96">
        <f>F372*11%</f>
        <v>42204.32432432432</v>
      </c>
      <c r="H372" s="96">
        <f>F372/A371</f>
        <v>2664.4144144144138</v>
      </c>
      <c r="I372" s="351">
        <f>G372/A371</f>
        <v>293.08558558558553</v>
      </c>
      <c r="J372" s="49"/>
      <c r="L372" s="341"/>
    </row>
    <row r="373" spans="1:12" s="86" customFormat="1" ht="12.75" customHeight="1" x14ac:dyDescent="0.2">
      <c r="A373" s="94"/>
      <c r="C373" s="87" t="s">
        <v>24</v>
      </c>
      <c r="D373" s="87">
        <f>D371-D372</f>
        <v>2850120</v>
      </c>
      <c r="E373" s="87"/>
      <c r="F373" s="88">
        <f>F371-F372</f>
        <v>2567675.6756756753</v>
      </c>
      <c r="G373" s="88">
        <f>G371-G372</f>
        <v>282444.32432432432</v>
      </c>
      <c r="H373" s="88">
        <f>H371-H372</f>
        <v>17831.08108108108</v>
      </c>
      <c r="I373" s="352">
        <f>I371-I372</f>
        <v>1961.418918918919</v>
      </c>
      <c r="J373" s="49"/>
      <c r="L373" s="341"/>
    </row>
    <row r="374" spans="1:12" s="86" customFormat="1" ht="12.75" customHeight="1" x14ac:dyDescent="0.25">
      <c r="A374" s="94"/>
      <c r="C374" s="87"/>
      <c r="D374" s="87"/>
      <c r="E374" s="87"/>
      <c r="F374" s="88"/>
      <c r="G374" s="89">
        <f>F373+G373</f>
        <v>2850119.9999999995</v>
      </c>
      <c r="H374" s="89"/>
      <c r="I374" s="350"/>
      <c r="J374" s="360"/>
    </row>
    <row r="375" spans="1:12" s="86" customFormat="1" ht="12.75" customHeight="1" x14ac:dyDescent="0.25">
      <c r="A375" s="359"/>
      <c r="C375" s="87"/>
      <c r="D375" s="87"/>
      <c r="E375" s="87"/>
      <c r="F375" s="88"/>
      <c r="G375" s="89"/>
      <c r="H375" s="89"/>
      <c r="I375" s="350"/>
      <c r="J375" s="360"/>
    </row>
    <row r="376" spans="1:12" s="86" customFormat="1" ht="12.75" customHeight="1" x14ac:dyDescent="0.25">
      <c r="A376" s="348" t="s">
        <v>21</v>
      </c>
      <c r="B376" s="90" t="s">
        <v>22</v>
      </c>
      <c r="C376" s="91" t="s">
        <v>23</v>
      </c>
      <c r="D376" s="91" t="s">
        <v>24</v>
      </c>
      <c r="E376" s="91"/>
      <c r="F376" s="92" t="s">
        <v>25</v>
      </c>
      <c r="G376" s="93" t="s">
        <v>26</v>
      </c>
      <c r="H376" s="93" t="s">
        <v>27</v>
      </c>
      <c r="I376" s="349"/>
      <c r="J376" s="360"/>
    </row>
    <row r="377" spans="1:12" s="86" customFormat="1" ht="12.75" customHeight="1" x14ac:dyDescent="0.2">
      <c r="A377" s="94">
        <v>8</v>
      </c>
      <c r="B377" s="49" t="s">
        <v>58</v>
      </c>
      <c r="C377" s="341">
        <v>87600</v>
      </c>
      <c r="D377" s="87">
        <f>C377*A377</f>
        <v>700800</v>
      </c>
      <c r="E377" s="87"/>
      <c r="F377" s="88">
        <f>D377/1.11</f>
        <v>631351.35135135124</v>
      </c>
      <c r="G377" s="89">
        <f>F377*11%</f>
        <v>69448.648648648639</v>
      </c>
      <c r="H377" s="89">
        <f>F377/A377</f>
        <v>78918.918918918906</v>
      </c>
      <c r="I377" s="350">
        <f>G377/A377</f>
        <v>8681.0810810810799</v>
      </c>
      <c r="J377" s="360"/>
    </row>
    <row r="378" spans="1:12" s="86" customFormat="1" ht="12.75" customHeight="1" x14ac:dyDescent="0.25">
      <c r="A378" s="94"/>
      <c r="C378" s="87"/>
      <c r="D378" s="87">
        <f>D377*13%</f>
        <v>91104</v>
      </c>
      <c r="E378" s="87"/>
      <c r="F378" s="95">
        <f>D378/1.11</f>
        <v>82075.675675675666</v>
      </c>
      <c r="G378" s="96">
        <f>F378*11%</f>
        <v>9028.3243243243232</v>
      </c>
      <c r="H378" s="96">
        <f>F378/A377</f>
        <v>10259.459459459458</v>
      </c>
      <c r="I378" s="351">
        <f>G378/A377</f>
        <v>1128.5405405405404</v>
      </c>
      <c r="J378" s="360"/>
    </row>
    <row r="379" spans="1:12" s="86" customFormat="1" ht="12.75" customHeight="1" x14ac:dyDescent="0.25">
      <c r="A379" s="94"/>
      <c r="C379" s="87" t="s">
        <v>24</v>
      </c>
      <c r="D379" s="87">
        <f>D377-D378</f>
        <v>609696</v>
      </c>
      <c r="E379" s="87"/>
      <c r="F379" s="88">
        <f>F377-F378</f>
        <v>549275.67567567562</v>
      </c>
      <c r="G379" s="88">
        <f>G377-G378</f>
        <v>60420.32432432432</v>
      </c>
      <c r="H379" s="88">
        <f>H377-H378</f>
        <v>68659.459459459453</v>
      </c>
      <c r="I379" s="352">
        <f>I377-I378</f>
        <v>7552.54054054054</v>
      </c>
      <c r="J379" s="360"/>
    </row>
    <row r="380" spans="1:12" s="86" customFormat="1" ht="12.75" customHeight="1" x14ac:dyDescent="0.25">
      <c r="A380" s="94"/>
      <c r="C380" s="87"/>
      <c r="D380" s="87"/>
      <c r="E380" s="87"/>
      <c r="F380" s="88"/>
      <c r="G380" s="89">
        <f>F379+G379</f>
        <v>609696</v>
      </c>
      <c r="H380" s="89"/>
      <c r="I380" s="350"/>
      <c r="J380" s="360"/>
    </row>
    <row r="381" spans="1:12" s="86" customFormat="1" ht="12.75" customHeight="1" x14ac:dyDescent="0.25">
      <c r="A381" s="359"/>
      <c r="C381" s="87"/>
      <c r="D381" s="87"/>
      <c r="E381" s="87"/>
      <c r="F381" s="88"/>
      <c r="G381" s="89"/>
      <c r="H381" s="89"/>
      <c r="I381" s="350"/>
      <c r="J381" s="360"/>
    </row>
    <row r="382" spans="1:12" s="86" customFormat="1" ht="12.75" customHeight="1" x14ac:dyDescent="0.25">
      <c r="A382" s="348" t="s">
        <v>21</v>
      </c>
      <c r="B382" s="90" t="s">
        <v>22</v>
      </c>
      <c r="C382" s="91" t="s">
        <v>23</v>
      </c>
      <c r="D382" s="91" t="s">
        <v>24</v>
      </c>
      <c r="E382" s="91"/>
      <c r="F382" s="92" t="s">
        <v>25</v>
      </c>
      <c r="G382" s="93" t="s">
        <v>26</v>
      </c>
      <c r="H382" s="93" t="s">
        <v>27</v>
      </c>
      <c r="I382" s="349"/>
      <c r="J382" s="360"/>
    </row>
    <row r="383" spans="1:12" s="86" customFormat="1" ht="12.75" customHeight="1" x14ac:dyDescent="0.2">
      <c r="A383" s="94">
        <v>72</v>
      </c>
      <c r="B383" s="49" t="s">
        <v>119</v>
      </c>
      <c r="C383" s="341">
        <v>26100</v>
      </c>
      <c r="D383" s="87">
        <f>C383*A383</f>
        <v>1879200</v>
      </c>
      <c r="E383" s="87"/>
      <c r="F383" s="88">
        <f>D383/1.11</f>
        <v>1692972.9729729728</v>
      </c>
      <c r="G383" s="89">
        <f>F383*11%</f>
        <v>186227.02702702701</v>
      </c>
      <c r="H383" s="89">
        <f>F383/A383</f>
        <v>23513.51351351351</v>
      </c>
      <c r="I383" s="350">
        <f>G383/A383</f>
        <v>2586.4864864864862</v>
      </c>
      <c r="J383" s="360"/>
    </row>
    <row r="384" spans="1:12" s="86" customFormat="1" ht="12.75" customHeight="1" x14ac:dyDescent="0.25">
      <c r="A384" s="94"/>
      <c r="C384" s="87"/>
      <c r="D384" s="87">
        <f>D383*13%</f>
        <v>244296</v>
      </c>
      <c r="E384" s="87"/>
      <c r="F384" s="95">
        <f>D384/1.11</f>
        <v>220086.48648648648</v>
      </c>
      <c r="G384" s="96">
        <f>F384*11%</f>
        <v>24209.513513513513</v>
      </c>
      <c r="H384" s="96">
        <f>F384/A383</f>
        <v>3056.7567567567567</v>
      </c>
      <c r="I384" s="351">
        <f>G384/A383</f>
        <v>336.24324324324323</v>
      </c>
      <c r="J384" s="360"/>
    </row>
    <row r="385" spans="1:12" s="86" customFormat="1" ht="12.75" customHeight="1" x14ac:dyDescent="0.25">
      <c r="A385" s="94"/>
      <c r="C385" s="87" t="s">
        <v>24</v>
      </c>
      <c r="D385" s="87">
        <f>D383-D384</f>
        <v>1634904</v>
      </c>
      <c r="E385" s="87"/>
      <c r="F385" s="88">
        <f>F383-F384</f>
        <v>1472886.4864864864</v>
      </c>
      <c r="G385" s="88">
        <f>G383-G384</f>
        <v>162017.51351351349</v>
      </c>
      <c r="H385" s="88">
        <f>H383-H384</f>
        <v>20456.756756756753</v>
      </c>
      <c r="I385" s="352">
        <f>I383-I384</f>
        <v>2250.2432432432429</v>
      </c>
      <c r="J385" s="360"/>
    </row>
    <row r="386" spans="1:12" s="86" customFormat="1" ht="12.75" customHeight="1" x14ac:dyDescent="0.25">
      <c r="A386" s="94"/>
      <c r="C386" s="87"/>
      <c r="D386" s="87"/>
      <c r="E386" s="87"/>
      <c r="F386" s="88"/>
      <c r="G386" s="89">
        <f>F385+G385</f>
        <v>1634904</v>
      </c>
      <c r="H386" s="89"/>
      <c r="I386" s="350"/>
      <c r="J386" s="360"/>
    </row>
    <row r="387" spans="1:12" s="86" customFormat="1" ht="12.75" customHeight="1" x14ac:dyDescent="0.25">
      <c r="A387" s="353"/>
      <c r="B387" s="354"/>
      <c r="C387" s="355"/>
      <c r="D387" s="355"/>
      <c r="E387" s="355"/>
      <c r="F387" s="356"/>
      <c r="G387" s="357"/>
      <c r="H387" s="357"/>
      <c r="I387" s="358"/>
      <c r="J387" s="360"/>
    </row>
    <row r="388" spans="1:12" s="86" customFormat="1" ht="12.75" customHeight="1" x14ac:dyDescent="0.25">
      <c r="C388" s="87"/>
      <c r="D388" s="87"/>
      <c r="E388" s="87"/>
      <c r="F388" s="88"/>
      <c r="G388" s="89"/>
      <c r="H388" s="89"/>
      <c r="I388" s="89"/>
      <c r="J388" s="360"/>
    </row>
    <row r="389" spans="1:12" s="86" customFormat="1" ht="12.75" customHeight="1" x14ac:dyDescent="0.25">
      <c r="A389" s="342" t="s">
        <v>152</v>
      </c>
      <c r="B389" s="343"/>
      <c r="C389" s="344"/>
      <c r="D389" s="344"/>
      <c r="E389" s="344"/>
      <c r="F389" s="345"/>
      <c r="G389" s="346"/>
      <c r="H389" s="346"/>
      <c r="I389" s="347"/>
      <c r="J389" s="360"/>
    </row>
    <row r="390" spans="1:12" s="86" customFormat="1" ht="12.75" customHeight="1" x14ac:dyDescent="0.25">
      <c r="A390" s="348" t="s">
        <v>21</v>
      </c>
      <c r="B390" s="90" t="s">
        <v>22</v>
      </c>
      <c r="C390" s="91" t="s">
        <v>23</v>
      </c>
      <c r="D390" s="91" t="s">
        <v>24</v>
      </c>
      <c r="E390" s="91"/>
      <c r="F390" s="92" t="s">
        <v>25</v>
      </c>
      <c r="G390" s="93" t="s">
        <v>26</v>
      </c>
      <c r="H390" s="93" t="s">
        <v>27</v>
      </c>
      <c r="I390" s="349"/>
      <c r="J390" s="360"/>
    </row>
    <row r="391" spans="1:12" s="86" customFormat="1" ht="12.75" customHeight="1" x14ac:dyDescent="0.2">
      <c r="A391" s="48">
        <v>72</v>
      </c>
      <c r="B391" s="267" t="s">
        <v>123</v>
      </c>
      <c r="C391" s="341">
        <v>124200</v>
      </c>
      <c r="D391" s="87">
        <f>C391*A391</f>
        <v>8942400</v>
      </c>
      <c r="E391" s="87"/>
      <c r="F391" s="88">
        <f>D391/1.11</f>
        <v>8056216.2162162159</v>
      </c>
      <c r="G391" s="89">
        <f>F391*11%</f>
        <v>886183.78378378379</v>
      </c>
      <c r="H391" s="89">
        <f>F391/A391</f>
        <v>111891.89189189189</v>
      </c>
      <c r="I391" s="350">
        <f>G391/A391</f>
        <v>12308.108108108108</v>
      </c>
      <c r="J391" s="360"/>
    </row>
    <row r="392" spans="1:12" s="86" customFormat="1" ht="12.75" customHeight="1" x14ac:dyDescent="0.25">
      <c r="A392" s="94"/>
      <c r="C392" s="87"/>
      <c r="D392" s="87">
        <f>D391*13.5%</f>
        <v>1207224</v>
      </c>
      <c r="E392" s="87"/>
      <c r="F392" s="95">
        <f>D392/1.11</f>
        <v>1087589.1891891891</v>
      </c>
      <c r="G392" s="96">
        <f>F392*11%</f>
        <v>119634.8108108108</v>
      </c>
      <c r="H392" s="96">
        <f>F392/A391</f>
        <v>15105.405405405405</v>
      </c>
      <c r="I392" s="351">
        <f>G392/A391</f>
        <v>1661.5945945945944</v>
      </c>
      <c r="J392" s="360"/>
    </row>
    <row r="393" spans="1:12" s="86" customFormat="1" ht="12.75" customHeight="1" x14ac:dyDescent="0.25">
      <c r="A393" s="94"/>
      <c r="C393" s="87" t="s">
        <v>24</v>
      </c>
      <c r="D393" s="87">
        <f>D391-D392</f>
        <v>7735176</v>
      </c>
      <c r="E393" s="87"/>
      <c r="F393" s="88">
        <f>F391-F392</f>
        <v>6968627.0270270268</v>
      </c>
      <c r="G393" s="88">
        <f>G391-G392</f>
        <v>766548.97297297302</v>
      </c>
      <c r="H393" s="88">
        <f>H391-H392</f>
        <v>96786.486486486494</v>
      </c>
      <c r="I393" s="352">
        <f>I391-I392</f>
        <v>10646.513513513513</v>
      </c>
      <c r="J393" s="360"/>
    </row>
    <row r="394" spans="1:12" s="86" customFormat="1" ht="12.75" customHeight="1" x14ac:dyDescent="0.25">
      <c r="A394" s="94"/>
      <c r="C394" s="87"/>
      <c r="D394" s="87"/>
      <c r="E394" s="87"/>
      <c r="F394" s="88"/>
      <c r="G394" s="89">
        <f>F393+G393</f>
        <v>7735176</v>
      </c>
      <c r="H394" s="89"/>
      <c r="I394" s="350"/>
      <c r="J394" s="360"/>
    </row>
    <row r="395" spans="1:12" s="86" customFormat="1" ht="12.75" customHeight="1" x14ac:dyDescent="0.25">
      <c r="A395" s="353"/>
      <c r="B395" s="354"/>
      <c r="C395" s="355"/>
      <c r="D395" s="355"/>
      <c r="E395" s="355"/>
      <c r="F395" s="356"/>
      <c r="G395" s="357"/>
      <c r="H395" s="357"/>
      <c r="I395" s="358"/>
      <c r="J395" s="360"/>
    </row>
    <row r="396" spans="1:12" s="86" customFormat="1" ht="12.75" customHeight="1" x14ac:dyDescent="0.25">
      <c r="C396" s="87"/>
      <c r="D396" s="87"/>
      <c r="E396" s="87"/>
      <c r="F396" s="88"/>
      <c r="G396" s="89"/>
      <c r="H396" s="89"/>
      <c r="I396" s="89"/>
      <c r="J396" s="360"/>
    </row>
    <row r="397" spans="1:12" s="86" customFormat="1" ht="12.75" customHeight="1" x14ac:dyDescent="0.25">
      <c r="A397" s="342" t="s">
        <v>153</v>
      </c>
      <c r="B397" s="343"/>
      <c r="C397" s="344"/>
      <c r="D397" s="344"/>
      <c r="E397" s="344"/>
      <c r="F397" s="345"/>
      <c r="G397" s="346"/>
      <c r="H397" s="346"/>
      <c r="I397" s="347"/>
      <c r="J397" s="360"/>
    </row>
    <row r="398" spans="1:12" s="86" customFormat="1" ht="12.75" customHeight="1" x14ac:dyDescent="0.25">
      <c r="A398" s="348" t="s">
        <v>21</v>
      </c>
      <c r="B398" s="90" t="s">
        <v>22</v>
      </c>
      <c r="C398" s="91" t="s">
        <v>23</v>
      </c>
      <c r="D398" s="91" t="s">
        <v>24</v>
      </c>
      <c r="E398" s="91"/>
      <c r="F398" s="92" t="s">
        <v>25</v>
      </c>
      <c r="G398" s="93" t="s">
        <v>26</v>
      </c>
      <c r="H398" s="93" t="s">
        <v>27</v>
      </c>
      <c r="I398" s="349"/>
      <c r="J398" s="360"/>
    </row>
    <row r="399" spans="1:12" s="86" customFormat="1" ht="12.75" customHeight="1" x14ac:dyDescent="0.2">
      <c r="A399" s="94">
        <v>48</v>
      </c>
      <c r="B399" s="49" t="s">
        <v>129</v>
      </c>
      <c r="C399" s="341">
        <v>4100</v>
      </c>
      <c r="D399" s="87">
        <f>C399*A399</f>
        <v>196800</v>
      </c>
      <c r="E399" s="87"/>
      <c r="F399" s="88">
        <f>D399/1.11</f>
        <v>177297.29729729728</v>
      </c>
      <c r="G399" s="89">
        <f>F399*11%</f>
        <v>19502.7027027027</v>
      </c>
      <c r="H399" s="89">
        <f>F399/A399</f>
        <v>3693.6936936936931</v>
      </c>
      <c r="I399" s="350">
        <f>G399/A399</f>
        <v>406.30630630630623</v>
      </c>
      <c r="J399" s="49"/>
      <c r="L399" s="341"/>
    </row>
    <row r="400" spans="1:12" s="86" customFormat="1" ht="12.75" customHeight="1" x14ac:dyDescent="0.2">
      <c r="A400" s="94"/>
      <c r="C400" s="87"/>
      <c r="D400" s="87">
        <f>D399*14.5%</f>
        <v>28535.999999999996</v>
      </c>
      <c r="E400" s="87"/>
      <c r="F400" s="95">
        <f>D400/1.11</f>
        <v>25708.108108108103</v>
      </c>
      <c r="G400" s="96">
        <f>F400*11%</f>
        <v>2827.8918918918912</v>
      </c>
      <c r="H400" s="96">
        <f>F400/A399</f>
        <v>535.58558558558548</v>
      </c>
      <c r="I400" s="351">
        <f>G400/A399</f>
        <v>58.914414414414402</v>
      </c>
      <c r="J400" s="49"/>
      <c r="L400" s="341"/>
    </row>
    <row r="401" spans="1:12" s="86" customFormat="1" ht="12.75" customHeight="1" x14ac:dyDescent="0.2">
      <c r="A401" s="94"/>
      <c r="C401" s="87" t="s">
        <v>24</v>
      </c>
      <c r="D401" s="87">
        <f>D399-D400</f>
        <v>168264</v>
      </c>
      <c r="E401" s="87"/>
      <c r="F401" s="88">
        <f>F399-F400</f>
        <v>151589.18918918917</v>
      </c>
      <c r="G401" s="88">
        <f>G399-G400</f>
        <v>16674.81081081081</v>
      </c>
      <c r="H401" s="88">
        <f>H399-H400</f>
        <v>3158.1081081081074</v>
      </c>
      <c r="I401" s="352">
        <f>I399-I400</f>
        <v>347.39189189189182</v>
      </c>
      <c r="J401" s="49"/>
      <c r="L401" s="341"/>
    </row>
    <row r="402" spans="1:12" s="86" customFormat="1" ht="12.75" customHeight="1" x14ac:dyDescent="0.2">
      <c r="A402" s="94"/>
      <c r="C402" s="87"/>
      <c r="D402" s="87"/>
      <c r="E402" s="87"/>
      <c r="F402" s="88"/>
      <c r="G402" s="89">
        <f>F401+G401</f>
        <v>168263.99999999997</v>
      </c>
      <c r="H402" s="89"/>
      <c r="I402" s="350"/>
      <c r="J402" s="49"/>
      <c r="L402" s="341"/>
    </row>
    <row r="403" spans="1:12" s="86" customFormat="1" ht="12.75" customHeight="1" x14ac:dyDescent="0.25">
      <c r="A403" s="359"/>
      <c r="C403" s="87"/>
      <c r="D403" s="87"/>
      <c r="E403" s="87"/>
      <c r="F403" s="88"/>
      <c r="G403" s="89"/>
      <c r="H403" s="89"/>
      <c r="I403" s="350"/>
    </row>
    <row r="404" spans="1:12" s="86" customFormat="1" ht="12.75" customHeight="1" x14ac:dyDescent="0.25">
      <c r="A404" s="348" t="s">
        <v>21</v>
      </c>
      <c r="B404" s="90" t="s">
        <v>22</v>
      </c>
      <c r="C404" s="91" t="s">
        <v>23</v>
      </c>
      <c r="D404" s="91" t="s">
        <v>24</v>
      </c>
      <c r="E404" s="91"/>
      <c r="F404" s="92" t="s">
        <v>25</v>
      </c>
      <c r="G404" s="93" t="s">
        <v>26</v>
      </c>
      <c r="H404" s="93" t="s">
        <v>27</v>
      </c>
      <c r="I404" s="349"/>
    </row>
    <row r="405" spans="1:12" s="86" customFormat="1" ht="12.75" customHeight="1" x14ac:dyDescent="0.2">
      <c r="A405" s="94">
        <v>12</v>
      </c>
      <c r="B405" s="49" t="s">
        <v>130</v>
      </c>
      <c r="C405" s="341">
        <v>46800</v>
      </c>
      <c r="D405" s="87">
        <f>C405*A405</f>
        <v>561600</v>
      </c>
      <c r="E405" s="87"/>
      <c r="F405" s="88">
        <f>D405/1.11</f>
        <v>505945.94594594592</v>
      </c>
      <c r="G405" s="89">
        <f>F405*11%</f>
        <v>55654.054054054053</v>
      </c>
      <c r="H405" s="89">
        <f>F405/A405</f>
        <v>42162.16216216216</v>
      </c>
      <c r="I405" s="350">
        <f>G405/A405</f>
        <v>4637.8378378378375</v>
      </c>
      <c r="J405" s="360"/>
    </row>
    <row r="406" spans="1:12" s="86" customFormat="1" ht="12.75" customHeight="1" x14ac:dyDescent="0.25">
      <c r="A406" s="94"/>
      <c r="C406" s="87"/>
      <c r="D406" s="87">
        <f>D405*14.5%</f>
        <v>81432</v>
      </c>
      <c r="E406" s="87"/>
      <c r="F406" s="95">
        <f>D406/1.11</f>
        <v>73362.16216216216</v>
      </c>
      <c r="G406" s="96">
        <f>F406*11%</f>
        <v>8069.8378378378375</v>
      </c>
      <c r="H406" s="96">
        <f>F406/A405</f>
        <v>6113.5135135135133</v>
      </c>
      <c r="I406" s="351">
        <f>G406/A405</f>
        <v>672.48648648648646</v>
      </c>
      <c r="J406" s="360"/>
    </row>
    <row r="407" spans="1:12" s="86" customFormat="1" ht="12.75" customHeight="1" x14ac:dyDescent="0.25">
      <c r="A407" s="94"/>
      <c r="C407" s="87" t="s">
        <v>24</v>
      </c>
      <c r="D407" s="87">
        <f>D405-D406</f>
        <v>480168</v>
      </c>
      <c r="E407" s="87"/>
      <c r="F407" s="88">
        <f>F405-F406</f>
        <v>432583.78378378379</v>
      </c>
      <c r="G407" s="88">
        <f>G405-G406</f>
        <v>47584.216216216213</v>
      </c>
      <c r="H407" s="88">
        <f>H405-H406</f>
        <v>36048.648648648646</v>
      </c>
      <c r="I407" s="352">
        <f>I405-I406</f>
        <v>3965.3513513513508</v>
      </c>
      <c r="J407" s="360"/>
    </row>
    <row r="408" spans="1:12" s="86" customFormat="1" ht="12.75" customHeight="1" x14ac:dyDescent="0.25">
      <c r="A408" s="94"/>
      <c r="C408" s="87"/>
      <c r="D408" s="87"/>
      <c r="E408" s="87"/>
      <c r="F408" s="88"/>
      <c r="G408" s="89">
        <f>F407+G407</f>
        <v>480168</v>
      </c>
      <c r="H408" s="89"/>
      <c r="I408" s="350"/>
      <c r="J408" s="360"/>
    </row>
    <row r="409" spans="1:12" s="86" customFormat="1" ht="12.75" customHeight="1" x14ac:dyDescent="0.25">
      <c r="A409" s="359"/>
      <c r="C409" s="87"/>
      <c r="D409" s="87"/>
      <c r="E409" s="87"/>
      <c r="F409" s="88"/>
      <c r="G409" s="89"/>
      <c r="H409" s="89"/>
      <c r="I409" s="350"/>
      <c r="J409" s="360"/>
    </row>
    <row r="410" spans="1:12" s="86" customFormat="1" ht="12.75" customHeight="1" x14ac:dyDescent="0.25">
      <c r="A410" s="348" t="s">
        <v>21</v>
      </c>
      <c r="B410" s="90" t="s">
        <v>22</v>
      </c>
      <c r="C410" s="91" t="s">
        <v>23</v>
      </c>
      <c r="D410" s="91" t="s">
        <v>24</v>
      </c>
      <c r="E410" s="91"/>
      <c r="F410" s="92" t="s">
        <v>25</v>
      </c>
      <c r="G410" s="93" t="s">
        <v>26</v>
      </c>
      <c r="H410" s="93" t="s">
        <v>27</v>
      </c>
      <c r="I410" s="349"/>
      <c r="J410" s="360"/>
    </row>
    <row r="411" spans="1:12" s="86" customFormat="1" ht="12.75" customHeight="1" x14ac:dyDescent="0.2">
      <c r="A411" s="94">
        <v>3</v>
      </c>
      <c r="B411" s="49" t="s">
        <v>131</v>
      </c>
      <c r="C411" s="341">
        <v>492000</v>
      </c>
      <c r="D411" s="87">
        <f>C411*A411</f>
        <v>1476000</v>
      </c>
      <c r="E411" s="87"/>
      <c r="F411" s="88">
        <f>D411/1.11</f>
        <v>1329729.7297297297</v>
      </c>
      <c r="G411" s="89">
        <f>F411*11%</f>
        <v>146270.27027027027</v>
      </c>
      <c r="H411" s="89">
        <f>F411/A411</f>
        <v>443243.24324324325</v>
      </c>
      <c r="I411" s="350">
        <f>G411/A411</f>
        <v>48756.756756756753</v>
      </c>
      <c r="J411" s="360"/>
    </row>
    <row r="412" spans="1:12" s="86" customFormat="1" ht="12.75" customHeight="1" x14ac:dyDescent="0.25">
      <c r="A412" s="94"/>
      <c r="C412" s="87"/>
      <c r="D412" s="87">
        <f>D411*14.5%</f>
        <v>214019.99999999997</v>
      </c>
      <c r="E412" s="87"/>
      <c r="F412" s="95">
        <f>D412/1.11</f>
        <v>192810.81081081077</v>
      </c>
      <c r="G412" s="96">
        <f>F412*11%</f>
        <v>21209.189189189186</v>
      </c>
      <c r="H412" s="96">
        <f>F412/A411</f>
        <v>64270.270270270259</v>
      </c>
      <c r="I412" s="351">
        <f>G412/A411</f>
        <v>7069.7297297297291</v>
      </c>
      <c r="J412" s="360"/>
    </row>
    <row r="413" spans="1:12" s="86" customFormat="1" ht="12.75" customHeight="1" x14ac:dyDescent="0.25">
      <c r="A413" s="94"/>
      <c r="C413" s="87" t="s">
        <v>24</v>
      </c>
      <c r="D413" s="87">
        <f>D411-D412</f>
        <v>1261980</v>
      </c>
      <c r="E413" s="87"/>
      <c r="F413" s="88">
        <f>F411-F412</f>
        <v>1136918.9189189188</v>
      </c>
      <c r="G413" s="88">
        <f>G411-G412</f>
        <v>125061.08108108108</v>
      </c>
      <c r="H413" s="88">
        <f>H411-H412</f>
        <v>378972.97297297302</v>
      </c>
      <c r="I413" s="352">
        <f>I411-I412</f>
        <v>41687.027027027027</v>
      </c>
      <c r="J413" s="360"/>
    </row>
    <row r="414" spans="1:12" s="86" customFormat="1" ht="12.75" customHeight="1" x14ac:dyDescent="0.25">
      <c r="A414" s="94"/>
      <c r="C414" s="87"/>
      <c r="D414" s="87"/>
      <c r="E414" s="87"/>
      <c r="F414" s="88"/>
      <c r="G414" s="89">
        <f>F413+G413</f>
        <v>1261980</v>
      </c>
      <c r="H414" s="89"/>
      <c r="I414" s="350"/>
      <c r="J414" s="360"/>
    </row>
    <row r="415" spans="1:12" s="86" customFormat="1" ht="12.75" customHeight="1" x14ac:dyDescent="0.25">
      <c r="A415" s="359"/>
      <c r="C415" s="87"/>
      <c r="D415" s="87"/>
      <c r="E415" s="87"/>
      <c r="F415" s="88"/>
      <c r="G415" s="89"/>
      <c r="H415" s="89"/>
      <c r="I415" s="350"/>
      <c r="J415" s="360"/>
    </row>
    <row r="416" spans="1:12" s="86" customFormat="1" ht="12.75" customHeight="1" x14ac:dyDescent="0.25">
      <c r="A416" s="348" t="s">
        <v>21</v>
      </c>
      <c r="B416" s="90" t="s">
        <v>22</v>
      </c>
      <c r="C416" s="91" t="s">
        <v>23</v>
      </c>
      <c r="D416" s="91" t="s">
        <v>24</v>
      </c>
      <c r="E416" s="91"/>
      <c r="F416" s="92" t="s">
        <v>25</v>
      </c>
      <c r="G416" s="93" t="s">
        <v>26</v>
      </c>
      <c r="H416" s="93" t="s">
        <v>27</v>
      </c>
      <c r="I416" s="349"/>
      <c r="J416" s="360"/>
    </row>
    <row r="417" spans="1:12" s="86" customFormat="1" ht="12.75" customHeight="1" x14ac:dyDescent="0.2">
      <c r="A417" s="94">
        <v>20</v>
      </c>
      <c r="B417" s="49" t="s">
        <v>132</v>
      </c>
      <c r="C417" s="341">
        <v>19000</v>
      </c>
      <c r="D417" s="87">
        <f>C417*A417</f>
        <v>380000</v>
      </c>
      <c r="E417" s="87"/>
      <c r="F417" s="88">
        <f>D417/1.11</f>
        <v>342342.34234234231</v>
      </c>
      <c r="G417" s="89">
        <f>F417*11%</f>
        <v>37657.657657657655</v>
      </c>
      <c r="H417" s="89">
        <f>F417/A417</f>
        <v>17117.117117117115</v>
      </c>
      <c r="I417" s="350">
        <f>G417/A417</f>
        <v>1882.8828828828828</v>
      </c>
      <c r="J417" s="360"/>
    </row>
    <row r="418" spans="1:12" s="86" customFormat="1" ht="12.75" customHeight="1" x14ac:dyDescent="0.25">
      <c r="A418" s="94"/>
      <c r="C418" s="87"/>
      <c r="D418" s="87">
        <f>D417*14.5%</f>
        <v>55099.999999999993</v>
      </c>
      <c r="E418" s="87"/>
      <c r="F418" s="95">
        <f>D418/1.11</f>
        <v>49639.63963963963</v>
      </c>
      <c r="G418" s="96">
        <f>F418*11%</f>
        <v>5460.3603603603597</v>
      </c>
      <c r="H418" s="96">
        <f>F418/A417</f>
        <v>2481.9819819819813</v>
      </c>
      <c r="I418" s="351">
        <f>G418/A417</f>
        <v>273.01801801801798</v>
      </c>
      <c r="J418" s="360"/>
    </row>
    <row r="419" spans="1:12" s="86" customFormat="1" ht="12.75" customHeight="1" x14ac:dyDescent="0.25">
      <c r="A419" s="94"/>
      <c r="C419" s="87" t="s">
        <v>24</v>
      </c>
      <c r="D419" s="87">
        <f>D417-D418</f>
        <v>324900</v>
      </c>
      <c r="E419" s="87"/>
      <c r="F419" s="88">
        <f>F417-F418</f>
        <v>292702.70270270266</v>
      </c>
      <c r="G419" s="88">
        <f>G417-G418</f>
        <v>32197.297297297297</v>
      </c>
      <c r="H419" s="88">
        <f>H417-H418</f>
        <v>14635.135135135133</v>
      </c>
      <c r="I419" s="352">
        <f>I417-I418</f>
        <v>1609.8648648648648</v>
      </c>
      <c r="J419" s="360"/>
    </row>
    <row r="420" spans="1:12" s="86" customFormat="1" ht="12.75" customHeight="1" x14ac:dyDescent="0.25">
      <c r="A420" s="94"/>
      <c r="C420" s="87"/>
      <c r="D420" s="87"/>
      <c r="E420" s="87"/>
      <c r="F420" s="88"/>
      <c r="G420" s="89">
        <f>F419+G419</f>
        <v>324899.99999999994</v>
      </c>
      <c r="H420" s="89"/>
      <c r="I420" s="350"/>
      <c r="J420" s="360"/>
    </row>
    <row r="421" spans="1:12" s="86" customFormat="1" ht="12.75" customHeight="1" x14ac:dyDescent="0.25">
      <c r="A421" s="359"/>
      <c r="C421" s="87"/>
      <c r="D421" s="87"/>
      <c r="E421" s="87"/>
      <c r="F421" s="88"/>
      <c r="G421" s="89"/>
      <c r="H421" s="89"/>
      <c r="I421" s="350"/>
      <c r="J421" s="360"/>
    </row>
    <row r="422" spans="1:12" s="86" customFormat="1" ht="12.75" customHeight="1" x14ac:dyDescent="0.25">
      <c r="A422" s="348" t="s">
        <v>21</v>
      </c>
      <c r="B422" s="90" t="s">
        <v>22</v>
      </c>
      <c r="C422" s="91" t="s">
        <v>23</v>
      </c>
      <c r="D422" s="91" t="s">
        <v>24</v>
      </c>
      <c r="E422" s="91"/>
      <c r="F422" s="92" t="s">
        <v>25</v>
      </c>
      <c r="G422" s="93" t="s">
        <v>26</v>
      </c>
      <c r="H422" s="93" t="s">
        <v>27</v>
      </c>
      <c r="I422" s="349"/>
      <c r="J422" s="360"/>
    </row>
    <row r="423" spans="1:12" s="86" customFormat="1" ht="12.75" customHeight="1" x14ac:dyDescent="0.2">
      <c r="A423" s="94">
        <v>10</v>
      </c>
      <c r="B423" s="49" t="s">
        <v>133</v>
      </c>
      <c r="C423" s="341">
        <v>99600</v>
      </c>
      <c r="D423" s="87">
        <f>C423*A423</f>
        <v>996000</v>
      </c>
      <c r="E423" s="87"/>
      <c r="F423" s="88">
        <f>D423/1.11</f>
        <v>897297.29729729716</v>
      </c>
      <c r="G423" s="89">
        <f>F423*11%</f>
        <v>98702.702702702692</v>
      </c>
      <c r="H423" s="89">
        <f>F423/A423</f>
        <v>89729.729729729719</v>
      </c>
      <c r="I423" s="350">
        <f>G423/A423</f>
        <v>9870.27027027027</v>
      </c>
      <c r="J423" s="49"/>
      <c r="L423" s="341"/>
    </row>
    <row r="424" spans="1:12" s="86" customFormat="1" ht="12.75" customHeight="1" x14ac:dyDescent="0.2">
      <c r="A424" s="94"/>
      <c r="C424" s="87"/>
      <c r="D424" s="87">
        <f>D423*14.5%</f>
        <v>144420</v>
      </c>
      <c r="E424" s="87"/>
      <c r="F424" s="95">
        <f>D424/1.11</f>
        <v>130108.10810810809</v>
      </c>
      <c r="G424" s="96">
        <f>F424*11%</f>
        <v>14311.89189189189</v>
      </c>
      <c r="H424" s="96">
        <f>F424/A423</f>
        <v>13010.81081081081</v>
      </c>
      <c r="I424" s="351">
        <f>G424/A423</f>
        <v>1431.1891891891889</v>
      </c>
      <c r="J424" s="49"/>
      <c r="L424" s="341"/>
    </row>
    <row r="425" spans="1:12" s="86" customFormat="1" ht="12.75" customHeight="1" x14ac:dyDescent="0.25">
      <c r="A425" s="94"/>
      <c r="C425" s="87" t="s">
        <v>24</v>
      </c>
      <c r="D425" s="87">
        <f>D423-D424</f>
        <v>851580</v>
      </c>
      <c r="E425" s="87"/>
      <c r="F425" s="88">
        <f>F423-F424</f>
        <v>767189.18918918911</v>
      </c>
      <c r="G425" s="88">
        <f>G423-G424</f>
        <v>84390.810810810799</v>
      </c>
      <c r="H425" s="88">
        <f>H423-H424</f>
        <v>76718.918918918906</v>
      </c>
      <c r="I425" s="352">
        <f>I423-I424</f>
        <v>8439.0810810810817</v>
      </c>
      <c r="J425" s="360"/>
    </row>
    <row r="426" spans="1:12" s="86" customFormat="1" ht="12.75" customHeight="1" x14ac:dyDescent="0.25">
      <c r="A426" s="94"/>
      <c r="C426" s="87"/>
      <c r="D426" s="87"/>
      <c r="E426" s="87"/>
      <c r="F426" s="88"/>
      <c r="G426" s="89">
        <f>F425+G425</f>
        <v>851579.99999999988</v>
      </c>
      <c r="H426" s="89"/>
      <c r="I426" s="350"/>
      <c r="J426" s="360"/>
    </row>
    <row r="427" spans="1:12" s="86" customFormat="1" ht="12.75" customHeight="1" x14ac:dyDescent="0.25">
      <c r="A427" s="359"/>
      <c r="C427" s="87"/>
      <c r="D427" s="87"/>
      <c r="E427" s="87"/>
      <c r="F427" s="88"/>
      <c r="G427" s="89"/>
      <c r="H427" s="89"/>
      <c r="I427" s="350"/>
      <c r="J427" s="360"/>
    </row>
    <row r="428" spans="1:12" s="86" customFormat="1" ht="12.75" customHeight="1" x14ac:dyDescent="0.25">
      <c r="A428" s="348" t="s">
        <v>21</v>
      </c>
      <c r="B428" s="90" t="s">
        <v>22</v>
      </c>
      <c r="C428" s="91" t="s">
        <v>23</v>
      </c>
      <c r="D428" s="91" t="s">
        <v>24</v>
      </c>
      <c r="E428" s="91"/>
      <c r="F428" s="92" t="s">
        <v>25</v>
      </c>
      <c r="G428" s="93" t="s">
        <v>26</v>
      </c>
      <c r="H428" s="93" t="s">
        <v>27</v>
      </c>
      <c r="I428" s="349"/>
      <c r="J428" s="360"/>
    </row>
    <row r="429" spans="1:12" s="86" customFormat="1" ht="12.75" customHeight="1" x14ac:dyDescent="0.2">
      <c r="A429" s="94">
        <v>9</v>
      </c>
      <c r="B429" s="49" t="s">
        <v>134</v>
      </c>
      <c r="C429" s="341">
        <v>74400</v>
      </c>
      <c r="D429" s="87">
        <f>C429*A429</f>
        <v>669600</v>
      </c>
      <c r="E429" s="87"/>
      <c r="F429" s="88">
        <f>D429/1.11</f>
        <v>603243.2432432432</v>
      </c>
      <c r="G429" s="89">
        <f>F429*11%</f>
        <v>66356.756756756746</v>
      </c>
      <c r="H429" s="89">
        <f>F429/A429</f>
        <v>67027.027027027027</v>
      </c>
      <c r="I429" s="350">
        <f>G429/A429</f>
        <v>7372.9729729729715</v>
      </c>
      <c r="J429" s="360"/>
    </row>
    <row r="430" spans="1:12" s="86" customFormat="1" ht="12.75" customHeight="1" x14ac:dyDescent="0.25">
      <c r="A430" s="94"/>
      <c r="C430" s="87"/>
      <c r="D430" s="87">
        <f>D429*14.5%</f>
        <v>97092</v>
      </c>
      <c r="E430" s="87"/>
      <c r="F430" s="95">
        <f>D430/1.11</f>
        <v>87470.270270270266</v>
      </c>
      <c r="G430" s="96">
        <f>F430*11%</f>
        <v>9621.72972972973</v>
      </c>
      <c r="H430" s="96">
        <f>F430/A429</f>
        <v>9718.9189189189183</v>
      </c>
      <c r="I430" s="351">
        <f>G430/A429</f>
        <v>1069.081081081081</v>
      </c>
      <c r="J430" s="360"/>
    </row>
    <row r="431" spans="1:12" s="86" customFormat="1" ht="12.75" customHeight="1" x14ac:dyDescent="0.25">
      <c r="A431" s="94"/>
      <c r="C431" s="87" t="s">
        <v>24</v>
      </c>
      <c r="D431" s="87">
        <f>D429-D430</f>
        <v>572508</v>
      </c>
      <c r="E431" s="87"/>
      <c r="F431" s="88">
        <f>F429-F430</f>
        <v>515772.9729729729</v>
      </c>
      <c r="G431" s="88">
        <f>G429-G430</f>
        <v>56735.027027027012</v>
      </c>
      <c r="H431" s="88">
        <f>H429-H430</f>
        <v>57308.108108108107</v>
      </c>
      <c r="I431" s="352">
        <f>I429-I430</f>
        <v>6303.8918918918907</v>
      </c>
      <c r="J431" s="360"/>
    </row>
    <row r="432" spans="1:12" s="86" customFormat="1" ht="12.75" customHeight="1" x14ac:dyDescent="0.25">
      <c r="A432" s="94"/>
      <c r="C432" s="87"/>
      <c r="D432" s="87"/>
      <c r="E432" s="87"/>
      <c r="F432" s="88"/>
      <c r="G432" s="89">
        <f>F431+G431</f>
        <v>572507.99999999988</v>
      </c>
      <c r="H432" s="89"/>
      <c r="I432" s="350"/>
      <c r="J432" s="360"/>
    </row>
    <row r="433" spans="1:10" s="86" customFormat="1" ht="12.75" customHeight="1" x14ac:dyDescent="0.25">
      <c r="A433" s="353"/>
      <c r="B433" s="354"/>
      <c r="C433" s="355"/>
      <c r="D433" s="355"/>
      <c r="E433" s="355"/>
      <c r="F433" s="356"/>
      <c r="G433" s="357"/>
      <c r="H433" s="357"/>
      <c r="I433" s="358"/>
      <c r="J433" s="360"/>
    </row>
    <row r="434" spans="1:10" s="86" customFormat="1" ht="12.75" customHeight="1" x14ac:dyDescent="0.25">
      <c r="C434" s="87"/>
      <c r="D434" s="87"/>
      <c r="E434" s="87"/>
      <c r="F434" s="88"/>
      <c r="G434" s="89"/>
      <c r="H434" s="89"/>
      <c r="I434" s="89"/>
      <c r="J434" s="360"/>
    </row>
    <row r="435" spans="1:10" s="86" customFormat="1" ht="12.75" customHeight="1" x14ac:dyDescent="0.25">
      <c r="A435" s="342" t="s">
        <v>154</v>
      </c>
      <c r="B435" s="343"/>
      <c r="C435" s="344"/>
      <c r="D435" s="344"/>
      <c r="E435" s="344"/>
      <c r="F435" s="345"/>
      <c r="G435" s="346"/>
      <c r="H435" s="346"/>
      <c r="I435" s="347"/>
      <c r="J435" s="360"/>
    </row>
    <row r="436" spans="1:10" s="86" customFormat="1" ht="12.75" customHeight="1" x14ac:dyDescent="0.25">
      <c r="A436" s="348" t="s">
        <v>21</v>
      </c>
      <c r="B436" s="90" t="s">
        <v>22</v>
      </c>
      <c r="C436" s="91" t="s">
        <v>23</v>
      </c>
      <c r="D436" s="91" t="s">
        <v>24</v>
      </c>
      <c r="E436" s="91"/>
      <c r="F436" s="92" t="s">
        <v>25</v>
      </c>
      <c r="G436" s="93" t="s">
        <v>26</v>
      </c>
      <c r="H436" s="93" t="s">
        <v>27</v>
      </c>
      <c r="I436" s="349"/>
      <c r="J436" s="360"/>
    </row>
    <row r="437" spans="1:10" s="86" customFormat="1" ht="12.75" customHeight="1" x14ac:dyDescent="0.2">
      <c r="A437" s="48">
        <v>30</v>
      </c>
      <c r="B437" s="49" t="s">
        <v>108</v>
      </c>
      <c r="C437" s="341">
        <v>35000</v>
      </c>
      <c r="D437" s="87">
        <f>C437*A437</f>
        <v>1050000</v>
      </c>
      <c r="E437" s="87"/>
      <c r="F437" s="88">
        <f>D437/1.11</f>
        <v>945945.94594594592</v>
      </c>
      <c r="G437" s="89">
        <f>F437*11%</f>
        <v>104054.05405405405</v>
      </c>
      <c r="H437" s="89">
        <f>F437/A437</f>
        <v>31531.531531531531</v>
      </c>
      <c r="I437" s="350">
        <f>G437/A437</f>
        <v>3468.4684684684685</v>
      </c>
      <c r="J437" s="360"/>
    </row>
    <row r="438" spans="1:10" s="86" customFormat="1" ht="12.75" customHeight="1" x14ac:dyDescent="0.2">
      <c r="A438" s="48"/>
      <c r="B438" s="49"/>
      <c r="C438" s="341"/>
      <c r="D438" s="87">
        <f>D437*13.5%</f>
        <v>141750</v>
      </c>
      <c r="E438" s="87"/>
      <c r="F438" s="95">
        <f>D438/1.11</f>
        <v>127702.70270270269</v>
      </c>
      <c r="G438" s="96">
        <f>F438*11%</f>
        <v>14047.297297297297</v>
      </c>
      <c r="H438" s="96">
        <f>F438/A437</f>
        <v>4256.7567567567567</v>
      </c>
      <c r="I438" s="351">
        <f>G438/A437</f>
        <v>468.24324324324323</v>
      </c>
      <c r="J438" s="360"/>
    </row>
    <row r="439" spans="1:10" s="86" customFormat="1" ht="12.75" customHeight="1" x14ac:dyDescent="0.25">
      <c r="A439" s="94"/>
      <c r="C439" s="87" t="s">
        <v>24</v>
      </c>
      <c r="D439" s="87">
        <f>D437-D438</f>
        <v>908250</v>
      </c>
      <c r="E439" s="87"/>
      <c r="F439" s="88">
        <f>F437-F438</f>
        <v>818243.2432432432</v>
      </c>
      <c r="G439" s="88">
        <f>G437-G438</f>
        <v>90006.75675675676</v>
      </c>
      <c r="H439" s="88">
        <f>H437-H438</f>
        <v>27274.774774774774</v>
      </c>
      <c r="I439" s="352">
        <f>I437-I438</f>
        <v>3000.2252252252251</v>
      </c>
      <c r="J439" s="360"/>
    </row>
    <row r="440" spans="1:10" s="86" customFormat="1" ht="12.75" customHeight="1" x14ac:dyDescent="0.25">
      <c r="A440" s="94"/>
      <c r="C440" s="87"/>
      <c r="D440" s="87"/>
      <c r="E440" s="87"/>
      <c r="F440" s="88"/>
      <c r="G440" s="89">
        <f>F439+G439</f>
        <v>908250</v>
      </c>
      <c r="H440" s="89"/>
      <c r="I440" s="350"/>
      <c r="J440" s="360"/>
    </row>
    <row r="441" spans="1:10" s="86" customFormat="1" ht="12.75" customHeight="1" x14ac:dyDescent="0.25">
      <c r="A441" s="359"/>
      <c r="C441" s="87"/>
      <c r="D441" s="87"/>
      <c r="E441" s="87"/>
      <c r="F441" s="88"/>
      <c r="G441" s="89"/>
      <c r="H441" s="89"/>
      <c r="I441" s="350"/>
      <c r="J441" s="360"/>
    </row>
    <row r="442" spans="1:10" s="86" customFormat="1" ht="12.75" customHeight="1" x14ac:dyDescent="0.25">
      <c r="A442" s="348" t="s">
        <v>21</v>
      </c>
      <c r="B442" s="90" t="s">
        <v>22</v>
      </c>
      <c r="C442" s="91" t="s">
        <v>23</v>
      </c>
      <c r="D442" s="91" t="s">
        <v>24</v>
      </c>
      <c r="E442" s="91"/>
      <c r="F442" s="92" t="s">
        <v>25</v>
      </c>
      <c r="G442" s="93" t="s">
        <v>26</v>
      </c>
      <c r="H442" s="93" t="s">
        <v>27</v>
      </c>
      <c r="I442" s="349"/>
      <c r="J442" s="360"/>
    </row>
    <row r="443" spans="1:10" s="86" customFormat="1" ht="12.75" customHeight="1" x14ac:dyDescent="0.2">
      <c r="A443" s="48">
        <v>120</v>
      </c>
      <c r="B443" s="49" t="s">
        <v>66</v>
      </c>
      <c r="C443" s="341">
        <v>32400</v>
      </c>
      <c r="D443" s="87">
        <f>C443*A443</f>
        <v>3888000</v>
      </c>
      <c r="E443" s="87"/>
      <c r="F443" s="88">
        <f>D443/1.11</f>
        <v>3502702.7027027025</v>
      </c>
      <c r="G443" s="89">
        <f>F443*11%</f>
        <v>385297.29729729728</v>
      </c>
      <c r="H443" s="89">
        <f>F443/A443</f>
        <v>29189.189189189186</v>
      </c>
      <c r="I443" s="350">
        <f>G443/A443</f>
        <v>3210.8108108108108</v>
      </c>
      <c r="J443" s="360"/>
    </row>
    <row r="444" spans="1:10" s="86" customFormat="1" ht="12.75" customHeight="1" x14ac:dyDescent="0.25">
      <c r="A444" s="94"/>
      <c r="C444" s="87"/>
      <c r="D444" s="87">
        <f>D443*13.5%</f>
        <v>524880</v>
      </c>
      <c r="E444" s="87"/>
      <c r="F444" s="95">
        <f>D444/1.11</f>
        <v>472864.86486486485</v>
      </c>
      <c r="G444" s="96">
        <f>F444*11%</f>
        <v>52015.135135135133</v>
      </c>
      <c r="H444" s="96">
        <f>F444/A443</f>
        <v>3940.5405405405404</v>
      </c>
      <c r="I444" s="351">
        <f>G444/A443</f>
        <v>433.45945945945942</v>
      </c>
      <c r="J444" s="360"/>
    </row>
    <row r="445" spans="1:10" s="86" customFormat="1" ht="12.75" customHeight="1" x14ac:dyDescent="0.25">
      <c r="A445" s="94"/>
      <c r="C445" s="87" t="s">
        <v>24</v>
      </c>
      <c r="D445" s="87">
        <f>D443-D444</f>
        <v>3363120</v>
      </c>
      <c r="E445" s="87"/>
      <c r="F445" s="88">
        <f>F443-F444</f>
        <v>3029837.8378378376</v>
      </c>
      <c r="G445" s="88">
        <f>G443-G444</f>
        <v>333282.16216216213</v>
      </c>
      <c r="H445" s="88">
        <f>H443-H444</f>
        <v>25248.648648648646</v>
      </c>
      <c r="I445" s="352">
        <f>I443-I444</f>
        <v>2777.3513513513512</v>
      </c>
      <c r="J445" s="360"/>
    </row>
    <row r="446" spans="1:10" s="86" customFormat="1" ht="12.75" customHeight="1" x14ac:dyDescent="0.25">
      <c r="A446" s="94"/>
      <c r="C446" s="87"/>
      <c r="D446" s="87"/>
      <c r="E446" s="87"/>
      <c r="F446" s="88"/>
      <c r="G446" s="89">
        <f>F445+G445</f>
        <v>3363120</v>
      </c>
      <c r="H446" s="89"/>
      <c r="I446" s="350"/>
      <c r="J446" s="360"/>
    </row>
    <row r="447" spans="1:10" s="86" customFormat="1" ht="12.75" customHeight="1" x14ac:dyDescent="0.25">
      <c r="A447" s="353"/>
      <c r="B447" s="354"/>
      <c r="C447" s="355"/>
      <c r="D447" s="355"/>
      <c r="E447" s="355"/>
      <c r="F447" s="356"/>
      <c r="G447" s="357"/>
      <c r="H447" s="357"/>
      <c r="I447" s="358"/>
      <c r="J447" s="360"/>
    </row>
    <row r="448" spans="1:10" s="86" customFormat="1" ht="12.75" customHeight="1" x14ac:dyDescent="0.25">
      <c r="C448" s="87"/>
      <c r="D448" s="87"/>
      <c r="E448" s="87"/>
      <c r="F448" s="88"/>
      <c r="G448" s="89"/>
      <c r="H448" s="89"/>
      <c r="I448" s="89"/>
      <c r="J448" s="360"/>
    </row>
    <row r="449" spans="1:10" s="86" customFormat="1" ht="12.75" customHeight="1" x14ac:dyDescent="0.25">
      <c r="A449" s="342" t="s">
        <v>159</v>
      </c>
      <c r="B449" s="343"/>
      <c r="C449" s="344"/>
      <c r="D449" s="344"/>
      <c r="E449" s="344"/>
      <c r="F449" s="345"/>
      <c r="G449" s="346"/>
      <c r="H449" s="346"/>
      <c r="I449" s="347"/>
      <c r="J449" s="360"/>
    </row>
    <row r="450" spans="1:10" s="86" customFormat="1" ht="12.75" customHeight="1" x14ac:dyDescent="0.25">
      <c r="A450" s="348" t="s">
        <v>21</v>
      </c>
      <c r="B450" s="90" t="s">
        <v>22</v>
      </c>
      <c r="C450" s="91" t="s">
        <v>23</v>
      </c>
      <c r="D450" s="91" t="s">
        <v>24</v>
      </c>
      <c r="E450" s="91"/>
      <c r="F450" s="92" t="s">
        <v>25</v>
      </c>
      <c r="G450" s="93" t="s">
        <v>26</v>
      </c>
      <c r="H450" s="93" t="s">
        <v>27</v>
      </c>
      <c r="I450" s="349"/>
      <c r="J450" s="360"/>
    </row>
    <row r="451" spans="1:10" s="86" customFormat="1" ht="12.75" customHeight="1" x14ac:dyDescent="0.2">
      <c r="A451" s="48">
        <v>12</v>
      </c>
      <c r="B451" s="314" t="s">
        <v>158</v>
      </c>
      <c r="C451" s="341">
        <v>49200</v>
      </c>
      <c r="D451" s="87">
        <f>C451*A451</f>
        <v>590400</v>
      </c>
      <c r="E451" s="87"/>
      <c r="F451" s="88">
        <f>D451/1.11</f>
        <v>531891.89189189184</v>
      </c>
      <c r="G451" s="89">
        <f>F451*11%</f>
        <v>58508.108108108099</v>
      </c>
      <c r="H451" s="89">
        <f>F451/A451</f>
        <v>44324.32432432432</v>
      </c>
      <c r="I451" s="350">
        <f>G451/A451</f>
        <v>4875.6756756756749</v>
      </c>
      <c r="J451" s="360"/>
    </row>
    <row r="452" spans="1:10" s="86" customFormat="1" ht="12.75" customHeight="1" x14ac:dyDescent="0.2">
      <c r="A452" s="48"/>
      <c r="B452" s="267"/>
      <c r="C452" s="341"/>
      <c r="D452" s="87">
        <f>D451*10%</f>
        <v>59040</v>
      </c>
      <c r="E452" s="87"/>
      <c r="F452" s="95">
        <f>D452/1.11</f>
        <v>53189.189189189186</v>
      </c>
      <c r="G452" s="96">
        <f>F452*11%</f>
        <v>5850.8108108108108</v>
      </c>
      <c r="H452" s="96">
        <f>F452/A451</f>
        <v>4432.4324324324325</v>
      </c>
      <c r="I452" s="351">
        <f>G452/A451</f>
        <v>487.56756756756755</v>
      </c>
      <c r="J452" s="360"/>
    </row>
    <row r="453" spans="1:10" s="86" customFormat="1" ht="12.75" customHeight="1" x14ac:dyDescent="0.25">
      <c r="A453" s="94"/>
      <c r="C453" s="87" t="s">
        <v>24</v>
      </c>
      <c r="D453" s="87">
        <f>D451-D452</f>
        <v>531360</v>
      </c>
      <c r="E453" s="87"/>
      <c r="F453" s="88">
        <f>F451-F452</f>
        <v>478702.70270270266</v>
      </c>
      <c r="G453" s="88">
        <f>G451-G452</f>
        <v>52657.297297297286</v>
      </c>
      <c r="H453" s="88">
        <f>H451-H452</f>
        <v>39891.891891891886</v>
      </c>
      <c r="I453" s="352">
        <f>I451-I452</f>
        <v>4388.1081081081074</v>
      </c>
      <c r="J453" s="360"/>
    </row>
    <row r="454" spans="1:10" s="86" customFormat="1" ht="12.75" customHeight="1" x14ac:dyDescent="0.25">
      <c r="A454" s="94"/>
      <c r="C454" s="87"/>
      <c r="D454" s="87"/>
      <c r="E454" s="87"/>
      <c r="F454" s="88"/>
      <c r="G454" s="89">
        <f>F453+G453</f>
        <v>531360</v>
      </c>
      <c r="H454" s="89"/>
      <c r="I454" s="350"/>
      <c r="J454" s="360"/>
    </row>
    <row r="455" spans="1:10" s="86" customFormat="1" ht="12.75" customHeight="1" x14ac:dyDescent="0.25">
      <c r="A455" s="359"/>
      <c r="C455" s="87"/>
      <c r="D455" s="87"/>
      <c r="E455" s="87"/>
      <c r="F455" s="88"/>
      <c r="G455" s="89"/>
      <c r="H455" s="89"/>
      <c r="I455" s="350"/>
      <c r="J455" s="360"/>
    </row>
    <row r="456" spans="1:10" s="86" customFormat="1" ht="12.75" customHeight="1" x14ac:dyDescent="0.25">
      <c r="A456" s="348" t="s">
        <v>21</v>
      </c>
      <c r="B456" s="90" t="s">
        <v>22</v>
      </c>
      <c r="C456" s="91" t="s">
        <v>23</v>
      </c>
      <c r="D456" s="91" t="s">
        <v>24</v>
      </c>
      <c r="E456" s="91"/>
      <c r="F456" s="92" t="s">
        <v>25</v>
      </c>
      <c r="G456" s="93" t="s">
        <v>26</v>
      </c>
      <c r="H456" s="93" t="s">
        <v>27</v>
      </c>
      <c r="I456" s="349"/>
      <c r="J456" s="360"/>
    </row>
    <row r="457" spans="1:10" s="86" customFormat="1" ht="12.75" customHeight="1" x14ac:dyDescent="0.2">
      <c r="A457" s="48">
        <v>5</v>
      </c>
      <c r="B457" s="267" t="s">
        <v>157</v>
      </c>
      <c r="C457" s="341">
        <v>180000</v>
      </c>
      <c r="D457" s="87">
        <f>C457*A457</f>
        <v>900000</v>
      </c>
      <c r="E457" s="87"/>
      <c r="F457" s="88">
        <f>D457/1.11</f>
        <v>810810.81081081077</v>
      </c>
      <c r="G457" s="89">
        <f>F457*11%</f>
        <v>89189.189189189186</v>
      </c>
      <c r="H457" s="89">
        <f>F457/A457</f>
        <v>162162.16216216216</v>
      </c>
      <c r="I457" s="350">
        <f>G457/A457</f>
        <v>17837.837837837837</v>
      </c>
      <c r="J457" s="360"/>
    </row>
    <row r="458" spans="1:10" s="86" customFormat="1" ht="12.75" customHeight="1" x14ac:dyDescent="0.25">
      <c r="A458" s="94"/>
      <c r="C458" s="87"/>
      <c r="D458" s="87">
        <f>D457*10%</f>
        <v>90000</v>
      </c>
      <c r="E458" s="87"/>
      <c r="F458" s="95">
        <f>D458/1.11</f>
        <v>81081.08108108108</v>
      </c>
      <c r="G458" s="96">
        <f>F458*11%</f>
        <v>8918.9189189189183</v>
      </c>
      <c r="H458" s="96">
        <f>F458/A457</f>
        <v>16216.216216216217</v>
      </c>
      <c r="I458" s="351">
        <f>G458/A457</f>
        <v>1783.7837837837837</v>
      </c>
      <c r="J458" s="360"/>
    </row>
    <row r="459" spans="1:10" s="86" customFormat="1" ht="12.75" customHeight="1" x14ac:dyDescent="0.25">
      <c r="A459" s="94"/>
      <c r="C459" s="87" t="s">
        <v>24</v>
      </c>
      <c r="D459" s="87">
        <f>D457-D458</f>
        <v>810000</v>
      </c>
      <c r="E459" s="87"/>
      <c r="F459" s="88">
        <f>F457-F458</f>
        <v>729729.7297297297</v>
      </c>
      <c r="G459" s="88">
        <f>G457-G458</f>
        <v>80270.270270270266</v>
      </c>
      <c r="H459" s="88">
        <f>H457-H458</f>
        <v>145945.94594594595</v>
      </c>
      <c r="I459" s="352">
        <f>I457-I458</f>
        <v>16054.054054054053</v>
      </c>
      <c r="J459" s="360"/>
    </row>
    <row r="460" spans="1:10" s="86" customFormat="1" ht="12.75" customHeight="1" x14ac:dyDescent="0.25">
      <c r="A460" s="94"/>
      <c r="C460" s="87"/>
      <c r="D460" s="87"/>
      <c r="E460" s="87"/>
      <c r="F460" s="88"/>
      <c r="G460" s="89">
        <f>F459+G459</f>
        <v>810000</v>
      </c>
      <c r="H460" s="89"/>
      <c r="I460" s="350"/>
      <c r="J460" s="360"/>
    </row>
    <row r="461" spans="1:10" s="86" customFormat="1" ht="12.75" customHeight="1" x14ac:dyDescent="0.25">
      <c r="A461" s="353"/>
      <c r="B461" s="354"/>
      <c r="C461" s="355"/>
      <c r="D461" s="355"/>
      <c r="E461" s="355"/>
      <c r="F461" s="356"/>
      <c r="G461" s="357"/>
      <c r="H461" s="357"/>
      <c r="I461" s="358"/>
      <c r="J461" s="360"/>
    </row>
    <row r="462" spans="1:10" s="86" customFormat="1" ht="12.75" customHeight="1" x14ac:dyDescent="0.25">
      <c r="C462" s="87"/>
      <c r="D462" s="87"/>
      <c r="E462" s="87"/>
      <c r="F462" s="88"/>
      <c r="G462" s="89"/>
      <c r="H462" s="89"/>
      <c r="I462" s="89"/>
      <c r="J462" s="360"/>
    </row>
    <row r="463" spans="1:10" s="86" customFormat="1" ht="12.75" customHeight="1" x14ac:dyDescent="0.25">
      <c r="A463" s="342" t="s">
        <v>183</v>
      </c>
      <c r="B463" s="343"/>
      <c r="C463" s="344"/>
      <c r="D463" s="344"/>
      <c r="E463" s="344"/>
      <c r="F463" s="345"/>
      <c r="G463" s="346"/>
      <c r="H463" s="346"/>
      <c r="I463" s="347"/>
      <c r="J463" s="360"/>
    </row>
    <row r="464" spans="1:10" s="86" customFormat="1" ht="12.75" customHeight="1" x14ac:dyDescent="0.25">
      <c r="A464" s="348" t="s">
        <v>21</v>
      </c>
      <c r="B464" s="90" t="s">
        <v>22</v>
      </c>
      <c r="C464" s="91" t="s">
        <v>23</v>
      </c>
      <c r="D464" s="91" t="s">
        <v>24</v>
      </c>
      <c r="E464" s="91"/>
      <c r="F464" s="92" t="s">
        <v>25</v>
      </c>
      <c r="G464" s="93" t="s">
        <v>26</v>
      </c>
      <c r="H464" s="93" t="s">
        <v>27</v>
      </c>
      <c r="I464" s="349"/>
      <c r="J464" s="360"/>
    </row>
    <row r="465" spans="1:12" s="86" customFormat="1" ht="12.75" customHeight="1" x14ac:dyDescent="0.2">
      <c r="A465" s="94">
        <v>144</v>
      </c>
      <c r="B465" s="49" t="s">
        <v>119</v>
      </c>
      <c r="C465" s="341">
        <v>26100</v>
      </c>
      <c r="D465" s="87">
        <f>C465*A465</f>
        <v>3758400</v>
      </c>
      <c r="E465" s="87"/>
      <c r="F465" s="88">
        <f>D465/1.11</f>
        <v>3385945.9459459456</v>
      </c>
      <c r="G465" s="89">
        <f>F465*11%</f>
        <v>372454.05405405402</v>
      </c>
      <c r="H465" s="89">
        <f>F465/A465</f>
        <v>23513.51351351351</v>
      </c>
      <c r="I465" s="350">
        <f>G465/A465</f>
        <v>2586.4864864864862</v>
      </c>
      <c r="J465" s="49"/>
      <c r="L465" s="341"/>
    </row>
    <row r="466" spans="1:12" s="86" customFormat="1" ht="12.75" customHeight="1" x14ac:dyDescent="0.2">
      <c r="A466" s="94"/>
      <c r="C466" s="87"/>
      <c r="D466" s="87">
        <f>D465*13.5%</f>
        <v>507384.00000000006</v>
      </c>
      <c r="E466" s="87"/>
      <c r="F466" s="95">
        <f>D466/1.11</f>
        <v>457102.70270270272</v>
      </c>
      <c r="G466" s="96">
        <f>F466*11%</f>
        <v>50281.2972972973</v>
      </c>
      <c r="H466" s="96">
        <f>F466/A465</f>
        <v>3174.3243243243246</v>
      </c>
      <c r="I466" s="351">
        <f>G466/A465</f>
        <v>349.17567567567568</v>
      </c>
      <c r="J466" s="49"/>
      <c r="L466" s="341"/>
    </row>
    <row r="467" spans="1:12" s="86" customFormat="1" ht="12.75" customHeight="1" x14ac:dyDescent="0.2">
      <c r="A467" s="94"/>
      <c r="C467" s="87" t="s">
        <v>24</v>
      </c>
      <c r="D467" s="87">
        <f>D465-D466</f>
        <v>3251016</v>
      </c>
      <c r="E467" s="87"/>
      <c r="F467" s="88">
        <f>F465-F466</f>
        <v>2928843.2432432426</v>
      </c>
      <c r="G467" s="88">
        <f>G465-G466</f>
        <v>322172.75675675675</v>
      </c>
      <c r="H467" s="88">
        <f>H465-H466</f>
        <v>20339.189189189186</v>
      </c>
      <c r="I467" s="352">
        <f>I465-I466</f>
        <v>2237.3108108108104</v>
      </c>
      <c r="J467" s="49"/>
      <c r="L467" s="341"/>
    </row>
    <row r="468" spans="1:12" s="86" customFormat="1" ht="12.75" customHeight="1" x14ac:dyDescent="0.25">
      <c r="A468" s="94"/>
      <c r="C468" s="87"/>
      <c r="D468" s="87"/>
      <c r="E468" s="87"/>
      <c r="F468" s="88"/>
      <c r="G468" s="89">
        <f>F467+G467</f>
        <v>3251015.9999999995</v>
      </c>
      <c r="H468" s="89"/>
      <c r="I468" s="350"/>
      <c r="J468" s="360"/>
    </row>
    <row r="469" spans="1:12" s="86" customFormat="1" ht="12.75" customHeight="1" x14ac:dyDescent="0.25">
      <c r="A469" s="359"/>
      <c r="C469" s="87"/>
      <c r="D469" s="87"/>
      <c r="E469" s="87"/>
      <c r="F469" s="88"/>
      <c r="G469" s="89"/>
      <c r="H469" s="89"/>
      <c r="I469" s="350"/>
      <c r="J469" s="360"/>
    </row>
    <row r="470" spans="1:12" s="86" customFormat="1" ht="12.75" customHeight="1" x14ac:dyDescent="0.25">
      <c r="A470" s="348" t="s">
        <v>21</v>
      </c>
      <c r="B470" s="90" t="s">
        <v>22</v>
      </c>
      <c r="C470" s="91" t="s">
        <v>23</v>
      </c>
      <c r="D470" s="91" t="s">
        <v>24</v>
      </c>
      <c r="E470" s="91"/>
      <c r="F470" s="92" t="s">
        <v>25</v>
      </c>
      <c r="G470" s="93" t="s">
        <v>26</v>
      </c>
      <c r="H470" s="93" t="s">
        <v>27</v>
      </c>
      <c r="I470" s="349"/>
      <c r="J470" s="360"/>
    </row>
    <row r="471" spans="1:12" s="86" customFormat="1" ht="12.75" customHeight="1" x14ac:dyDescent="0.2">
      <c r="A471" s="94">
        <v>50</v>
      </c>
      <c r="B471" s="49" t="s">
        <v>98</v>
      </c>
      <c r="C471" s="341">
        <v>30000</v>
      </c>
      <c r="D471" s="87">
        <f>C471*A471</f>
        <v>1500000</v>
      </c>
      <c r="E471" s="87"/>
      <c r="F471" s="88">
        <f>D471/1.11</f>
        <v>1351351.3513513512</v>
      </c>
      <c r="G471" s="89">
        <f>F471*11%</f>
        <v>148648.64864864864</v>
      </c>
      <c r="H471" s="89">
        <f>F471/A471</f>
        <v>27027.027027027027</v>
      </c>
      <c r="I471" s="350">
        <f>G471/A471</f>
        <v>2972.9729729729729</v>
      </c>
      <c r="J471" s="360"/>
    </row>
    <row r="472" spans="1:12" s="86" customFormat="1" ht="12.75" customHeight="1" x14ac:dyDescent="0.25">
      <c r="A472" s="94"/>
      <c r="C472" s="87"/>
      <c r="D472" s="87">
        <f>D471*13.5%</f>
        <v>202500</v>
      </c>
      <c r="E472" s="87"/>
      <c r="F472" s="95">
        <f>D472/1.11</f>
        <v>182432.43243243243</v>
      </c>
      <c r="G472" s="96">
        <f>F472*11%</f>
        <v>20067.567567567567</v>
      </c>
      <c r="H472" s="96">
        <f>F472/A471</f>
        <v>3648.6486486486483</v>
      </c>
      <c r="I472" s="351">
        <f>G472/A471</f>
        <v>401.35135135135135</v>
      </c>
      <c r="J472" s="360"/>
    </row>
    <row r="473" spans="1:12" s="86" customFormat="1" ht="12.75" customHeight="1" x14ac:dyDescent="0.25">
      <c r="A473" s="94"/>
      <c r="C473" s="87" t="s">
        <v>24</v>
      </c>
      <c r="D473" s="87">
        <f>D471-D472</f>
        <v>1297500</v>
      </c>
      <c r="E473" s="87"/>
      <c r="F473" s="88">
        <f>F471-F472</f>
        <v>1168918.9189189188</v>
      </c>
      <c r="G473" s="88">
        <f>G471-G472</f>
        <v>128581.08108108107</v>
      </c>
      <c r="H473" s="88">
        <f>H471-H472</f>
        <v>23378.37837837838</v>
      </c>
      <c r="I473" s="352">
        <f>I471-I472</f>
        <v>2571.6216216216217</v>
      </c>
      <c r="J473" s="360"/>
    </row>
    <row r="474" spans="1:12" s="86" customFormat="1" ht="12.75" customHeight="1" x14ac:dyDescent="0.25">
      <c r="A474" s="94"/>
      <c r="C474" s="87"/>
      <c r="D474" s="87"/>
      <c r="E474" s="87"/>
      <c r="F474" s="88"/>
      <c r="G474" s="89">
        <f>F473+G473</f>
        <v>1297500</v>
      </c>
      <c r="H474" s="89"/>
      <c r="I474" s="350"/>
      <c r="J474" s="360"/>
    </row>
    <row r="475" spans="1:12" s="86" customFormat="1" ht="12.75" customHeight="1" x14ac:dyDescent="0.25">
      <c r="A475" s="359"/>
      <c r="C475" s="87"/>
      <c r="D475" s="87"/>
      <c r="E475" s="87"/>
      <c r="F475" s="88"/>
      <c r="G475" s="89"/>
      <c r="H475" s="89"/>
      <c r="I475" s="350"/>
      <c r="J475" s="360"/>
    </row>
    <row r="476" spans="1:12" s="86" customFormat="1" ht="12.75" customHeight="1" x14ac:dyDescent="0.25">
      <c r="A476" s="348" t="s">
        <v>21</v>
      </c>
      <c r="B476" s="90" t="s">
        <v>22</v>
      </c>
      <c r="C476" s="91" t="s">
        <v>23</v>
      </c>
      <c r="D476" s="91" t="s">
        <v>24</v>
      </c>
      <c r="E476" s="91"/>
      <c r="F476" s="92" t="s">
        <v>25</v>
      </c>
      <c r="G476" s="93" t="s">
        <v>26</v>
      </c>
      <c r="H476" s="93" t="s">
        <v>27</v>
      </c>
      <c r="I476" s="349"/>
      <c r="J476" s="360"/>
    </row>
    <row r="477" spans="1:12" s="86" customFormat="1" ht="12.75" customHeight="1" x14ac:dyDescent="0.2">
      <c r="A477" s="94">
        <v>8</v>
      </c>
      <c r="B477" s="49" t="s">
        <v>162</v>
      </c>
      <c r="C477" s="341">
        <v>384000</v>
      </c>
      <c r="D477" s="87">
        <f>C477*A477</f>
        <v>3072000</v>
      </c>
      <c r="E477" s="87"/>
      <c r="F477" s="88">
        <f>D477/1.11</f>
        <v>2767567.5675675673</v>
      </c>
      <c r="G477" s="89">
        <f>F477*11%</f>
        <v>304432.43243243243</v>
      </c>
      <c r="H477" s="89">
        <f>F477/A477</f>
        <v>345945.94594594592</v>
      </c>
      <c r="I477" s="350">
        <f>G477/A477</f>
        <v>38054.054054054053</v>
      </c>
      <c r="J477" s="360"/>
    </row>
    <row r="478" spans="1:12" s="86" customFormat="1" ht="12.75" customHeight="1" x14ac:dyDescent="0.25">
      <c r="A478" s="94"/>
      <c r="C478" s="87"/>
      <c r="D478" s="87">
        <f>D477*13.5%</f>
        <v>414720</v>
      </c>
      <c r="E478" s="87"/>
      <c r="F478" s="95">
        <f>D478/1.11</f>
        <v>373621.6216216216</v>
      </c>
      <c r="G478" s="96">
        <f>F478*11%</f>
        <v>41098.378378378373</v>
      </c>
      <c r="H478" s="96">
        <f>F478/A477</f>
        <v>46702.7027027027</v>
      </c>
      <c r="I478" s="351">
        <f>G478/A477</f>
        <v>5137.2972972972966</v>
      </c>
      <c r="J478" s="360"/>
    </row>
    <row r="479" spans="1:12" s="86" customFormat="1" ht="12.75" customHeight="1" x14ac:dyDescent="0.25">
      <c r="A479" s="94"/>
      <c r="C479" s="87" t="s">
        <v>24</v>
      </c>
      <c r="D479" s="87">
        <f>D477-D478</f>
        <v>2657280</v>
      </c>
      <c r="E479" s="87"/>
      <c r="F479" s="88">
        <f>F477-F478</f>
        <v>2393945.9459459456</v>
      </c>
      <c r="G479" s="88">
        <f>G477-G478</f>
        <v>263334.05405405408</v>
      </c>
      <c r="H479" s="88">
        <f>H477-H478</f>
        <v>299243.2432432432</v>
      </c>
      <c r="I479" s="352">
        <f>I477-I478</f>
        <v>32916.75675675676</v>
      </c>
      <c r="J479" s="360"/>
    </row>
    <row r="480" spans="1:12" s="86" customFormat="1" ht="12.75" customHeight="1" x14ac:dyDescent="0.25">
      <c r="A480" s="94"/>
      <c r="C480" s="87"/>
      <c r="D480" s="87"/>
      <c r="E480" s="87"/>
      <c r="F480" s="88"/>
      <c r="G480" s="89">
        <f>F479+G479</f>
        <v>2657279.9999999995</v>
      </c>
      <c r="H480" s="89"/>
      <c r="I480" s="350"/>
      <c r="J480" s="360"/>
    </row>
    <row r="481" spans="1:12" s="86" customFormat="1" ht="12.75" customHeight="1" x14ac:dyDescent="0.25">
      <c r="A481" s="353"/>
      <c r="B481" s="354"/>
      <c r="C481" s="355"/>
      <c r="D481" s="355"/>
      <c r="E481" s="355"/>
      <c r="F481" s="356"/>
      <c r="G481" s="357"/>
      <c r="H481" s="357"/>
      <c r="I481" s="358"/>
      <c r="J481" s="360"/>
    </row>
    <row r="482" spans="1:12" s="86" customFormat="1" ht="12.75" customHeight="1" x14ac:dyDescent="0.25">
      <c r="C482" s="87"/>
      <c r="D482" s="87"/>
      <c r="E482" s="87"/>
      <c r="F482" s="88"/>
      <c r="G482" s="89"/>
      <c r="H482" s="89"/>
      <c r="I482" s="89"/>
      <c r="J482" s="360"/>
    </row>
    <row r="483" spans="1:12" s="86" customFormat="1" ht="12.75" customHeight="1" x14ac:dyDescent="0.25">
      <c r="A483" s="342" t="s">
        <v>184</v>
      </c>
      <c r="B483" s="343"/>
      <c r="C483" s="344"/>
      <c r="D483" s="344"/>
      <c r="E483" s="344"/>
      <c r="F483" s="345"/>
      <c r="G483" s="346"/>
      <c r="H483" s="346"/>
      <c r="I483" s="347"/>
      <c r="J483" s="360"/>
    </row>
    <row r="484" spans="1:12" s="86" customFormat="1" ht="12.75" customHeight="1" x14ac:dyDescent="0.25">
      <c r="A484" s="348" t="s">
        <v>21</v>
      </c>
      <c r="B484" s="90" t="s">
        <v>22</v>
      </c>
      <c r="C484" s="91" t="s">
        <v>23</v>
      </c>
      <c r="D484" s="91" t="s">
        <v>24</v>
      </c>
      <c r="E484" s="91"/>
      <c r="F484" s="92" t="s">
        <v>25</v>
      </c>
      <c r="G484" s="93" t="s">
        <v>26</v>
      </c>
      <c r="H484" s="93" t="s">
        <v>27</v>
      </c>
      <c r="I484" s="349"/>
      <c r="J484" s="360"/>
    </row>
    <row r="485" spans="1:12" s="86" customFormat="1" ht="12.75" customHeight="1" x14ac:dyDescent="0.2">
      <c r="A485" s="48">
        <v>20</v>
      </c>
      <c r="B485" s="49" t="s">
        <v>87</v>
      </c>
      <c r="C485" s="341">
        <v>117600</v>
      </c>
      <c r="D485" s="87">
        <f>C485*A485</f>
        <v>2352000</v>
      </c>
      <c r="E485" s="87"/>
      <c r="F485" s="88">
        <f>D485/1.11</f>
        <v>2118918.9189189188</v>
      </c>
      <c r="G485" s="89">
        <f>F485*11%</f>
        <v>233081.08108108107</v>
      </c>
      <c r="H485" s="89">
        <f>F485/A485</f>
        <v>105945.94594594595</v>
      </c>
      <c r="I485" s="350">
        <f>G485/A485</f>
        <v>11654.054054054053</v>
      </c>
      <c r="J485" s="360"/>
    </row>
    <row r="486" spans="1:12" s="86" customFormat="1" ht="12.75" customHeight="1" x14ac:dyDescent="0.25">
      <c r="A486" s="94"/>
      <c r="C486" s="87"/>
      <c r="D486" s="87">
        <f>D485*13%</f>
        <v>305760</v>
      </c>
      <c r="E486" s="87"/>
      <c r="F486" s="95">
        <f>D486/1.11</f>
        <v>275459.45945945941</v>
      </c>
      <c r="G486" s="96">
        <f>F486*11%</f>
        <v>30300.540540540536</v>
      </c>
      <c r="H486" s="96">
        <f>F486/A485</f>
        <v>13772.97297297297</v>
      </c>
      <c r="I486" s="351">
        <f>G486/A485</f>
        <v>1515.0270270270269</v>
      </c>
      <c r="J486" s="360"/>
    </row>
    <row r="487" spans="1:12" s="86" customFormat="1" ht="12.75" customHeight="1" x14ac:dyDescent="0.25">
      <c r="A487" s="94"/>
      <c r="C487" s="87" t="s">
        <v>24</v>
      </c>
      <c r="D487" s="87">
        <f>D485-D486</f>
        <v>2046240</v>
      </c>
      <c r="E487" s="87"/>
      <c r="F487" s="88">
        <f>F485-F486</f>
        <v>1843459.4594594594</v>
      </c>
      <c r="G487" s="88">
        <f>G485-G486</f>
        <v>202780.54054054053</v>
      </c>
      <c r="H487" s="88">
        <f>H485-H486</f>
        <v>92172.972972972973</v>
      </c>
      <c r="I487" s="352">
        <f>I485-I486</f>
        <v>10139.027027027027</v>
      </c>
      <c r="J487" s="360"/>
    </row>
    <row r="488" spans="1:12" s="86" customFormat="1" ht="12.75" customHeight="1" x14ac:dyDescent="0.25">
      <c r="A488" s="94"/>
      <c r="C488" s="87"/>
      <c r="D488" s="87"/>
      <c r="E488" s="87"/>
      <c r="F488" s="88"/>
      <c r="G488" s="89">
        <f>F487+G487</f>
        <v>2046240</v>
      </c>
      <c r="H488" s="89"/>
      <c r="I488" s="350"/>
      <c r="J488" s="360"/>
    </row>
    <row r="489" spans="1:12" s="86" customFormat="1" ht="12.75" customHeight="1" x14ac:dyDescent="0.25">
      <c r="A489" s="353"/>
      <c r="B489" s="354"/>
      <c r="C489" s="355"/>
      <c r="D489" s="355"/>
      <c r="E489" s="355"/>
      <c r="F489" s="356"/>
      <c r="G489" s="357"/>
      <c r="H489" s="357"/>
      <c r="I489" s="358"/>
      <c r="J489" s="360"/>
    </row>
    <row r="490" spans="1:12" s="86" customFormat="1" ht="12.75" customHeight="1" x14ac:dyDescent="0.25">
      <c r="C490" s="87"/>
      <c r="D490" s="87"/>
      <c r="E490" s="87"/>
      <c r="F490" s="88"/>
      <c r="G490" s="89"/>
      <c r="H490" s="89"/>
      <c r="I490" s="89"/>
      <c r="J490" s="360"/>
    </row>
    <row r="491" spans="1:12" s="86" customFormat="1" ht="12.75" customHeight="1" x14ac:dyDescent="0.25">
      <c r="A491" s="342" t="s">
        <v>185</v>
      </c>
      <c r="B491" s="343"/>
      <c r="C491" s="344"/>
      <c r="D491" s="344"/>
      <c r="E491" s="344"/>
      <c r="F491" s="345"/>
      <c r="G491" s="346"/>
      <c r="H491" s="346"/>
      <c r="I491" s="347"/>
      <c r="J491" s="360"/>
    </row>
    <row r="492" spans="1:12" s="86" customFormat="1" ht="12.75" customHeight="1" x14ac:dyDescent="0.2">
      <c r="A492" s="348" t="s">
        <v>21</v>
      </c>
      <c r="B492" s="90" t="s">
        <v>22</v>
      </c>
      <c r="C492" s="91" t="s">
        <v>23</v>
      </c>
      <c r="D492" s="91" t="s">
        <v>24</v>
      </c>
      <c r="E492" s="91"/>
      <c r="F492" s="92" t="s">
        <v>25</v>
      </c>
      <c r="G492" s="93" t="s">
        <v>26</v>
      </c>
      <c r="H492" s="93" t="s">
        <v>27</v>
      </c>
      <c r="I492" s="349"/>
      <c r="J492" s="49"/>
      <c r="L492" s="341"/>
    </row>
    <row r="493" spans="1:12" s="86" customFormat="1" ht="12.75" customHeight="1" x14ac:dyDescent="0.2">
      <c r="A493" s="94">
        <v>3</v>
      </c>
      <c r="B493" s="267" t="s">
        <v>123</v>
      </c>
      <c r="C493" s="341">
        <v>124200</v>
      </c>
      <c r="D493" s="87">
        <f>C493*A493</f>
        <v>372600</v>
      </c>
      <c r="E493" s="87"/>
      <c r="F493" s="88">
        <f>D493/1.11</f>
        <v>335675.67567567562</v>
      </c>
      <c r="G493" s="89">
        <f>F493*11%</f>
        <v>36924.32432432432</v>
      </c>
      <c r="H493" s="89">
        <f>F493/A493</f>
        <v>111891.89189189188</v>
      </c>
      <c r="I493" s="350">
        <f>G493/A493</f>
        <v>12308.108108108107</v>
      </c>
      <c r="J493" s="49"/>
      <c r="L493" s="341"/>
    </row>
    <row r="494" spans="1:12" s="86" customFormat="1" ht="12.75" customHeight="1" x14ac:dyDescent="0.2">
      <c r="A494" s="94"/>
      <c r="C494" s="87"/>
      <c r="D494" s="87">
        <f>D493*10%</f>
        <v>37260</v>
      </c>
      <c r="E494" s="87"/>
      <c r="F494" s="95">
        <f>D494/1.11</f>
        <v>33567.567567567567</v>
      </c>
      <c r="G494" s="96">
        <f>F494*11%</f>
        <v>3692.4324324324325</v>
      </c>
      <c r="H494" s="96">
        <f>F494/A493</f>
        <v>11189.189189189188</v>
      </c>
      <c r="I494" s="351">
        <f>G494/A493</f>
        <v>1230.8108108108108</v>
      </c>
      <c r="J494" s="49"/>
      <c r="L494" s="341"/>
    </row>
    <row r="495" spans="1:12" s="86" customFormat="1" ht="12.75" customHeight="1" x14ac:dyDescent="0.2">
      <c r="A495" s="94"/>
      <c r="C495" s="87" t="s">
        <v>24</v>
      </c>
      <c r="D495" s="87">
        <f>D493-D494</f>
        <v>335340</v>
      </c>
      <c r="E495" s="87"/>
      <c r="F495" s="88">
        <f>F493-F494</f>
        <v>302108.10810810805</v>
      </c>
      <c r="G495" s="88">
        <f>G493-G494</f>
        <v>33231.891891891886</v>
      </c>
      <c r="H495" s="88">
        <f>H493-H494</f>
        <v>100702.70270270269</v>
      </c>
      <c r="I495" s="352">
        <f>I493-I494</f>
        <v>11077.297297297297</v>
      </c>
      <c r="J495" s="49"/>
      <c r="L495" s="341"/>
    </row>
    <row r="496" spans="1:12" s="86" customFormat="1" ht="12.75" customHeight="1" x14ac:dyDescent="0.25">
      <c r="A496" s="94"/>
      <c r="C496" s="87"/>
      <c r="D496" s="87"/>
      <c r="E496" s="87"/>
      <c r="F496" s="88"/>
      <c r="G496" s="89">
        <f>F495+G495</f>
        <v>335339.99999999994</v>
      </c>
      <c r="H496" s="89"/>
      <c r="I496" s="350"/>
      <c r="J496" s="360"/>
    </row>
    <row r="497" spans="1:10" s="86" customFormat="1" ht="12.75" customHeight="1" x14ac:dyDescent="0.25">
      <c r="A497" s="359"/>
      <c r="C497" s="87"/>
      <c r="D497" s="87"/>
      <c r="E497" s="87"/>
      <c r="F497" s="88"/>
      <c r="G497" s="89"/>
      <c r="H497" s="89"/>
      <c r="I497" s="350"/>
      <c r="J497" s="360"/>
    </row>
    <row r="498" spans="1:10" s="86" customFormat="1" ht="12.75" customHeight="1" x14ac:dyDescent="0.25">
      <c r="A498" s="348" t="s">
        <v>21</v>
      </c>
      <c r="B498" s="90" t="s">
        <v>22</v>
      </c>
      <c r="C498" s="91" t="s">
        <v>23</v>
      </c>
      <c r="D498" s="91" t="s">
        <v>24</v>
      </c>
      <c r="E498" s="91"/>
      <c r="F498" s="92" t="s">
        <v>25</v>
      </c>
      <c r="G498" s="93" t="s">
        <v>26</v>
      </c>
      <c r="H498" s="93" t="s">
        <v>27</v>
      </c>
      <c r="I498" s="349"/>
      <c r="J498" s="360"/>
    </row>
    <row r="499" spans="1:10" s="86" customFormat="1" ht="12.75" customHeight="1" x14ac:dyDescent="0.2">
      <c r="A499" s="94">
        <v>48</v>
      </c>
      <c r="B499" s="267" t="s">
        <v>166</v>
      </c>
      <c r="C499" s="341">
        <v>11900</v>
      </c>
      <c r="D499" s="87">
        <f>C499*A499</f>
        <v>571200</v>
      </c>
      <c r="E499" s="87"/>
      <c r="F499" s="88">
        <f>D499/1.11</f>
        <v>514594.59459459456</v>
      </c>
      <c r="G499" s="89">
        <f>F499*11%</f>
        <v>56605.4054054054</v>
      </c>
      <c r="H499" s="89">
        <f>F499/A499</f>
        <v>10720.720720720719</v>
      </c>
      <c r="I499" s="350">
        <f>G499/A499</f>
        <v>1179.2792792792791</v>
      </c>
      <c r="J499" s="360"/>
    </row>
    <row r="500" spans="1:10" s="86" customFormat="1" ht="12.75" customHeight="1" x14ac:dyDescent="0.25">
      <c r="A500" s="94"/>
      <c r="C500" s="87"/>
      <c r="D500" s="87">
        <f>D499*10%</f>
        <v>57120</v>
      </c>
      <c r="E500" s="87"/>
      <c r="F500" s="95">
        <f>D500/1.11</f>
        <v>51459.459459459453</v>
      </c>
      <c r="G500" s="96">
        <f>F500*11%</f>
        <v>5660.54054054054</v>
      </c>
      <c r="H500" s="96">
        <f>F500/A499</f>
        <v>1072.0720720720719</v>
      </c>
      <c r="I500" s="351">
        <f>G500/A499</f>
        <v>117.92792792792791</v>
      </c>
      <c r="J500" s="360"/>
    </row>
    <row r="501" spans="1:10" s="86" customFormat="1" ht="12.75" customHeight="1" x14ac:dyDescent="0.25">
      <c r="A501" s="94"/>
      <c r="C501" s="87" t="s">
        <v>24</v>
      </c>
      <c r="D501" s="87">
        <f>D499-D500</f>
        <v>514080</v>
      </c>
      <c r="E501" s="87"/>
      <c r="F501" s="88">
        <f>F499-F500</f>
        <v>463135.13513513509</v>
      </c>
      <c r="G501" s="88">
        <f>G499-G500</f>
        <v>50944.86486486486</v>
      </c>
      <c r="H501" s="88">
        <f>H499-H500</f>
        <v>9648.6486486486465</v>
      </c>
      <c r="I501" s="352">
        <f>I499-I500</f>
        <v>1061.3513513513512</v>
      </c>
      <c r="J501" s="360"/>
    </row>
    <row r="502" spans="1:10" s="86" customFormat="1" ht="12.75" customHeight="1" x14ac:dyDescent="0.25">
      <c r="A502" s="94"/>
      <c r="C502" s="87"/>
      <c r="D502" s="87"/>
      <c r="E502" s="87"/>
      <c r="F502" s="88"/>
      <c r="G502" s="89">
        <f>F501+G501</f>
        <v>514079.99999999994</v>
      </c>
      <c r="H502" s="89"/>
      <c r="I502" s="350"/>
      <c r="J502" s="360"/>
    </row>
    <row r="503" spans="1:10" s="86" customFormat="1" ht="12.75" customHeight="1" x14ac:dyDescent="0.25">
      <c r="A503" s="359"/>
      <c r="C503" s="87"/>
      <c r="D503" s="87"/>
      <c r="E503" s="87"/>
      <c r="F503" s="88"/>
      <c r="G503" s="89"/>
      <c r="H503" s="89"/>
      <c r="I503" s="350"/>
      <c r="J503" s="360"/>
    </row>
    <row r="504" spans="1:10" s="86" customFormat="1" ht="12.75" customHeight="1" x14ac:dyDescent="0.25">
      <c r="A504" s="348" t="s">
        <v>21</v>
      </c>
      <c r="B504" s="90" t="s">
        <v>22</v>
      </c>
      <c r="C504" s="91" t="s">
        <v>23</v>
      </c>
      <c r="D504" s="91" t="s">
        <v>24</v>
      </c>
      <c r="E504" s="91"/>
      <c r="F504" s="92" t="s">
        <v>25</v>
      </c>
      <c r="G504" s="93" t="s">
        <v>26</v>
      </c>
      <c r="H504" s="93" t="s">
        <v>27</v>
      </c>
      <c r="I504" s="349"/>
      <c r="J504" s="360"/>
    </row>
    <row r="505" spans="1:10" s="86" customFormat="1" ht="12.75" customHeight="1" x14ac:dyDescent="0.2">
      <c r="A505" s="94">
        <v>1</v>
      </c>
      <c r="B505" s="267" t="s">
        <v>76</v>
      </c>
      <c r="C505" s="341">
        <v>87000</v>
      </c>
      <c r="D505" s="87">
        <f>C505*A505</f>
        <v>87000</v>
      </c>
      <c r="E505" s="87"/>
      <c r="F505" s="88">
        <f>D505/1.11</f>
        <v>78378.378378378373</v>
      </c>
      <c r="G505" s="89">
        <f>F505*11%</f>
        <v>8621.6216216216217</v>
      </c>
      <c r="H505" s="89">
        <f>F505/A505</f>
        <v>78378.378378378373</v>
      </c>
      <c r="I505" s="350">
        <f>G505/A505</f>
        <v>8621.6216216216217</v>
      </c>
      <c r="J505" s="360"/>
    </row>
    <row r="506" spans="1:10" s="86" customFormat="1" ht="12.75" customHeight="1" x14ac:dyDescent="0.25">
      <c r="A506" s="94"/>
      <c r="C506" s="87"/>
      <c r="D506" s="87">
        <f>D505*10%</f>
        <v>8700</v>
      </c>
      <c r="E506" s="87"/>
      <c r="F506" s="95">
        <f>D506/1.11</f>
        <v>7837.8378378378375</v>
      </c>
      <c r="G506" s="96">
        <f>F506*11%</f>
        <v>862.16216216216208</v>
      </c>
      <c r="H506" s="96">
        <f>F506/A505</f>
        <v>7837.8378378378375</v>
      </c>
      <c r="I506" s="351">
        <f>G506/A505</f>
        <v>862.16216216216208</v>
      </c>
      <c r="J506" s="360"/>
    </row>
    <row r="507" spans="1:10" s="86" customFormat="1" ht="12.75" customHeight="1" x14ac:dyDescent="0.25">
      <c r="A507" s="94"/>
      <c r="C507" s="87" t="s">
        <v>24</v>
      </c>
      <c r="D507" s="87">
        <f>D505-D506</f>
        <v>78300</v>
      </c>
      <c r="E507" s="87"/>
      <c r="F507" s="88">
        <f>F505-F506</f>
        <v>70540.540540540533</v>
      </c>
      <c r="G507" s="88">
        <f>G505-G506</f>
        <v>7759.45945945946</v>
      </c>
      <c r="H507" s="88">
        <f>H505-H506</f>
        <v>70540.540540540533</v>
      </c>
      <c r="I507" s="352">
        <f>I505-I506</f>
        <v>7759.45945945946</v>
      </c>
      <c r="J507" s="360"/>
    </row>
    <row r="508" spans="1:10" s="86" customFormat="1" ht="12.75" customHeight="1" x14ac:dyDescent="0.25">
      <c r="A508" s="94"/>
      <c r="C508" s="87"/>
      <c r="D508" s="87"/>
      <c r="E508" s="87"/>
      <c r="F508" s="88"/>
      <c r="G508" s="89">
        <f>F507+G507</f>
        <v>78300</v>
      </c>
      <c r="H508" s="89"/>
      <c r="I508" s="350"/>
      <c r="J508" s="360"/>
    </row>
    <row r="509" spans="1:10" s="86" customFormat="1" ht="12.75" customHeight="1" x14ac:dyDescent="0.25">
      <c r="A509" s="359"/>
      <c r="C509" s="87"/>
      <c r="D509" s="87"/>
      <c r="E509" s="87"/>
      <c r="F509" s="88"/>
      <c r="G509" s="89"/>
      <c r="H509" s="89"/>
      <c r="I509" s="350"/>
      <c r="J509" s="360"/>
    </row>
    <row r="510" spans="1:10" s="86" customFormat="1" ht="12.75" customHeight="1" x14ac:dyDescent="0.25">
      <c r="A510" s="348" t="s">
        <v>21</v>
      </c>
      <c r="B510" s="90" t="s">
        <v>22</v>
      </c>
      <c r="C510" s="91" t="s">
        <v>23</v>
      </c>
      <c r="D510" s="91" t="s">
        <v>24</v>
      </c>
      <c r="E510" s="91"/>
      <c r="F510" s="92" t="s">
        <v>25</v>
      </c>
      <c r="G510" s="93" t="s">
        <v>26</v>
      </c>
      <c r="H510" s="93" t="s">
        <v>27</v>
      </c>
      <c r="I510" s="349"/>
      <c r="J510" s="360"/>
    </row>
    <row r="511" spans="1:10" s="86" customFormat="1" ht="12.75" customHeight="1" x14ac:dyDescent="0.2">
      <c r="A511" s="94">
        <v>36</v>
      </c>
      <c r="B511" s="49" t="s">
        <v>105</v>
      </c>
      <c r="C511" s="341">
        <v>52800</v>
      </c>
      <c r="D511" s="87">
        <f>C511*A511</f>
        <v>1900800</v>
      </c>
      <c r="E511" s="87"/>
      <c r="F511" s="88">
        <f>D511/1.11</f>
        <v>1712432.4324324322</v>
      </c>
      <c r="G511" s="89">
        <f>F511*11%</f>
        <v>188367.56756756754</v>
      </c>
      <c r="H511" s="89">
        <f>F511/A511</f>
        <v>47567.567567567559</v>
      </c>
      <c r="I511" s="350">
        <f>G511/A511</f>
        <v>5232.4324324324316</v>
      </c>
      <c r="J511" s="360"/>
    </row>
    <row r="512" spans="1:10" s="86" customFormat="1" ht="12.75" customHeight="1" x14ac:dyDescent="0.25">
      <c r="A512" s="94"/>
      <c r="C512" s="87"/>
      <c r="D512" s="87">
        <f>D511*10%</f>
        <v>190080</v>
      </c>
      <c r="E512" s="87"/>
      <c r="F512" s="95">
        <f>D512/1.11</f>
        <v>171243.24324324323</v>
      </c>
      <c r="G512" s="96">
        <f>F512*11%</f>
        <v>18836.756756756757</v>
      </c>
      <c r="H512" s="96">
        <f>F512/A511</f>
        <v>4756.7567567567567</v>
      </c>
      <c r="I512" s="351">
        <f>G512/A511</f>
        <v>523.24324324324323</v>
      </c>
      <c r="J512" s="360"/>
    </row>
    <row r="513" spans="1:12" s="86" customFormat="1" ht="12.75" customHeight="1" x14ac:dyDescent="0.25">
      <c r="A513" s="94"/>
      <c r="C513" s="87" t="s">
        <v>24</v>
      </c>
      <c r="D513" s="87">
        <f>D511-D512</f>
        <v>1710720</v>
      </c>
      <c r="E513" s="87"/>
      <c r="F513" s="88">
        <f>F511-F512</f>
        <v>1541189.1891891889</v>
      </c>
      <c r="G513" s="88">
        <f>G511-G512</f>
        <v>169530.8108108108</v>
      </c>
      <c r="H513" s="88">
        <f>H511-H512</f>
        <v>42810.810810810799</v>
      </c>
      <c r="I513" s="352">
        <f>I511-I512</f>
        <v>4709.1891891891883</v>
      </c>
      <c r="J513" s="360"/>
    </row>
    <row r="514" spans="1:12" s="86" customFormat="1" ht="12.75" customHeight="1" x14ac:dyDescent="0.25">
      <c r="A514" s="94"/>
      <c r="C514" s="87"/>
      <c r="D514" s="87"/>
      <c r="E514" s="87"/>
      <c r="F514" s="88"/>
      <c r="G514" s="89">
        <f>F513+G513</f>
        <v>1710719.9999999998</v>
      </c>
      <c r="H514" s="89"/>
      <c r="I514" s="350"/>
      <c r="J514" s="360"/>
    </row>
    <row r="515" spans="1:12" s="86" customFormat="1" ht="12.75" customHeight="1" x14ac:dyDescent="0.25">
      <c r="A515" s="353"/>
      <c r="B515" s="354"/>
      <c r="C515" s="355"/>
      <c r="D515" s="355"/>
      <c r="E515" s="355"/>
      <c r="F515" s="356"/>
      <c r="G515" s="357"/>
      <c r="H515" s="357"/>
      <c r="I515" s="358"/>
      <c r="J515" s="360"/>
    </row>
    <row r="516" spans="1:12" s="86" customFormat="1" ht="12.75" customHeight="1" x14ac:dyDescent="0.25">
      <c r="C516" s="87"/>
      <c r="D516" s="87"/>
      <c r="E516" s="87"/>
      <c r="F516" s="88"/>
      <c r="G516" s="89"/>
      <c r="H516" s="89"/>
      <c r="I516" s="89"/>
      <c r="J516" s="360"/>
    </row>
    <row r="517" spans="1:12" s="86" customFormat="1" ht="12.75" customHeight="1" x14ac:dyDescent="0.25">
      <c r="A517" s="342" t="s">
        <v>186</v>
      </c>
      <c r="B517" s="343"/>
      <c r="C517" s="344"/>
      <c r="D517" s="344"/>
      <c r="E517" s="344"/>
      <c r="F517" s="345"/>
      <c r="G517" s="346"/>
      <c r="H517" s="346"/>
      <c r="I517" s="347"/>
      <c r="J517" s="360"/>
    </row>
    <row r="518" spans="1:12" s="86" customFormat="1" ht="12.75" customHeight="1" x14ac:dyDescent="0.25">
      <c r="A518" s="348" t="s">
        <v>21</v>
      </c>
      <c r="B518" s="90" t="s">
        <v>22</v>
      </c>
      <c r="C518" s="91" t="s">
        <v>23</v>
      </c>
      <c r="D518" s="91" t="s">
        <v>24</v>
      </c>
      <c r="E518" s="91"/>
      <c r="F518" s="92" t="s">
        <v>25</v>
      </c>
      <c r="G518" s="93" t="s">
        <v>26</v>
      </c>
      <c r="H518" s="93" t="s">
        <v>27</v>
      </c>
      <c r="I518" s="349"/>
      <c r="J518" s="360"/>
    </row>
    <row r="519" spans="1:12" s="86" customFormat="1" ht="12.75" customHeight="1" x14ac:dyDescent="0.2">
      <c r="A519" s="48">
        <v>10</v>
      </c>
      <c r="B519" s="267" t="s">
        <v>168</v>
      </c>
      <c r="C519" s="341">
        <v>115800</v>
      </c>
      <c r="D519" s="87">
        <f>C519*A519</f>
        <v>1158000</v>
      </c>
      <c r="E519" s="87"/>
      <c r="F519" s="88">
        <f>D519/1.11</f>
        <v>1043243.2432432432</v>
      </c>
      <c r="G519" s="89">
        <f>F519*11%</f>
        <v>114756.75675675675</v>
      </c>
      <c r="H519" s="89">
        <f>F519/A519</f>
        <v>104324.32432432432</v>
      </c>
      <c r="I519" s="350">
        <f>G519/A519</f>
        <v>11475.675675675675</v>
      </c>
      <c r="J519" s="360"/>
    </row>
    <row r="520" spans="1:12" s="86" customFormat="1" ht="12.75" customHeight="1" x14ac:dyDescent="0.25">
      <c r="A520" s="94"/>
      <c r="C520" s="87"/>
      <c r="D520" s="87">
        <f>D519*10%</f>
        <v>115800</v>
      </c>
      <c r="E520" s="87"/>
      <c r="F520" s="95">
        <f>D520/1.11</f>
        <v>104324.32432432432</v>
      </c>
      <c r="G520" s="96">
        <f>F520*11%</f>
        <v>11475.675675675675</v>
      </c>
      <c r="H520" s="96">
        <f>F520/A519</f>
        <v>10432.432432432432</v>
      </c>
      <c r="I520" s="351">
        <f>G520/A519</f>
        <v>1147.5675675675675</v>
      </c>
      <c r="J520" s="360"/>
    </row>
    <row r="521" spans="1:12" s="86" customFormat="1" ht="12.75" customHeight="1" x14ac:dyDescent="0.25">
      <c r="A521" s="94"/>
      <c r="C521" s="87" t="s">
        <v>24</v>
      </c>
      <c r="D521" s="87">
        <f>D519-D520</f>
        <v>1042200</v>
      </c>
      <c r="E521" s="87"/>
      <c r="F521" s="88">
        <f>F519-F520</f>
        <v>938918.91891891882</v>
      </c>
      <c r="G521" s="88">
        <f>G519-G520</f>
        <v>103281.08108108107</v>
      </c>
      <c r="H521" s="88">
        <f>H519-H520</f>
        <v>93891.891891891893</v>
      </c>
      <c r="I521" s="352">
        <f>I519-I520</f>
        <v>10328.108108108107</v>
      </c>
      <c r="J521" s="360"/>
    </row>
    <row r="522" spans="1:12" s="86" customFormat="1" ht="12.75" customHeight="1" x14ac:dyDescent="0.25">
      <c r="A522" s="94"/>
      <c r="C522" s="87"/>
      <c r="D522" s="87"/>
      <c r="E522" s="87"/>
      <c r="F522" s="88"/>
      <c r="G522" s="89">
        <f>F521+G521</f>
        <v>1042199.9999999999</v>
      </c>
      <c r="H522" s="89"/>
      <c r="I522" s="350"/>
      <c r="J522" s="360"/>
    </row>
    <row r="523" spans="1:12" s="86" customFormat="1" ht="12.75" customHeight="1" x14ac:dyDescent="0.25">
      <c r="A523" s="353"/>
      <c r="B523" s="354"/>
      <c r="C523" s="355"/>
      <c r="D523" s="355"/>
      <c r="E523" s="355"/>
      <c r="F523" s="356"/>
      <c r="G523" s="357"/>
      <c r="H523" s="357"/>
      <c r="I523" s="358"/>
      <c r="J523" s="360"/>
    </row>
    <row r="524" spans="1:12" s="86" customFormat="1" ht="12.75" customHeight="1" x14ac:dyDescent="0.25">
      <c r="C524" s="87"/>
      <c r="D524" s="87"/>
      <c r="E524" s="87"/>
      <c r="F524" s="88"/>
      <c r="G524" s="89"/>
      <c r="H524" s="89"/>
      <c r="I524" s="89"/>
      <c r="J524" s="360"/>
    </row>
    <row r="525" spans="1:12" s="86" customFormat="1" ht="12.75" customHeight="1" x14ac:dyDescent="0.25">
      <c r="A525" s="342" t="s">
        <v>187</v>
      </c>
      <c r="B525" s="343"/>
      <c r="C525" s="344"/>
      <c r="D525" s="344"/>
      <c r="E525" s="344"/>
      <c r="F525" s="345"/>
      <c r="G525" s="346"/>
      <c r="H525" s="346"/>
      <c r="I525" s="347"/>
      <c r="J525" s="360"/>
    </row>
    <row r="526" spans="1:12" s="86" customFormat="1" ht="12.75" customHeight="1" x14ac:dyDescent="0.25">
      <c r="A526" s="348" t="s">
        <v>21</v>
      </c>
      <c r="B526" s="90" t="s">
        <v>22</v>
      </c>
      <c r="C526" s="91" t="s">
        <v>23</v>
      </c>
      <c r="D526" s="91" t="s">
        <v>24</v>
      </c>
      <c r="E526" s="91"/>
      <c r="F526" s="92" t="s">
        <v>25</v>
      </c>
      <c r="G526" s="93" t="s">
        <v>26</v>
      </c>
      <c r="H526" s="93" t="s">
        <v>27</v>
      </c>
      <c r="I526" s="349"/>
      <c r="J526" s="360"/>
    </row>
    <row r="527" spans="1:12" s="86" customFormat="1" ht="12.75" customHeight="1" x14ac:dyDescent="0.2">
      <c r="A527" s="94">
        <v>96</v>
      </c>
      <c r="B527" s="267" t="s">
        <v>172</v>
      </c>
      <c r="C527" s="341">
        <v>41400</v>
      </c>
      <c r="D527" s="87">
        <f>C527*A527</f>
        <v>3974400</v>
      </c>
      <c r="E527" s="87"/>
      <c r="F527" s="88">
        <f>D527/1.11</f>
        <v>3580540.5405405401</v>
      </c>
      <c r="G527" s="89">
        <f>F527*11%</f>
        <v>393859.45945945941</v>
      </c>
      <c r="H527" s="89">
        <f>F527/A527</f>
        <v>37297.297297297293</v>
      </c>
      <c r="I527" s="350">
        <f>G527/A527</f>
        <v>4102.7027027027025</v>
      </c>
      <c r="J527" s="49"/>
      <c r="L527" s="341"/>
    </row>
    <row r="528" spans="1:12" s="86" customFormat="1" ht="12.75" customHeight="1" x14ac:dyDescent="0.2">
      <c r="A528" s="94"/>
      <c r="C528" s="87"/>
      <c r="D528" s="87">
        <f>D527*12.5%</f>
        <v>496800</v>
      </c>
      <c r="E528" s="87"/>
      <c r="F528" s="95">
        <f>D528/1.11</f>
        <v>447567.56756756752</v>
      </c>
      <c r="G528" s="96">
        <f>F528*11%</f>
        <v>49232.432432432426</v>
      </c>
      <c r="H528" s="96">
        <f>F528/A527</f>
        <v>4662.1621621621616</v>
      </c>
      <c r="I528" s="351">
        <f>G528/A527</f>
        <v>512.83783783783781</v>
      </c>
      <c r="J528" s="49"/>
      <c r="L528" s="341"/>
    </row>
    <row r="529" spans="1:12" s="86" customFormat="1" ht="12.75" customHeight="1" x14ac:dyDescent="0.2">
      <c r="A529" s="94"/>
      <c r="C529" s="87" t="s">
        <v>24</v>
      </c>
      <c r="D529" s="87">
        <f>D527-D528</f>
        <v>3477600</v>
      </c>
      <c r="E529" s="87"/>
      <c r="F529" s="88">
        <f>F527-F528</f>
        <v>3132972.9729729728</v>
      </c>
      <c r="G529" s="88">
        <f>G527-G528</f>
        <v>344627.02702702698</v>
      </c>
      <c r="H529" s="88">
        <f>H527-H528</f>
        <v>32635.135135135133</v>
      </c>
      <c r="I529" s="352">
        <f>I527-I528</f>
        <v>3589.8648648648646</v>
      </c>
      <c r="J529" s="49"/>
      <c r="L529" s="341"/>
    </row>
    <row r="530" spans="1:12" s="86" customFormat="1" ht="12.75" customHeight="1" x14ac:dyDescent="0.2">
      <c r="A530" s="94"/>
      <c r="C530" s="87"/>
      <c r="D530" s="87"/>
      <c r="E530" s="87"/>
      <c r="F530" s="88"/>
      <c r="G530" s="89">
        <f>F529+G529</f>
        <v>3477600</v>
      </c>
      <c r="H530" s="89"/>
      <c r="I530" s="350"/>
      <c r="J530" s="49"/>
      <c r="L530" s="341"/>
    </row>
    <row r="531" spans="1:12" s="86" customFormat="1" ht="12.75" customHeight="1" x14ac:dyDescent="0.25">
      <c r="A531" s="359"/>
      <c r="C531" s="87"/>
      <c r="D531" s="87"/>
      <c r="E531" s="87"/>
      <c r="F531" s="88"/>
      <c r="G531" s="89"/>
      <c r="H531" s="89"/>
      <c r="I531" s="350"/>
      <c r="J531" s="360"/>
    </row>
    <row r="532" spans="1:12" s="86" customFormat="1" ht="12.75" customHeight="1" x14ac:dyDescent="0.25">
      <c r="A532" s="348" t="s">
        <v>21</v>
      </c>
      <c r="B532" s="90" t="s">
        <v>22</v>
      </c>
      <c r="C532" s="91" t="s">
        <v>23</v>
      </c>
      <c r="D532" s="91" t="s">
        <v>24</v>
      </c>
      <c r="E532" s="91"/>
      <c r="F532" s="92" t="s">
        <v>25</v>
      </c>
      <c r="G532" s="93" t="s">
        <v>26</v>
      </c>
      <c r="H532" s="93" t="s">
        <v>27</v>
      </c>
      <c r="I532" s="349"/>
      <c r="J532" s="360"/>
    </row>
    <row r="533" spans="1:12" s="86" customFormat="1" ht="12.75" customHeight="1" x14ac:dyDescent="0.2">
      <c r="A533" s="94">
        <v>300</v>
      </c>
      <c r="B533" s="49" t="s">
        <v>75</v>
      </c>
      <c r="C533" s="341">
        <v>64800</v>
      </c>
      <c r="D533" s="87">
        <f>C533*A533</f>
        <v>19440000</v>
      </c>
      <c r="E533" s="87"/>
      <c r="F533" s="88">
        <f>D533/1.11</f>
        <v>17513513.513513513</v>
      </c>
      <c r="G533" s="89">
        <f>F533*11%</f>
        <v>1926486.4864864864</v>
      </c>
      <c r="H533" s="89">
        <f>F533/A533</f>
        <v>58378.378378378373</v>
      </c>
      <c r="I533" s="350">
        <f>G533/A533</f>
        <v>6421.6216216216217</v>
      </c>
      <c r="J533" s="360"/>
    </row>
    <row r="534" spans="1:12" s="86" customFormat="1" ht="12.75" customHeight="1" x14ac:dyDescent="0.25">
      <c r="A534" s="94"/>
      <c r="C534" s="87"/>
      <c r="D534" s="87">
        <f>D533*12.5%</f>
        <v>2430000</v>
      </c>
      <c r="E534" s="87"/>
      <c r="F534" s="95">
        <f>D534/1.11</f>
        <v>2189189.1891891891</v>
      </c>
      <c r="G534" s="96">
        <f>F534*11%</f>
        <v>240810.8108108108</v>
      </c>
      <c r="H534" s="96">
        <f>F534/A533</f>
        <v>7297.2972972972966</v>
      </c>
      <c r="I534" s="351">
        <f>G534/A533</f>
        <v>802.70270270270271</v>
      </c>
      <c r="J534" s="360"/>
    </row>
    <row r="535" spans="1:12" s="86" customFormat="1" ht="12.75" customHeight="1" x14ac:dyDescent="0.25">
      <c r="A535" s="94"/>
      <c r="C535" s="87" t="s">
        <v>24</v>
      </c>
      <c r="D535" s="87">
        <f>D533-D534</f>
        <v>17010000</v>
      </c>
      <c r="E535" s="87"/>
      <c r="F535" s="88">
        <f>F533-F534</f>
        <v>15324324.324324325</v>
      </c>
      <c r="G535" s="88">
        <f>G533-G534</f>
        <v>1685675.6756756755</v>
      </c>
      <c r="H535" s="88">
        <f>H533-H534</f>
        <v>51081.08108108108</v>
      </c>
      <c r="I535" s="352">
        <f>I533-I534</f>
        <v>5618.9189189189192</v>
      </c>
      <c r="J535" s="360"/>
    </row>
    <row r="536" spans="1:12" s="86" customFormat="1" ht="12.75" customHeight="1" x14ac:dyDescent="0.25">
      <c r="A536" s="94"/>
      <c r="C536" s="87"/>
      <c r="D536" s="87"/>
      <c r="E536" s="87"/>
      <c r="F536" s="88"/>
      <c r="G536" s="89">
        <f>F535+G535</f>
        <v>17010000</v>
      </c>
      <c r="H536" s="89"/>
      <c r="I536" s="350"/>
      <c r="J536" s="360"/>
    </row>
    <row r="537" spans="1:12" s="86" customFormat="1" ht="12.75" customHeight="1" x14ac:dyDescent="0.25">
      <c r="A537" s="359"/>
      <c r="C537" s="87"/>
      <c r="D537" s="87"/>
      <c r="E537" s="87"/>
      <c r="F537" s="88"/>
      <c r="G537" s="89"/>
      <c r="H537" s="89"/>
      <c r="I537" s="350"/>
      <c r="J537" s="360"/>
    </row>
    <row r="538" spans="1:12" s="86" customFormat="1" ht="12.75" customHeight="1" x14ac:dyDescent="0.25">
      <c r="A538" s="348" t="s">
        <v>21</v>
      </c>
      <c r="B538" s="90" t="s">
        <v>22</v>
      </c>
      <c r="C538" s="91" t="s">
        <v>23</v>
      </c>
      <c r="D538" s="91" t="s">
        <v>24</v>
      </c>
      <c r="E538" s="91"/>
      <c r="F538" s="92" t="s">
        <v>25</v>
      </c>
      <c r="G538" s="93" t="s">
        <v>26</v>
      </c>
      <c r="H538" s="93" t="s">
        <v>27</v>
      </c>
      <c r="I538" s="349"/>
      <c r="J538" s="360"/>
    </row>
    <row r="539" spans="1:12" s="86" customFormat="1" ht="12.75" customHeight="1" x14ac:dyDescent="0.2">
      <c r="A539" s="94">
        <v>120</v>
      </c>
      <c r="B539" s="49" t="s">
        <v>66</v>
      </c>
      <c r="C539" s="341">
        <v>32400</v>
      </c>
      <c r="D539" s="87">
        <f>C539*A539</f>
        <v>3888000</v>
      </c>
      <c r="E539" s="87"/>
      <c r="F539" s="88">
        <f>D539/1.11</f>
        <v>3502702.7027027025</v>
      </c>
      <c r="G539" s="89">
        <f>F539*11%</f>
        <v>385297.29729729728</v>
      </c>
      <c r="H539" s="89">
        <f>F539/A539</f>
        <v>29189.189189189186</v>
      </c>
      <c r="I539" s="350">
        <f>G539/A539</f>
        <v>3210.8108108108108</v>
      </c>
      <c r="J539" s="360"/>
    </row>
    <row r="540" spans="1:12" s="86" customFormat="1" ht="12.75" customHeight="1" x14ac:dyDescent="0.25">
      <c r="A540" s="94"/>
      <c r="C540" s="87"/>
      <c r="D540" s="87">
        <f>D539*12.5%</f>
        <v>486000</v>
      </c>
      <c r="E540" s="87"/>
      <c r="F540" s="95">
        <f>D540/1.11</f>
        <v>437837.83783783781</v>
      </c>
      <c r="G540" s="96">
        <f>F540*11%</f>
        <v>48162.16216216216</v>
      </c>
      <c r="H540" s="96">
        <f>F540/A539</f>
        <v>3648.6486486486483</v>
      </c>
      <c r="I540" s="351">
        <f>G540/A539</f>
        <v>401.35135135135135</v>
      </c>
      <c r="J540" s="360"/>
    </row>
    <row r="541" spans="1:12" s="86" customFormat="1" ht="12.75" customHeight="1" x14ac:dyDescent="0.25">
      <c r="A541" s="94"/>
      <c r="C541" s="87" t="s">
        <v>24</v>
      </c>
      <c r="D541" s="87">
        <f>D539-D540</f>
        <v>3402000</v>
      </c>
      <c r="E541" s="87"/>
      <c r="F541" s="88">
        <f>F539-F540</f>
        <v>3064864.8648648649</v>
      </c>
      <c r="G541" s="88">
        <f>G539-G540</f>
        <v>337135.13513513515</v>
      </c>
      <c r="H541" s="88">
        <f>H539-H540</f>
        <v>25540.54054054054</v>
      </c>
      <c r="I541" s="352">
        <f>I539-I540</f>
        <v>2809.4594594594596</v>
      </c>
      <c r="J541" s="360"/>
    </row>
    <row r="542" spans="1:12" s="86" customFormat="1" ht="12.75" customHeight="1" x14ac:dyDescent="0.25">
      <c r="A542" s="94"/>
      <c r="C542" s="87"/>
      <c r="D542" s="87"/>
      <c r="E542" s="87"/>
      <c r="F542" s="88"/>
      <c r="G542" s="89">
        <f>F541+G541</f>
        <v>3402000</v>
      </c>
      <c r="H542" s="89"/>
      <c r="I542" s="350"/>
      <c r="J542" s="360"/>
    </row>
    <row r="543" spans="1:12" s="86" customFormat="1" ht="12.75" customHeight="1" x14ac:dyDescent="0.25">
      <c r="A543" s="359"/>
      <c r="C543" s="87"/>
      <c r="D543" s="87"/>
      <c r="E543" s="87"/>
      <c r="F543" s="88"/>
      <c r="G543" s="89"/>
      <c r="H543" s="89"/>
      <c r="I543" s="350"/>
      <c r="J543" s="360"/>
    </row>
    <row r="544" spans="1:12" s="86" customFormat="1" ht="12.75" customHeight="1" x14ac:dyDescent="0.25">
      <c r="A544" s="348" t="s">
        <v>21</v>
      </c>
      <c r="B544" s="90" t="s">
        <v>22</v>
      </c>
      <c r="C544" s="91" t="s">
        <v>23</v>
      </c>
      <c r="D544" s="91" t="s">
        <v>24</v>
      </c>
      <c r="E544" s="91"/>
      <c r="F544" s="92" t="s">
        <v>25</v>
      </c>
      <c r="G544" s="93" t="s">
        <v>26</v>
      </c>
      <c r="H544" s="93" t="s">
        <v>27</v>
      </c>
      <c r="I544" s="349"/>
      <c r="J544" s="360"/>
    </row>
    <row r="545" spans="1:10" s="86" customFormat="1" ht="12.75" customHeight="1" x14ac:dyDescent="0.2">
      <c r="A545" s="94">
        <v>300</v>
      </c>
      <c r="B545" s="49" t="s">
        <v>173</v>
      </c>
      <c r="C545" s="341">
        <v>57600</v>
      </c>
      <c r="D545" s="87">
        <f>C545*A545</f>
        <v>17280000</v>
      </c>
      <c r="E545" s="87"/>
      <c r="F545" s="88">
        <f>D545/1.11</f>
        <v>15567567.567567566</v>
      </c>
      <c r="G545" s="89">
        <f>F545*11%</f>
        <v>1712432.4324324324</v>
      </c>
      <c r="H545" s="89">
        <f>F545/A545</f>
        <v>51891.891891891886</v>
      </c>
      <c r="I545" s="350">
        <f>G545/A545</f>
        <v>5708.1081081081084</v>
      </c>
      <c r="J545" s="360"/>
    </row>
    <row r="546" spans="1:10" s="86" customFormat="1" ht="12.75" customHeight="1" x14ac:dyDescent="0.25">
      <c r="A546" s="94"/>
      <c r="C546" s="87"/>
      <c r="D546" s="87">
        <f>D545*12.5%</f>
        <v>2160000</v>
      </c>
      <c r="E546" s="87"/>
      <c r="F546" s="95">
        <f>D546/1.11</f>
        <v>1945945.9459459458</v>
      </c>
      <c r="G546" s="96">
        <f>F546*11%</f>
        <v>214054.05405405405</v>
      </c>
      <c r="H546" s="96">
        <f>F546/A545</f>
        <v>6486.4864864864858</v>
      </c>
      <c r="I546" s="351">
        <f>G546/A545</f>
        <v>713.51351351351354</v>
      </c>
      <c r="J546" s="360"/>
    </row>
    <row r="547" spans="1:10" s="86" customFormat="1" ht="12.75" customHeight="1" x14ac:dyDescent="0.25">
      <c r="A547" s="94"/>
      <c r="C547" s="87" t="s">
        <v>24</v>
      </c>
      <c r="D547" s="87">
        <f>D545-D546</f>
        <v>15120000</v>
      </c>
      <c r="E547" s="87"/>
      <c r="F547" s="88">
        <f>F545-F546</f>
        <v>13621621.62162162</v>
      </c>
      <c r="G547" s="88">
        <f>G545-G546</f>
        <v>1498378.3783783785</v>
      </c>
      <c r="H547" s="88">
        <f>H545-H546</f>
        <v>45405.4054054054</v>
      </c>
      <c r="I547" s="352">
        <f>I545-I546</f>
        <v>4994.594594594595</v>
      </c>
      <c r="J547" s="360"/>
    </row>
    <row r="548" spans="1:10" s="86" customFormat="1" ht="12.75" customHeight="1" x14ac:dyDescent="0.25">
      <c r="A548" s="94"/>
      <c r="C548" s="87"/>
      <c r="D548" s="87"/>
      <c r="E548" s="87"/>
      <c r="F548" s="88"/>
      <c r="G548" s="89">
        <f>F547+G547</f>
        <v>15119999.999999998</v>
      </c>
      <c r="H548" s="89"/>
      <c r="I548" s="350"/>
      <c r="J548" s="360"/>
    </row>
    <row r="549" spans="1:10" s="86" customFormat="1" ht="12.75" customHeight="1" x14ac:dyDescent="0.25">
      <c r="A549" s="353"/>
      <c r="B549" s="354"/>
      <c r="C549" s="355"/>
      <c r="D549" s="355"/>
      <c r="E549" s="355"/>
      <c r="F549" s="356"/>
      <c r="G549" s="357"/>
      <c r="H549" s="357"/>
      <c r="I549" s="358"/>
      <c r="J549" s="360"/>
    </row>
    <row r="550" spans="1:10" s="86" customFormat="1" ht="12.75" customHeight="1" x14ac:dyDescent="0.25">
      <c r="C550" s="87"/>
      <c r="D550" s="87"/>
      <c r="E550" s="87"/>
      <c r="F550" s="88"/>
      <c r="G550" s="89"/>
      <c r="H550" s="89"/>
      <c r="I550" s="89"/>
      <c r="J550" s="360"/>
    </row>
    <row r="551" spans="1:10" s="86" customFormat="1" ht="12.75" customHeight="1" x14ac:dyDescent="0.25">
      <c r="A551" s="342" t="s">
        <v>188</v>
      </c>
      <c r="B551" s="343"/>
      <c r="C551" s="344"/>
      <c r="D551" s="344"/>
      <c r="E551" s="344"/>
      <c r="F551" s="345"/>
      <c r="G551" s="346"/>
      <c r="H551" s="346"/>
      <c r="I551" s="347"/>
      <c r="J551" s="360"/>
    </row>
    <row r="552" spans="1:10" s="86" customFormat="1" ht="12.75" customHeight="1" x14ac:dyDescent="0.25">
      <c r="A552" s="348" t="s">
        <v>21</v>
      </c>
      <c r="B552" s="90" t="s">
        <v>22</v>
      </c>
      <c r="C552" s="91" t="s">
        <v>23</v>
      </c>
      <c r="D552" s="91" t="s">
        <v>24</v>
      </c>
      <c r="E552" s="91"/>
      <c r="F552" s="92" t="s">
        <v>25</v>
      </c>
      <c r="G552" s="93" t="s">
        <v>26</v>
      </c>
      <c r="H552" s="93" t="s">
        <v>27</v>
      </c>
      <c r="I552" s="349"/>
      <c r="J552" s="360"/>
    </row>
    <row r="553" spans="1:10" s="86" customFormat="1" ht="12.75" customHeight="1" x14ac:dyDescent="0.2">
      <c r="A553" s="48">
        <v>150</v>
      </c>
      <c r="B553" s="283" t="s">
        <v>176</v>
      </c>
      <c r="C553" s="341">
        <v>28300</v>
      </c>
      <c r="D553" s="87">
        <f>C553*A553</f>
        <v>4245000</v>
      </c>
      <c r="E553" s="87"/>
      <c r="F553" s="88">
        <f>D553/1.11</f>
        <v>3824324.3243243238</v>
      </c>
      <c r="G553" s="89">
        <f>F553*11%</f>
        <v>420675.67567567562</v>
      </c>
      <c r="H553" s="89">
        <f>F553/A553</f>
        <v>25495.495495495492</v>
      </c>
      <c r="I553" s="350">
        <f>G553/A553</f>
        <v>2804.504504504504</v>
      </c>
      <c r="J553" s="360"/>
    </row>
    <row r="554" spans="1:10" s="86" customFormat="1" ht="12.75" customHeight="1" x14ac:dyDescent="0.25">
      <c r="A554" s="94"/>
      <c r="C554" s="87"/>
      <c r="D554" s="87">
        <f>D553*13.5%</f>
        <v>573075</v>
      </c>
      <c r="E554" s="87"/>
      <c r="F554" s="95">
        <f>D554/1.11</f>
        <v>516283.78378378373</v>
      </c>
      <c r="G554" s="96">
        <f>F554*11%</f>
        <v>56791.216216216213</v>
      </c>
      <c r="H554" s="96">
        <f>F554/A553</f>
        <v>3441.8918918918916</v>
      </c>
      <c r="I554" s="351">
        <f>G554/A553</f>
        <v>378.60810810810807</v>
      </c>
      <c r="J554" s="360"/>
    </row>
    <row r="555" spans="1:10" s="86" customFormat="1" ht="12.75" customHeight="1" x14ac:dyDescent="0.25">
      <c r="A555" s="94"/>
      <c r="C555" s="87" t="s">
        <v>24</v>
      </c>
      <c r="D555" s="87">
        <f>D553-D554</f>
        <v>3671925</v>
      </c>
      <c r="E555" s="87"/>
      <c r="F555" s="88">
        <f>F553-F554</f>
        <v>3308040.5405405401</v>
      </c>
      <c r="G555" s="88">
        <f>G553-G554</f>
        <v>363884.45945945941</v>
      </c>
      <c r="H555" s="88">
        <f>H553-H554</f>
        <v>22053.603603603602</v>
      </c>
      <c r="I555" s="352">
        <f>I553-I554</f>
        <v>2425.8963963963961</v>
      </c>
      <c r="J555" s="360"/>
    </row>
    <row r="556" spans="1:10" s="86" customFormat="1" ht="12.75" customHeight="1" x14ac:dyDescent="0.25">
      <c r="A556" s="94"/>
      <c r="C556" s="87"/>
      <c r="D556" s="87"/>
      <c r="E556" s="87"/>
      <c r="F556" s="88"/>
      <c r="G556" s="89">
        <f>F555+G555</f>
        <v>3671924.9999999995</v>
      </c>
      <c r="H556" s="89"/>
      <c r="I556" s="350"/>
      <c r="J556" s="360"/>
    </row>
    <row r="557" spans="1:10" s="86" customFormat="1" ht="12.75" customHeight="1" x14ac:dyDescent="0.25">
      <c r="A557" s="353"/>
      <c r="B557" s="354"/>
      <c r="C557" s="355"/>
      <c r="D557" s="355"/>
      <c r="E557" s="355"/>
      <c r="F557" s="356"/>
      <c r="G557" s="357"/>
      <c r="H557" s="357"/>
      <c r="I557" s="358"/>
      <c r="J557" s="360"/>
    </row>
    <row r="558" spans="1:10" s="86" customFormat="1" ht="12.75" customHeight="1" x14ac:dyDescent="0.25">
      <c r="C558" s="87"/>
      <c r="D558" s="87"/>
      <c r="E558" s="87"/>
      <c r="F558" s="88"/>
      <c r="G558" s="89"/>
      <c r="H558" s="89"/>
      <c r="I558" s="89"/>
      <c r="J558" s="360"/>
    </row>
    <row r="559" spans="1:10" s="86" customFormat="1" ht="12.75" customHeight="1" x14ac:dyDescent="0.25">
      <c r="A559" s="342" t="s">
        <v>189</v>
      </c>
      <c r="B559" s="343"/>
      <c r="C559" s="344"/>
      <c r="D559" s="344"/>
      <c r="E559" s="344"/>
      <c r="F559" s="345"/>
      <c r="G559" s="346"/>
      <c r="H559" s="346"/>
      <c r="I559" s="347"/>
      <c r="J559" s="360"/>
    </row>
    <row r="560" spans="1:10" s="86" customFormat="1" ht="12.75" customHeight="1" x14ac:dyDescent="0.25">
      <c r="A560" s="348" t="s">
        <v>21</v>
      </c>
      <c r="B560" s="90" t="s">
        <v>22</v>
      </c>
      <c r="C560" s="91" t="s">
        <v>23</v>
      </c>
      <c r="D560" s="91" t="s">
        <v>24</v>
      </c>
      <c r="E560" s="91"/>
      <c r="F560" s="92" t="s">
        <v>25</v>
      </c>
      <c r="G560" s="93" t="s">
        <v>26</v>
      </c>
      <c r="H560" s="93" t="s">
        <v>27</v>
      </c>
      <c r="I560" s="349"/>
      <c r="J560" s="360"/>
    </row>
    <row r="561" spans="1:10" s="86" customFormat="1" ht="12.75" customHeight="1" x14ac:dyDescent="0.2">
      <c r="A561" s="48">
        <v>8</v>
      </c>
      <c r="B561" s="283" t="s">
        <v>123</v>
      </c>
      <c r="C561" s="341">
        <v>124200</v>
      </c>
      <c r="D561" s="87">
        <f>C561*A561</f>
        <v>993600</v>
      </c>
      <c r="E561" s="87"/>
      <c r="F561" s="88">
        <f>D561/1.11</f>
        <v>895135.13513513503</v>
      </c>
      <c r="G561" s="89">
        <f>F561*11%</f>
        <v>98464.864864864852</v>
      </c>
      <c r="H561" s="89">
        <f>F561/A561</f>
        <v>111891.89189189188</v>
      </c>
      <c r="I561" s="350">
        <f>G561/A561</f>
        <v>12308.108108108107</v>
      </c>
      <c r="J561" s="360"/>
    </row>
    <row r="562" spans="1:10" s="86" customFormat="1" ht="12.75" customHeight="1" x14ac:dyDescent="0.2">
      <c r="A562" s="48"/>
      <c r="B562" s="49"/>
      <c r="C562" s="341"/>
      <c r="D562" s="87">
        <f>D561*12.5%</f>
        <v>124200</v>
      </c>
      <c r="E562" s="87"/>
      <c r="F562" s="95">
        <f>D562/1.11</f>
        <v>111891.89189189188</v>
      </c>
      <c r="G562" s="96">
        <f>F562*11%</f>
        <v>12308.108108108107</v>
      </c>
      <c r="H562" s="96">
        <f>F562/A561</f>
        <v>13986.486486486485</v>
      </c>
      <c r="I562" s="351">
        <f>G562/A561</f>
        <v>1538.5135135135133</v>
      </c>
      <c r="J562" s="360"/>
    </row>
    <row r="563" spans="1:10" s="86" customFormat="1" ht="12.75" customHeight="1" x14ac:dyDescent="0.2">
      <c r="A563" s="48"/>
      <c r="B563" s="49"/>
      <c r="C563" s="87" t="s">
        <v>24</v>
      </c>
      <c r="D563" s="87">
        <f>D561-D562</f>
        <v>869400</v>
      </c>
      <c r="E563" s="87"/>
      <c r="F563" s="88">
        <f>F561-F562</f>
        <v>783243.2432432432</v>
      </c>
      <c r="G563" s="88">
        <f>G561-G562</f>
        <v>86156.756756756746</v>
      </c>
      <c r="H563" s="88">
        <f>H561-H562</f>
        <v>97905.4054054054</v>
      </c>
      <c r="I563" s="352">
        <f>I561-I562</f>
        <v>10769.594594594593</v>
      </c>
      <c r="J563" s="360"/>
    </row>
    <row r="564" spans="1:10" s="86" customFormat="1" ht="12.75" customHeight="1" x14ac:dyDescent="0.25">
      <c r="A564" s="94"/>
      <c r="C564" s="87"/>
      <c r="D564" s="87"/>
      <c r="E564" s="87"/>
      <c r="F564" s="88"/>
      <c r="G564" s="89">
        <f>F563+G563</f>
        <v>869400</v>
      </c>
      <c r="H564" s="89"/>
      <c r="I564" s="350"/>
      <c r="J564" s="360"/>
    </row>
    <row r="565" spans="1:10" s="86" customFormat="1" ht="12.75" customHeight="1" x14ac:dyDescent="0.25">
      <c r="A565" s="359"/>
      <c r="C565" s="87"/>
      <c r="D565" s="87"/>
      <c r="E565" s="87"/>
      <c r="F565" s="88"/>
      <c r="G565" s="89"/>
      <c r="H565" s="89"/>
      <c r="I565" s="350"/>
      <c r="J565" s="360"/>
    </row>
    <row r="566" spans="1:10" s="86" customFormat="1" ht="12.75" customHeight="1" x14ac:dyDescent="0.25">
      <c r="A566" s="348" t="s">
        <v>21</v>
      </c>
      <c r="B566" s="90" t="s">
        <v>22</v>
      </c>
      <c r="C566" s="91" t="s">
        <v>23</v>
      </c>
      <c r="D566" s="91" t="s">
        <v>24</v>
      </c>
      <c r="E566" s="91"/>
      <c r="F566" s="92" t="s">
        <v>25</v>
      </c>
      <c r="G566" s="93" t="s">
        <v>26</v>
      </c>
      <c r="H566" s="93" t="s">
        <v>27</v>
      </c>
      <c r="I566" s="349"/>
      <c r="J566" s="360"/>
    </row>
    <row r="567" spans="1:10" s="86" customFormat="1" ht="12.75" customHeight="1" x14ac:dyDescent="0.2">
      <c r="A567" s="48">
        <v>8</v>
      </c>
      <c r="B567" s="49" t="s">
        <v>181</v>
      </c>
      <c r="C567" s="341">
        <v>52200</v>
      </c>
      <c r="D567" s="87">
        <f>C567*A567</f>
        <v>417600</v>
      </c>
      <c r="E567" s="87"/>
      <c r="F567" s="88">
        <f>D567/1.11</f>
        <v>376216.21621621615</v>
      </c>
      <c r="G567" s="89">
        <f>F567*11%</f>
        <v>41383.78378378378</v>
      </c>
      <c r="H567" s="89">
        <f>F567/A567</f>
        <v>47027.027027027019</v>
      </c>
      <c r="I567" s="350">
        <f>G567/A567</f>
        <v>5172.9729729729725</v>
      </c>
      <c r="J567" s="360"/>
    </row>
    <row r="568" spans="1:10" s="86" customFormat="1" ht="12.75" customHeight="1" x14ac:dyDescent="0.2">
      <c r="A568" s="48"/>
      <c r="B568" s="49"/>
      <c r="C568" s="341"/>
      <c r="D568" s="87">
        <f>D567*12.5%</f>
        <v>52200</v>
      </c>
      <c r="E568" s="87"/>
      <c r="F568" s="95">
        <f>D568/1.11</f>
        <v>47027.027027027019</v>
      </c>
      <c r="G568" s="96">
        <f>F568*11%</f>
        <v>5172.9729729729725</v>
      </c>
      <c r="H568" s="96">
        <f>F568/A567</f>
        <v>5878.3783783783774</v>
      </c>
      <c r="I568" s="351">
        <f>G568/A567</f>
        <v>646.62162162162156</v>
      </c>
      <c r="J568" s="360"/>
    </row>
    <row r="569" spans="1:10" s="86" customFormat="1" ht="12.75" customHeight="1" x14ac:dyDescent="0.25">
      <c r="A569" s="94"/>
      <c r="C569" s="87" t="s">
        <v>24</v>
      </c>
      <c r="D569" s="87">
        <f>D567-D568</f>
        <v>365400</v>
      </c>
      <c r="E569" s="87"/>
      <c r="F569" s="88">
        <f>F567-F568</f>
        <v>329189.18918918911</v>
      </c>
      <c r="G569" s="88">
        <f>G567-G568</f>
        <v>36210.810810810806</v>
      </c>
      <c r="H569" s="88">
        <f>H567-H568</f>
        <v>41148.648648648639</v>
      </c>
      <c r="I569" s="352">
        <f>I567-I568</f>
        <v>4526.3513513513508</v>
      </c>
      <c r="J569" s="360"/>
    </row>
    <row r="570" spans="1:10" s="86" customFormat="1" ht="12.75" customHeight="1" x14ac:dyDescent="0.25">
      <c r="A570" s="94"/>
      <c r="C570" s="87"/>
      <c r="D570" s="87"/>
      <c r="E570" s="87"/>
      <c r="F570" s="88"/>
      <c r="G570" s="89">
        <f>F569+G569</f>
        <v>365399.99999999994</v>
      </c>
      <c r="H570" s="89"/>
      <c r="I570" s="350"/>
      <c r="J570" s="360"/>
    </row>
    <row r="571" spans="1:10" s="86" customFormat="1" ht="12.75" customHeight="1" x14ac:dyDescent="0.25">
      <c r="A571" s="359"/>
      <c r="C571" s="87"/>
      <c r="D571" s="87"/>
      <c r="E571" s="87"/>
      <c r="F571" s="88"/>
      <c r="G571" s="89"/>
      <c r="H571" s="89"/>
      <c r="I571" s="350"/>
      <c r="J571" s="360"/>
    </row>
    <row r="572" spans="1:10" s="86" customFormat="1" ht="12.75" customHeight="1" x14ac:dyDescent="0.25">
      <c r="A572" s="348" t="s">
        <v>21</v>
      </c>
      <c r="B572" s="90" t="s">
        <v>22</v>
      </c>
      <c r="C572" s="91" t="s">
        <v>23</v>
      </c>
      <c r="D572" s="91" t="s">
        <v>24</v>
      </c>
      <c r="E572" s="91"/>
      <c r="F572" s="92" t="s">
        <v>25</v>
      </c>
      <c r="G572" s="93" t="s">
        <v>26</v>
      </c>
      <c r="H572" s="93" t="s">
        <v>27</v>
      </c>
      <c r="I572" s="349"/>
      <c r="J572" s="360"/>
    </row>
    <row r="573" spans="1:10" s="86" customFormat="1" ht="12.75" customHeight="1" x14ac:dyDescent="0.2">
      <c r="A573" s="48">
        <v>36</v>
      </c>
      <c r="B573" s="49" t="s">
        <v>105</v>
      </c>
      <c r="C573" s="341">
        <v>52800</v>
      </c>
      <c r="D573" s="87">
        <f>C573*A573</f>
        <v>1900800</v>
      </c>
      <c r="E573" s="87"/>
      <c r="F573" s="88">
        <f>D573/1.11</f>
        <v>1712432.4324324322</v>
      </c>
      <c r="G573" s="89">
        <f>F573*11%</f>
        <v>188367.56756756754</v>
      </c>
      <c r="H573" s="89">
        <f>F573/A573</f>
        <v>47567.567567567559</v>
      </c>
      <c r="I573" s="350">
        <f>G573/A573</f>
        <v>5232.4324324324316</v>
      </c>
      <c r="J573" s="360"/>
    </row>
    <row r="574" spans="1:10" s="86" customFormat="1" ht="12.75" customHeight="1" x14ac:dyDescent="0.25">
      <c r="A574" s="94"/>
      <c r="C574" s="87"/>
      <c r="D574" s="87">
        <f>D573*14%</f>
        <v>266112</v>
      </c>
      <c r="E574" s="87"/>
      <c r="F574" s="95">
        <f>D574/1.11</f>
        <v>239740.54054054053</v>
      </c>
      <c r="G574" s="96">
        <f>F574*11%</f>
        <v>26371.45945945946</v>
      </c>
      <c r="H574" s="96">
        <f>F574/A573</f>
        <v>6659.4594594594591</v>
      </c>
      <c r="I574" s="351">
        <f>G574/A573</f>
        <v>732.54054054054052</v>
      </c>
      <c r="J574" s="360"/>
    </row>
    <row r="575" spans="1:10" s="86" customFormat="1" ht="12.75" customHeight="1" x14ac:dyDescent="0.25">
      <c r="A575" s="94"/>
      <c r="C575" s="87" t="s">
        <v>24</v>
      </c>
      <c r="D575" s="87">
        <f>D573-D574</f>
        <v>1634688</v>
      </c>
      <c r="E575" s="87"/>
      <c r="F575" s="88">
        <f>F573-F574</f>
        <v>1472691.8918918916</v>
      </c>
      <c r="G575" s="88">
        <f>G573-G574</f>
        <v>161996.10810810808</v>
      </c>
      <c r="H575" s="88">
        <f>H573-H574</f>
        <v>40908.108108108099</v>
      </c>
      <c r="I575" s="352">
        <f>I573-I574</f>
        <v>4499.8918918918907</v>
      </c>
      <c r="J575" s="360"/>
    </row>
    <row r="576" spans="1:10" s="86" customFormat="1" ht="12.75" customHeight="1" x14ac:dyDescent="0.25">
      <c r="A576" s="94"/>
      <c r="C576" s="87"/>
      <c r="D576" s="87"/>
      <c r="E576" s="87"/>
      <c r="F576" s="88"/>
      <c r="G576" s="89">
        <f>F575+G575</f>
        <v>1634687.9999999998</v>
      </c>
      <c r="H576" s="89"/>
      <c r="I576" s="350"/>
      <c r="J576" s="360"/>
    </row>
    <row r="577" spans="1:10" s="86" customFormat="1" ht="12.75" customHeight="1" x14ac:dyDescent="0.25">
      <c r="A577" s="353"/>
      <c r="B577" s="354"/>
      <c r="C577" s="355"/>
      <c r="D577" s="355"/>
      <c r="E577" s="355"/>
      <c r="F577" s="356"/>
      <c r="G577" s="357"/>
      <c r="H577" s="357"/>
      <c r="I577" s="358"/>
      <c r="J577" s="360"/>
    </row>
    <row r="578" spans="1:10" s="86" customFormat="1" ht="12.75" customHeight="1" x14ac:dyDescent="0.25">
      <c r="C578" s="87"/>
      <c r="D578" s="87"/>
      <c r="E578" s="87"/>
      <c r="F578" s="88"/>
      <c r="G578" s="89"/>
      <c r="H578" s="89"/>
      <c r="I578" s="89"/>
      <c r="J578" s="360"/>
    </row>
    <row r="579" spans="1:10" s="86" customFormat="1" ht="12.75" x14ac:dyDescent="0.25">
      <c r="C579" s="87"/>
      <c r="D579" s="87"/>
      <c r="E579" s="87"/>
      <c r="F579" s="88"/>
      <c r="G579" s="89"/>
      <c r="H579" s="89"/>
      <c r="I579" s="89"/>
      <c r="J579" s="360"/>
    </row>
    <row r="580" spans="1:10" s="86" customFormat="1" ht="12.75" x14ac:dyDescent="0.25">
      <c r="C580" s="87"/>
      <c r="D580" s="87"/>
      <c r="E580" s="87"/>
      <c r="F580" s="88"/>
      <c r="G580" s="89"/>
      <c r="H580" s="89"/>
      <c r="I580" s="89"/>
      <c r="J580" s="360"/>
    </row>
  </sheetData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00"/>
  <sheetViews>
    <sheetView tabSelected="1" topLeftCell="A1779" workbookViewId="0">
      <selection activeCell="E1816" sqref="E1816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2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22050001</v>
      </c>
      <c r="G2" s="11" t="s">
        <v>2</v>
      </c>
      <c r="H2" s="451" t="s">
        <v>30</v>
      </c>
      <c r="I2" s="451"/>
      <c r="J2" s="451"/>
      <c r="K2" s="452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455" t="s">
        <v>3</v>
      </c>
      <c r="G3" s="17"/>
      <c r="H3" s="453"/>
      <c r="I3" s="453"/>
      <c r="J3" s="453"/>
      <c r="K3" s="454"/>
      <c r="L3" s="12"/>
    </row>
    <row r="4" spans="1:12" s="10" customFormat="1" ht="16.5" customHeight="1" x14ac:dyDescent="0.3">
      <c r="A4" s="5"/>
      <c r="B4" s="6" t="s">
        <v>4</v>
      </c>
      <c r="C4" s="7"/>
      <c r="D4" s="456">
        <v>44690</v>
      </c>
      <c r="E4" s="457"/>
      <c r="F4" s="455"/>
      <c r="G4" s="18"/>
      <c r="H4" s="445"/>
      <c r="I4" s="445"/>
      <c r="J4" s="445"/>
      <c r="K4" s="458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455"/>
      <c r="G5" s="18"/>
      <c r="H5" s="459" t="s">
        <v>31</v>
      </c>
      <c r="I5" s="459"/>
      <c r="J5" s="459"/>
      <c r="K5" s="46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29</v>
      </c>
      <c r="E6" s="9"/>
      <c r="F6" s="21"/>
      <c r="G6" s="22"/>
      <c r="H6" s="461"/>
      <c r="I6" s="461"/>
      <c r="J6" s="461"/>
      <c r="K6" s="462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96</v>
      </c>
      <c r="C10" s="46" t="s">
        <v>32</v>
      </c>
      <c r="D10" s="47">
        <v>1</v>
      </c>
      <c r="E10" s="98" t="s">
        <v>33</v>
      </c>
      <c r="F10" s="49"/>
      <c r="G10" s="50"/>
      <c r="H10" s="51">
        <v>33000</v>
      </c>
      <c r="I10" s="52"/>
      <c r="J10" s="52"/>
      <c r="K10" s="53">
        <f t="shared" ref="K10:K29" si="0">(B10*H10-((B10*H10)*I10))-((B10*H10-((B10*H10)*I10))*J10)</f>
        <v>3168000</v>
      </c>
      <c r="L10" s="36"/>
    </row>
    <row r="11" spans="1:12" s="10" customFormat="1" ht="13.5" customHeight="1" x14ac:dyDescent="0.25">
      <c r="A11" s="45">
        <v>2</v>
      </c>
      <c r="B11" s="46"/>
      <c r="C11" s="46"/>
      <c r="D11" s="47"/>
      <c r="E11" s="48"/>
      <c r="F11" s="49"/>
      <c r="G11" s="50"/>
      <c r="H11" s="51"/>
      <c r="I11" s="52"/>
      <c r="J11" s="52"/>
      <c r="K11" s="53">
        <f t="shared" si="0"/>
        <v>0</v>
      </c>
      <c r="L11" s="36"/>
    </row>
    <row r="12" spans="1:12" s="10" customFormat="1" ht="13.5" x14ac:dyDescent="0.25">
      <c r="A12" s="45">
        <v>3</v>
      </c>
      <c r="B12" s="46"/>
      <c r="C12" s="46"/>
      <c r="D12" s="47"/>
      <c r="E12" s="48"/>
      <c r="F12" s="49"/>
      <c r="G12" s="50"/>
      <c r="H12" s="51"/>
      <c r="I12" s="52"/>
      <c r="J12" s="52"/>
      <c r="K12" s="53">
        <f t="shared" si="0"/>
        <v>0</v>
      </c>
      <c r="L12" s="36"/>
    </row>
    <row r="13" spans="1:12" s="10" customFormat="1" ht="13.5" customHeight="1" x14ac:dyDescent="0.25">
      <c r="A13" s="45">
        <v>4</v>
      </c>
      <c r="B13" s="46"/>
      <c r="C13" s="46"/>
      <c r="D13" s="47"/>
      <c r="E13" s="48"/>
      <c r="F13" s="49"/>
      <c r="G13" s="50"/>
      <c r="H13" s="51"/>
      <c r="I13" s="52"/>
      <c r="J13" s="52"/>
      <c r="K13" s="53">
        <f t="shared" si="0"/>
        <v>0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444"/>
      <c r="K31" s="445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446">
        <f>SUM(K10:K30)</f>
        <v>3168000</v>
      </c>
      <c r="K32" s="447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448"/>
      <c r="K33" s="448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445"/>
      <c r="K35" s="445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28</v>
      </c>
      <c r="J36" s="449">
        <f>((J32/1.11)+(K34/1.11))*11%</f>
        <v>313945.94594594592</v>
      </c>
      <c r="K36" s="450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445"/>
      <c r="K37" s="445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18</v>
      </c>
      <c r="J38" s="76"/>
      <c r="K38" s="77">
        <f>J32-K34</f>
        <v>3168000</v>
      </c>
      <c r="L38" s="73"/>
    </row>
    <row r="39" spans="1:12" s="10" customFormat="1" ht="13.5" customHeight="1" x14ac:dyDescent="0.25">
      <c r="A39" s="5"/>
      <c r="B39" s="78" t="s">
        <v>19</v>
      </c>
      <c r="C39" s="64"/>
      <c r="D39" s="63"/>
      <c r="I39" s="79"/>
      <c r="J39" s="27" t="s">
        <v>20</v>
      </c>
      <c r="K39" s="80" t="s">
        <v>34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83"/>
      <c r="B41" s="184"/>
      <c r="C41" s="184"/>
      <c r="D41" s="185"/>
      <c r="E41" s="184"/>
      <c r="F41" s="184"/>
      <c r="G41" s="184"/>
      <c r="H41" s="184"/>
      <c r="I41" s="186"/>
      <c r="J41" s="186"/>
      <c r="K41" s="184"/>
      <c r="L41" s="184"/>
    </row>
    <row r="42" spans="1:12" s="10" customFormat="1" ht="16.5" customHeight="1" x14ac:dyDescent="0.3">
      <c r="A42" s="187"/>
      <c r="B42" s="188" t="s">
        <v>0</v>
      </c>
      <c r="C42" s="189"/>
      <c r="D42" s="190" t="s">
        <v>1</v>
      </c>
      <c r="E42" s="191">
        <v>22050001</v>
      </c>
      <c r="F42" s="192"/>
      <c r="G42" s="193" t="s">
        <v>2</v>
      </c>
      <c r="H42" s="428" t="s">
        <v>30</v>
      </c>
      <c r="I42" s="428"/>
      <c r="J42" s="428"/>
      <c r="K42" s="429"/>
      <c r="L42" s="194"/>
    </row>
    <row r="43" spans="1:12" s="10" customFormat="1" ht="2.4500000000000002" customHeight="1" x14ac:dyDescent="0.3">
      <c r="A43" s="187"/>
      <c r="B43" s="195"/>
      <c r="C43" s="196"/>
      <c r="D43" s="197"/>
      <c r="E43" s="198"/>
      <c r="F43" s="432" t="s">
        <v>3</v>
      </c>
      <c r="G43" s="199"/>
      <c r="H43" s="430"/>
      <c r="I43" s="430"/>
      <c r="J43" s="430"/>
      <c r="K43" s="431"/>
      <c r="L43" s="194"/>
    </row>
    <row r="44" spans="1:12" s="10" customFormat="1" ht="16.5" customHeight="1" x14ac:dyDescent="0.3">
      <c r="A44" s="187"/>
      <c r="B44" s="188" t="s">
        <v>4</v>
      </c>
      <c r="C44" s="189"/>
      <c r="D44" s="433">
        <v>44690</v>
      </c>
      <c r="E44" s="434"/>
      <c r="F44" s="432"/>
      <c r="G44" s="200"/>
      <c r="H44" s="412"/>
      <c r="I44" s="412"/>
      <c r="J44" s="412"/>
      <c r="K44" s="435"/>
      <c r="L44" s="200"/>
    </row>
    <row r="45" spans="1:12" s="10" customFormat="1" ht="2.4500000000000002" customHeight="1" x14ac:dyDescent="0.3">
      <c r="A45" s="187"/>
      <c r="B45" s="195"/>
      <c r="C45" s="196"/>
      <c r="D45" s="197"/>
      <c r="E45" s="198"/>
      <c r="F45" s="432"/>
      <c r="G45" s="200"/>
      <c r="H45" s="436" t="s">
        <v>31</v>
      </c>
      <c r="I45" s="436"/>
      <c r="J45" s="436"/>
      <c r="K45" s="437"/>
      <c r="L45" s="201"/>
    </row>
    <row r="46" spans="1:12" s="10" customFormat="1" ht="16.5" customHeight="1" x14ac:dyDescent="0.4">
      <c r="A46" s="187"/>
      <c r="B46" s="188" t="s">
        <v>5</v>
      </c>
      <c r="C46" s="189"/>
      <c r="D46" s="202" t="s">
        <v>29</v>
      </c>
      <c r="E46" s="191"/>
      <c r="F46" s="203"/>
      <c r="G46" s="204"/>
      <c r="H46" s="438"/>
      <c r="I46" s="438"/>
      <c r="J46" s="438"/>
      <c r="K46" s="439"/>
      <c r="L46" s="201"/>
    </row>
    <row r="47" spans="1:12" s="10" customFormat="1" ht="5.0999999999999996" customHeight="1" x14ac:dyDescent="0.45">
      <c r="A47" s="187"/>
      <c r="B47" s="205"/>
      <c r="C47" s="206"/>
      <c r="D47" s="207"/>
      <c r="E47" s="192"/>
      <c r="F47" s="208"/>
      <c r="G47" s="192"/>
      <c r="H47" s="192"/>
      <c r="I47" s="209"/>
      <c r="J47" s="209"/>
      <c r="K47" s="210"/>
      <c r="L47" s="192"/>
    </row>
    <row r="48" spans="1:12" s="10" customFormat="1" ht="14.25" thickBot="1" x14ac:dyDescent="0.3">
      <c r="A48" s="187"/>
      <c r="B48" s="211" t="s">
        <v>6</v>
      </c>
      <c r="C48" s="211" t="s">
        <v>7</v>
      </c>
      <c r="D48" s="212" t="s">
        <v>8</v>
      </c>
      <c r="E48" s="213"/>
      <c r="F48" s="214" t="s">
        <v>9</v>
      </c>
      <c r="G48" s="215"/>
      <c r="H48" s="211" t="s">
        <v>10</v>
      </c>
      <c r="I48" s="216" t="s">
        <v>11</v>
      </c>
      <c r="J48" s="216" t="s">
        <v>12</v>
      </c>
      <c r="K48" s="217" t="s">
        <v>13</v>
      </c>
      <c r="L48" s="218"/>
    </row>
    <row r="49" spans="1:12" s="10" customFormat="1" ht="7.5" customHeight="1" thickTop="1" x14ac:dyDescent="0.25">
      <c r="A49" s="187"/>
      <c r="B49" s="219"/>
      <c r="C49" s="220"/>
      <c r="D49" s="221"/>
      <c r="E49" s="222"/>
      <c r="F49" s="223"/>
      <c r="G49" s="224"/>
      <c r="H49" s="219"/>
      <c r="I49" s="225"/>
      <c r="J49" s="225"/>
      <c r="K49" s="226"/>
      <c r="L49" s="218"/>
    </row>
    <row r="50" spans="1:12" s="10" customFormat="1" ht="13.5" customHeight="1" x14ac:dyDescent="0.25">
      <c r="A50" s="227">
        <v>1</v>
      </c>
      <c r="B50" s="228">
        <v>96</v>
      </c>
      <c r="C50" s="228" t="s">
        <v>32</v>
      </c>
      <c r="D50" s="229">
        <v>1</v>
      </c>
      <c r="E50" s="230" t="s">
        <v>33</v>
      </c>
      <c r="F50" s="231"/>
      <c r="G50" s="232"/>
      <c r="H50" s="233">
        <v>33000</v>
      </c>
      <c r="I50" s="234"/>
      <c r="J50" s="234"/>
      <c r="K50" s="235">
        <f t="shared" ref="K50:K69" si="1">(B50*H50-((B50*H50)*I50))-((B50*H50-((B50*H50)*I50))*J50)</f>
        <v>3168000</v>
      </c>
      <c r="L50" s="218"/>
    </row>
    <row r="51" spans="1:12" s="10" customFormat="1" ht="13.5" customHeight="1" x14ac:dyDescent="0.25">
      <c r="A51" s="227">
        <v>2</v>
      </c>
      <c r="B51" s="228"/>
      <c r="C51" s="228"/>
      <c r="D51" s="229"/>
      <c r="E51" s="236"/>
      <c r="F51" s="231"/>
      <c r="G51" s="232"/>
      <c r="H51" s="233"/>
      <c r="I51" s="234"/>
      <c r="J51" s="234"/>
      <c r="K51" s="235">
        <f t="shared" si="1"/>
        <v>0</v>
      </c>
      <c r="L51" s="218"/>
    </row>
    <row r="52" spans="1:12" s="10" customFormat="1" ht="13.5" x14ac:dyDescent="0.25">
      <c r="A52" s="227">
        <v>3</v>
      </c>
      <c r="B52" s="228"/>
      <c r="C52" s="228"/>
      <c r="D52" s="229"/>
      <c r="E52" s="236"/>
      <c r="F52" s="231"/>
      <c r="G52" s="232"/>
      <c r="H52" s="233"/>
      <c r="I52" s="234"/>
      <c r="J52" s="234"/>
      <c r="K52" s="235">
        <f t="shared" si="1"/>
        <v>0</v>
      </c>
      <c r="L52" s="218"/>
    </row>
    <row r="53" spans="1:12" s="10" customFormat="1" ht="13.5" customHeight="1" x14ac:dyDescent="0.25">
      <c r="A53" s="227">
        <v>4</v>
      </c>
      <c r="B53" s="228"/>
      <c r="C53" s="228"/>
      <c r="D53" s="229"/>
      <c r="E53" s="236"/>
      <c r="F53" s="231"/>
      <c r="G53" s="232"/>
      <c r="H53" s="233"/>
      <c r="I53" s="234"/>
      <c r="J53" s="234"/>
      <c r="K53" s="235">
        <f t="shared" si="1"/>
        <v>0</v>
      </c>
      <c r="L53" s="218"/>
    </row>
    <row r="54" spans="1:12" s="10" customFormat="1" ht="13.5" x14ac:dyDescent="0.25">
      <c r="A54" s="227">
        <v>5</v>
      </c>
      <c r="B54" s="228"/>
      <c r="C54" s="228"/>
      <c r="D54" s="229"/>
      <c r="E54" s="236"/>
      <c r="F54" s="231"/>
      <c r="G54" s="232"/>
      <c r="H54" s="233"/>
      <c r="I54" s="234"/>
      <c r="J54" s="234"/>
      <c r="K54" s="235">
        <f t="shared" si="1"/>
        <v>0</v>
      </c>
      <c r="L54" s="218"/>
    </row>
    <row r="55" spans="1:12" s="10" customFormat="1" ht="13.5" x14ac:dyDescent="0.25">
      <c r="A55" s="227">
        <v>6</v>
      </c>
      <c r="B55" s="228"/>
      <c r="C55" s="228"/>
      <c r="D55" s="229"/>
      <c r="E55" s="236"/>
      <c r="F55" s="231"/>
      <c r="G55" s="232"/>
      <c r="H55" s="233"/>
      <c r="I55" s="234"/>
      <c r="J55" s="234"/>
      <c r="K55" s="235">
        <f t="shared" si="1"/>
        <v>0</v>
      </c>
      <c r="L55" s="218"/>
    </row>
    <row r="56" spans="1:12" s="10" customFormat="1" ht="13.5" x14ac:dyDescent="0.25">
      <c r="A56" s="227">
        <v>7</v>
      </c>
      <c r="B56" s="228"/>
      <c r="C56" s="228"/>
      <c r="D56" s="229"/>
      <c r="E56" s="236"/>
      <c r="F56" s="231"/>
      <c r="G56" s="232"/>
      <c r="H56" s="233"/>
      <c r="I56" s="234"/>
      <c r="J56" s="234"/>
      <c r="K56" s="235">
        <f t="shared" si="1"/>
        <v>0</v>
      </c>
      <c r="L56" s="218"/>
    </row>
    <row r="57" spans="1:12" s="10" customFormat="1" ht="13.5" x14ac:dyDescent="0.25">
      <c r="A57" s="227">
        <v>8</v>
      </c>
      <c r="B57" s="228"/>
      <c r="C57" s="228"/>
      <c r="D57" s="229"/>
      <c r="E57" s="236"/>
      <c r="F57" s="231"/>
      <c r="G57" s="232"/>
      <c r="H57" s="233"/>
      <c r="I57" s="234"/>
      <c r="J57" s="234"/>
      <c r="K57" s="235">
        <f t="shared" si="1"/>
        <v>0</v>
      </c>
      <c r="L57" s="218"/>
    </row>
    <row r="58" spans="1:12" s="10" customFormat="1" ht="13.5" x14ac:dyDescent="0.25">
      <c r="A58" s="227">
        <v>9</v>
      </c>
      <c r="B58" s="228"/>
      <c r="C58" s="228"/>
      <c r="D58" s="229"/>
      <c r="E58" s="236"/>
      <c r="F58" s="231"/>
      <c r="G58" s="232"/>
      <c r="H58" s="233"/>
      <c r="I58" s="234"/>
      <c r="J58" s="234"/>
      <c r="K58" s="235">
        <f t="shared" si="1"/>
        <v>0</v>
      </c>
      <c r="L58" s="218"/>
    </row>
    <row r="59" spans="1:12" s="10" customFormat="1" ht="13.5" x14ac:dyDescent="0.25">
      <c r="A59" s="227">
        <v>10</v>
      </c>
      <c r="B59" s="228"/>
      <c r="C59" s="228"/>
      <c r="D59" s="229"/>
      <c r="E59" s="236"/>
      <c r="F59" s="231"/>
      <c r="G59" s="232"/>
      <c r="H59" s="233"/>
      <c r="I59" s="234"/>
      <c r="J59" s="234"/>
      <c r="K59" s="235">
        <f t="shared" si="1"/>
        <v>0</v>
      </c>
      <c r="L59" s="218"/>
    </row>
    <row r="60" spans="1:12" s="10" customFormat="1" ht="13.5" x14ac:dyDescent="0.25">
      <c r="A60" s="227">
        <v>11</v>
      </c>
      <c r="B60" s="228"/>
      <c r="C60" s="228"/>
      <c r="D60" s="229"/>
      <c r="E60" s="236"/>
      <c r="F60" s="231"/>
      <c r="G60" s="232"/>
      <c r="H60" s="233"/>
      <c r="I60" s="234"/>
      <c r="J60" s="234"/>
      <c r="K60" s="235">
        <f t="shared" si="1"/>
        <v>0</v>
      </c>
      <c r="L60" s="218"/>
    </row>
    <row r="61" spans="1:12" s="10" customFormat="1" ht="13.5" x14ac:dyDescent="0.25">
      <c r="A61" s="227">
        <v>12</v>
      </c>
      <c r="B61" s="228"/>
      <c r="C61" s="228"/>
      <c r="D61" s="229"/>
      <c r="E61" s="236"/>
      <c r="F61" s="231"/>
      <c r="G61" s="232"/>
      <c r="H61" s="233"/>
      <c r="I61" s="234"/>
      <c r="J61" s="234"/>
      <c r="K61" s="235">
        <f t="shared" si="1"/>
        <v>0</v>
      </c>
      <c r="L61" s="218"/>
    </row>
    <row r="62" spans="1:12" s="10" customFormat="1" ht="13.5" x14ac:dyDescent="0.25">
      <c r="A62" s="227">
        <v>13</v>
      </c>
      <c r="B62" s="228"/>
      <c r="C62" s="228"/>
      <c r="D62" s="229"/>
      <c r="E62" s="236"/>
      <c r="F62" s="231"/>
      <c r="G62" s="232"/>
      <c r="H62" s="233"/>
      <c r="I62" s="234"/>
      <c r="J62" s="234"/>
      <c r="K62" s="235">
        <f t="shared" si="1"/>
        <v>0</v>
      </c>
      <c r="L62" s="218"/>
    </row>
    <row r="63" spans="1:12" s="10" customFormat="1" ht="13.5" x14ac:dyDescent="0.25">
      <c r="A63" s="227">
        <v>14</v>
      </c>
      <c r="B63" s="228"/>
      <c r="C63" s="228"/>
      <c r="D63" s="229"/>
      <c r="E63" s="236"/>
      <c r="F63" s="231"/>
      <c r="G63" s="232"/>
      <c r="H63" s="233"/>
      <c r="I63" s="234"/>
      <c r="J63" s="234"/>
      <c r="K63" s="235">
        <f t="shared" si="1"/>
        <v>0</v>
      </c>
      <c r="L63" s="218"/>
    </row>
    <row r="64" spans="1:12" s="10" customFormat="1" ht="13.5" x14ac:dyDescent="0.25">
      <c r="A64" s="227">
        <v>15</v>
      </c>
      <c r="B64" s="228"/>
      <c r="C64" s="228"/>
      <c r="D64" s="229"/>
      <c r="E64" s="236"/>
      <c r="F64" s="231"/>
      <c r="G64" s="232"/>
      <c r="H64" s="233"/>
      <c r="I64" s="234"/>
      <c r="J64" s="234"/>
      <c r="K64" s="235">
        <f t="shared" si="1"/>
        <v>0</v>
      </c>
      <c r="L64" s="218"/>
    </row>
    <row r="65" spans="1:12" s="10" customFormat="1" ht="13.5" x14ac:dyDescent="0.25">
      <c r="A65" s="227">
        <v>16</v>
      </c>
      <c r="B65" s="228"/>
      <c r="C65" s="228"/>
      <c r="D65" s="229"/>
      <c r="E65" s="236"/>
      <c r="F65" s="231"/>
      <c r="G65" s="232"/>
      <c r="H65" s="233"/>
      <c r="I65" s="234"/>
      <c r="J65" s="234"/>
      <c r="K65" s="235">
        <f t="shared" si="1"/>
        <v>0</v>
      </c>
      <c r="L65" s="218"/>
    </row>
    <row r="66" spans="1:12" s="10" customFormat="1" ht="13.5" x14ac:dyDescent="0.25">
      <c r="A66" s="227">
        <v>17</v>
      </c>
      <c r="B66" s="228"/>
      <c r="C66" s="228"/>
      <c r="D66" s="229"/>
      <c r="E66" s="236"/>
      <c r="F66" s="231"/>
      <c r="G66" s="232"/>
      <c r="H66" s="233"/>
      <c r="I66" s="234"/>
      <c r="J66" s="234"/>
      <c r="K66" s="235">
        <f t="shared" si="1"/>
        <v>0</v>
      </c>
      <c r="L66" s="218"/>
    </row>
    <row r="67" spans="1:12" s="10" customFormat="1" ht="13.5" x14ac:dyDescent="0.25">
      <c r="A67" s="227">
        <v>18</v>
      </c>
      <c r="B67" s="228"/>
      <c r="C67" s="228"/>
      <c r="D67" s="229"/>
      <c r="E67" s="236"/>
      <c r="F67" s="231"/>
      <c r="G67" s="232"/>
      <c r="H67" s="233"/>
      <c r="I67" s="234"/>
      <c r="J67" s="234"/>
      <c r="K67" s="235">
        <f t="shared" si="1"/>
        <v>0</v>
      </c>
      <c r="L67" s="218"/>
    </row>
    <row r="68" spans="1:12" s="10" customFormat="1" ht="12.75" customHeight="1" x14ac:dyDescent="0.25">
      <c r="A68" s="227">
        <v>19</v>
      </c>
      <c r="B68" s="228"/>
      <c r="C68" s="228"/>
      <c r="D68" s="229"/>
      <c r="E68" s="236"/>
      <c r="F68" s="231"/>
      <c r="G68" s="232"/>
      <c r="H68" s="233"/>
      <c r="I68" s="234"/>
      <c r="J68" s="234"/>
      <c r="K68" s="235">
        <f t="shared" si="1"/>
        <v>0</v>
      </c>
      <c r="L68" s="218"/>
    </row>
    <row r="69" spans="1:12" s="10" customFormat="1" ht="13.5" x14ac:dyDescent="0.25">
      <c r="A69" s="227">
        <v>20</v>
      </c>
      <c r="B69" s="228"/>
      <c r="C69" s="228"/>
      <c r="D69" s="229"/>
      <c r="E69" s="236"/>
      <c r="F69" s="231"/>
      <c r="G69" s="232"/>
      <c r="H69" s="233"/>
      <c r="I69" s="234"/>
      <c r="J69" s="234"/>
      <c r="K69" s="235">
        <f t="shared" si="1"/>
        <v>0</v>
      </c>
      <c r="L69" s="218"/>
    </row>
    <row r="70" spans="1:12" s="10" customFormat="1" ht="7.5" customHeight="1" x14ac:dyDescent="0.25">
      <c r="A70" s="187"/>
      <c r="B70" s="237"/>
      <c r="C70" s="237"/>
      <c r="D70" s="238"/>
      <c r="E70" s="239"/>
      <c r="F70" s="240"/>
      <c r="G70" s="241"/>
      <c r="H70" s="242"/>
      <c r="I70" s="243"/>
      <c r="J70" s="243"/>
      <c r="K70" s="244"/>
      <c r="L70" s="218"/>
    </row>
    <row r="71" spans="1:12" s="10" customFormat="1" ht="5.0999999999999996" customHeight="1" x14ac:dyDescent="0.25">
      <c r="A71" s="187"/>
      <c r="B71" s="245"/>
      <c r="C71" s="245"/>
      <c r="D71" s="246"/>
      <c r="E71" s="247"/>
      <c r="F71" s="247"/>
      <c r="G71" s="247"/>
      <c r="H71" s="247"/>
      <c r="I71" s="248"/>
      <c r="J71" s="440"/>
      <c r="K71" s="412"/>
      <c r="L71" s="192"/>
    </row>
    <row r="72" spans="1:12" s="10" customFormat="1" ht="16.5" customHeight="1" x14ac:dyDescent="0.3">
      <c r="A72" s="187"/>
      <c r="B72" s="249"/>
      <c r="C72" s="249"/>
      <c r="D72" s="207"/>
      <c r="E72" s="192"/>
      <c r="F72" s="192"/>
      <c r="G72" s="192"/>
      <c r="H72" s="192"/>
      <c r="I72" s="250" t="s">
        <v>14</v>
      </c>
      <c r="J72" s="441">
        <f>SUM(K50:K70)</f>
        <v>3168000</v>
      </c>
      <c r="K72" s="442"/>
      <c r="L72" s="218"/>
    </row>
    <row r="73" spans="1:12" s="10" customFormat="1" ht="5.0999999999999996" customHeight="1" x14ac:dyDescent="0.3">
      <c r="A73" s="187"/>
      <c r="B73" s="249"/>
      <c r="C73" s="249"/>
      <c r="D73" s="207"/>
      <c r="E73" s="192"/>
      <c r="F73" s="192"/>
      <c r="G73" s="192"/>
      <c r="H73" s="192"/>
      <c r="I73" s="251"/>
      <c r="J73" s="443"/>
      <c r="K73" s="443"/>
      <c r="L73" s="192"/>
    </row>
    <row r="74" spans="1:12" s="10" customFormat="1" ht="16.5" customHeight="1" x14ac:dyDescent="0.3">
      <c r="A74" s="187"/>
      <c r="B74" s="249"/>
      <c r="C74" s="249"/>
      <c r="D74" s="207"/>
      <c r="E74" s="192"/>
      <c r="F74" s="192"/>
      <c r="G74" s="192"/>
      <c r="H74" s="192"/>
      <c r="I74" s="250" t="s">
        <v>15</v>
      </c>
      <c r="J74" s="252"/>
      <c r="K74" s="253">
        <f>J72*J74</f>
        <v>0</v>
      </c>
      <c r="L74" s="254"/>
    </row>
    <row r="75" spans="1:12" s="10" customFormat="1" ht="5.0999999999999996" customHeight="1" x14ac:dyDescent="0.3">
      <c r="A75" s="187"/>
      <c r="B75" s="249"/>
      <c r="C75" s="249"/>
      <c r="D75" s="207"/>
      <c r="E75" s="192"/>
      <c r="F75" s="192"/>
      <c r="G75" s="192"/>
      <c r="H75" s="192"/>
      <c r="I75" s="251"/>
      <c r="J75" s="412"/>
      <c r="K75" s="412"/>
      <c r="L75" s="192"/>
    </row>
    <row r="76" spans="1:12" s="10" customFormat="1" ht="16.5" customHeight="1" x14ac:dyDescent="0.3">
      <c r="A76" s="187"/>
      <c r="B76" s="255" t="s">
        <v>16</v>
      </c>
      <c r="C76" s="255"/>
      <c r="D76" s="207"/>
      <c r="E76" s="207" t="s">
        <v>17</v>
      </c>
      <c r="F76" s="192"/>
      <c r="G76" s="192"/>
      <c r="H76" s="192"/>
      <c r="I76" s="250" t="s">
        <v>28</v>
      </c>
      <c r="J76" s="410">
        <f>((J72/1.11)+(K74/1.11))*11%</f>
        <v>313945.94594594592</v>
      </c>
      <c r="K76" s="411"/>
      <c r="L76" s="256"/>
    </row>
    <row r="77" spans="1:12" s="10" customFormat="1" ht="5.0999999999999996" customHeight="1" x14ac:dyDescent="0.3">
      <c r="A77" s="187"/>
      <c r="B77" s="249"/>
      <c r="C77" s="249"/>
      <c r="D77" s="207"/>
      <c r="E77" s="192"/>
      <c r="F77" s="192"/>
      <c r="G77" s="192"/>
      <c r="H77" s="192"/>
      <c r="I77" s="251"/>
      <c r="J77" s="412"/>
      <c r="K77" s="412"/>
      <c r="L77" s="192"/>
    </row>
    <row r="78" spans="1:12" s="10" customFormat="1" ht="16.5" customHeight="1" x14ac:dyDescent="0.3">
      <c r="A78" s="187"/>
      <c r="B78" s="257"/>
      <c r="C78" s="258"/>
      <c r="D78" s="207"/>
      <c r="E78" s="207"/>
      <c r="F78" s="192"/>
      <c r="G78" s="192"/>
      <c r="H78" s="192"/>
      <c r="I78" s="250" t="s">
        <v>18</v>
      </c>
      <c r="J78" s="259"/>
      <c r="K78" s="260">
        <f>J72-K74</f>
        <v>3168000</v>
      </c>
      <c r="L78" s="256"/>
    </row>
    <row r="79" spans="1:12" s="10" customFormat="1" ht="13.5" customHeight="1" x14ac:dyDescent="0.25">
      <c r="A79" s="187"/>
      <c r="B79" s="261" t="s">
        <v>19</v>
      </c>
      <c r="C79" s="247"/>
      <c r="D79" s="246"/>
      <c r="E79" s="192"/>
      <c r="F79" s="192"/>
      <c r="G79" s="192"/>
      <c r="H79" s="192"/>
      <c r="I79" s="262"/>
      <c r="J79" s="209" t="s">
        <v>20</v>
      </c>
      <c r="K79" s="263" t="s">
        <v>34</v>
      </c>
      <c r="L79" s="192"/>
    </row>
    <row r="80" spans="1:12" s="10" customFormat="1" ht="7.5" customHeight="1" x14ac:dyDescent="0.25">
      <c r="A80" s="264"/>
      <c r="B80" s="247"/>
      <c r="C80" s="247"/>
      <c r="D80" s="246"/>
      <c r="E80" s="247"/>
      <c r="F80" s="247"/>
      <c r="G80" s="247"/>
      <c r="H80" s="247"/>
      <c r="I80" s="265"/>
      <c r="J80" s="265"/>
      <c r="K80" s="266"/>
      <c r="L80" s="247"/>
    </row>
    <row r="81" spans="1:12" ht="7.5" customHeight="1" x14ac:dyDescent="0.25">
      <c r="A81" s="99"/>
      <c r="B81" s="100"/>
      <c r="C81" s="100"/>
      <c r="D81" s="101"/>
      <c r="E81" s="100"/>
      <c r="F81" s="100"/>
      <c r="G81" s="100"/>
      <c r="H81" s="100"/>
      <c r="I81" s="102"/>
      <c r="J81" s="102"/>
      <c r="K81" s="100"/>
      <c r="L81" s="100"/>
    </row>
    <row r="82" spans="1:12" s="10" customFormat="1" ht="16.5" customHeight="1" x14ac:dyDescent="0.3">
      <c r="A82" s="103"/>
      <c r="B82" s="104" t="s">
        <v>0</v>
      </c>
      <c r="C82" s="105"/>
      <c r="D82" s="106" t="s">
        <v>1</v>
      </c>
      <c r="E82" s="107">
        <v>22050001</v>
      </c>
      <c r="F82" s="108"/>
      <c r="G82" s="109" t="s">
        <v>2</v>
      </c>
      <c r="H82" s="413" t="s">
        <v>30</v>
      </c>
      <c r="I82" s="413"/>
      <c r="J82" s="413"/>
      <c r="K82" s="414"/>
      <c r="L82" s="110"/>
    </row>
    <row r="83" spans="1:12" s="10" customFormat="1" ht="2.4500000000000002" customHeight="1" x14ac:dyDescent="0.3">
      <c r="A83" s="103"/>
      <c r="B83" s="111"/>
      <c r="C83" s="112"/>
      <c r="D83" s="113"/>
      <c r="E83" s="114"/>
      <c r="F83" s="417" t="s">
        <v>3</v>
      </c>
      <c r="G83" s="115"/>
      <c r="H83" s="415"/>
      <c r="I83" s="415"/>
      <c r="J83" s="415"/>
      <c r="K83" s="416"/>
      <c r="L83" s="110"/>
    </row>
    <row r="84" spans="1:12" s="10" customFormat="1" ht="16.5" customHeight="1" x14ac:dyDescent="0.3">
      <c r="A84" s="103"/>
      <c r="B84" s="104" t="s">
        <v>4</v>
      </c>
      <c r="C84" s="105"/>
      <c r="D84" s="418">
        <v>44690</v>
      </c>
      <c r="E84" s="419"/>
      <c r="F84" s="417"/>
      <c r="G84" s="116"/>
      <c r="H84" s="407"/>
      <c r="I84" s="407"/>
      <c r="J84" s="407"/>
      <c r="K84" s="420"/>
      <c r="L84" s="116"/>
    </row>
    <row r="85" spans="1:12" s="10" customFormat="1" ht="2.4500000000000002" customHeight="1" x14ac:dyDescent="0.3">
      <c r="A85" s="103"/>
      <c r="B85" s="111"/>
      <c r="C85" s="112"/>
      <c r="D85" s="113"/>
      <c r="E85" s="114"/>
      <c r="F85" s="417"/>
      <c r="G85" s="116"/>
      <c r="H85" s="421" t="s">
        <v>31</v>
      </c>
      <c r="I85" s="421"/>
      <c r="J85" s="421"/>
      <c r="K85" s="422"/>
      <c r="L85" s="117"/>
    </row>
    <row r="86" spans="1:12" s="10" customFormat="1" ht="16.5" customHeight="1" x14ac:dyDescent="0.4">
      <c r="A86" s="103"/>
      <c r="B86" s="104" t="s">
        <v>5</v>
      </c>
      <c r="C86" s="105"/>
      <c r="D86" s="118" t="s">
        <v>29</v>
      </c>
      <c r="E86" s="107"/>
      <c r="F86" s="119"/>
      <c r="G86" s="120"/>
      <c r="H86" s="423"/>
      <c r="I86" s="423"/>
      <c r="J86" s="423"/>
      <c r="K86" s="424"/>
      <c r="L86" s="117"/>
    </row>
    <row r="87" spans="1:12" s="10" customFormat="1" ht="5.0999999999999996" customHeight="1" x14ac:dyDescent="0.45">
      <c r="A87" s="103"/>
      <c r="B87" s="121"/>
      <c r="C87" s="122"/>
      <c r="D87" s="123"/>
      <c r="E87" s="108"/>
      <c r="F87" s="124"/>
      <c r="G87" s="108"/>
      <c r="H87" s="108"/>
      <c r="I87" s="125"/>
      <c r="J87" s="125"/>
      <c r="K87" s="126"/>
      <c r="L87" s="108"/>
    </row>
    <row r="88" spans="1:12" s="10" customFormat="1" ht="14.25" thickBot="1" x14ac:dyDescent="0.3">
      <c r="A88" s="103"/>
      <c r="B88" s="127" t="s">
        <v>6</v>
      </c>
      <c r="C88" s="127" t="s">
        <v>7</v>
      </c>
      <c r="D88" s="128" t="s">
        <v>8</v>
      </c>
      <c r="E88" s="129"/>
      <c r="F88" s="130" t="s">
        <v>9</v>
      </c>
      <c r="G88" s="131"/>
      <c r="H88" s="127" t="s">
        <v>10</v>
      </c>
      <c r="I88" s="132" t="s">
        <v>11</v>
      </c>
      <c r="J88" s="132" t="s">
        <v>12</v>
      </c>
      <c r="K88" s="133" t="s">
        <v>13</v>
      </c>
      <c r="L88" s="134"/>
    </row>
    <row r="89" spans="1:12" s="10" customFormat="1" ht="7.5" customHeight="1" thickTop="1" x14ac:dyDescent="0.25">
      <c r="A89" s="103"/>
      <c r="B89" s="135"/>
      <c r="C89" s="136"/>
      <c r="D89" s="137"/>
      <c r="E89" s="138"/>
      <c r="F89" s="139"/>
      <c r="G89" s="140"/>
      <c r="H89" s="135"/>
      <c r="I89" s="141"/>
      <c r="J89" s="141"/>
      <c r="K89" s="142"/>
      <c r="L89" s="134"/>
    </row>
    <row r="90" spans="1:12" s="10" customFormat="1" ht="13.5" customHeight="1" x14ac:dyDescent="0.25">
      <c r="A90" s="143">
        <v>1</v>
      </c>
      <c r="B90" s="144">
        <v>96</v>
      </c>
      <c r="C90" s="144" t="s">
        <v>32</v>
      </c>
      <c r="D90" s="145">
        <v>1</v>
      </c>
      <c r="E90" s="146" t="s">
        <v>33</v>
      </c>
      <c r="F90" s="147"/>
      <c r="G90" s="148"/>
      <c r="H90" s="149">
        <v>33000</v>
      </c>
      <c r="I90" s="150"/>
      <c r="J90" s="150"/>
      <c r="K90" s="151">
        <f t="shared" ref="K90:K109" si="2">(B90*H90-((B90*H90)*I90))-((B90*H90-((B90*H90)*I90))*J90)</f>
        <v>3168000</v>
      </c>
      <c r="L90" s="134"/>
    </row>
    <row r="91" spans="1:12" s="10" customFormat="1" ht="13.5" customHeight="1" x14ac:dyDescent="0.25">
      <c r="A91" s="143">
        <v>2</v>
      </c>
      <c r="B91" s="144"/>
      <c r="C91" s="144"/>
      <c r="D91" s="145"/>
      <c r="E91" s="152"/>
      <c r="F91" s="147"/>
      <c r="G91" s="148"/>
      <c r="H91" s="149"/>
      <c r="I91" s="150"/>
      <c r="J91" s="150"/>
      <c r="K91" s="151">
        <f t="shared" si="2"/>
        <v>0</v>
      </c>
      <c r="L91" s="134"/>
    </row>
    <row r="92" spans="1:12" s="10" customFormat="1" ht="13.5" x14ac:dyDescent="0.25">
      <c r="A92" s="143">
        <v>3</v>
      </c>
      <c r="B92" s="144"/>
      <c r="C92" s="144"/>
      <c r="D92" s="145"/>
      <c r="E92" s="152"/>
      <c r="F92" s="147"/>
      <c r="G92" s="148"/>
      <c r="H92" s="149"/>
      <c r="I92" s="150"/>
      <c r="J92" s="150"/>
      <c r="K92" s="151">
        <f t="shared" si="2"/>
        <v>0</v>
      </c>
      <c r="L92" s="134"/>
    </row>
    <row r="93" spans="1:12" s="10" customFormat="1" ht="13.5" customHeight="1" x14ac:dyDescent="0.25">
      <c r="A93" s="143">
        <v>4</v>
      </c>
      <c r="B93" s="144"/>
      <c r="C93" s="144"/>
      <c r="D93" s="145"/>
      <c r="E93" s="152"/>
      <c r="F93" s="147"/>
      <c r="G93" s="148"/>
      <c r="H93" s="149"/>
      <c r="I93" s="150"/>
      <c r="J93" s="150"/>
      <c r="K93" s="151">
        <f t="shared" si="2"/>
        <v>0</v>
      </c>
      <c r="L93" s="134"/>
    </row>
    <row r="94" spans="1:12" s="10" customFormat="1" ht="13.5" x14ac:dyDescent="0.25">
      <c r="A94" s="143">
        <v>5</v>
      </c>
      <c r="B94" s="144"/>
      <c r="C94" s="144"/>
      <c r="D94" s="145"/>
      <c r="E94" s="152"/>
      <c r="F94" s="147"/>
      <c r="G94" s="148"/>
      <c r="H94" s="149"/>
      <c r="I94" s="150"/>
      <c r="J94" s="150"/>
      <c r="K94" s="151">
        <f t="shared" si="2"/>
        <v>0</v>
      </c>
      <c r="L94" s="134"/>
    </row>
    <row r="95" spans="1:12" s="10" customFormat="1" ht="13.5" x14ac:dyDescent="0.25">
      <c r="A95" s="143">
        <v>6</v>
      </c>
      <c r="B95" s="144"/>
      <c r="C95" s="144"/>
      <c r="D95" s="145"/>
      <c r="E95" s="152"/>
      <c r="F95" s="147"/>
      <c r="G95" s="148"/>
      <c r="H95" s="149"/>
      <c r="I95" s="150"/>
      <c r="J95" s="150"/>
      <c r="K95" s="151">
        <f t="shared" si="2"/>
        <v>0</v>
      </c>
      <c r="L95" s="134"/>
    </row>
    <row r="96" spans="1:12" s="10" customFormat="1" ht="13.5" x14ac:dyDescent="0.25">
      <c r="A96" s="143">
        <v>7</v>
      </c>
      <c r="B96" s="144"/>
      <c r="C96" s="144"/>
      <c r="D96" s="145"/>
      <c r="E96" s="152"/>
      <c r="F96" s="147"/>
      <c r="G96" s="148"/>
      <c r="H96" s="149"/>
      <c r="I96" s="150"/>
      <c r="J96" s="150"/>
      <c r="K96" s="151">
        <f t="shared" si="2"/>
        <v>0</v>
      </c>
      <c r="L96" s="134"/>
    </row>
    <row r="97" spans="1:12" s="10" customFormat="1" ht="13.5" x14ac:dyDescent="0.25">
      <c r="A97" s="143">
        <v>8</v>
      </c>
      <c r="B97" s="144"/>
      <c r="C97" s="144"/>
      <c r="D97" s="145"/>
      <c r="E97" s="152"/>
      <c r="F97" s="147"/>
      <c r="G97" s="148"/>
      <c r="H97" s="149"/>
      <c r="I97" s="150"/>
      <c r="J97" s="150"/>
      <c r="K97" s="151">
        <f t="shared" si="2"/>
        <v>0</v>
      </c>
      <c r="L97" s="134"/>
    </row>
    <row r="98" spans="1:12" s="10" customFormat="1" ht="13.5" x14ac:dyDescent="0.25">
      <c r="A98" s="143">
        <v>9</v>
      </c>
      <c r="B98" s="144"/>
      <c r="C98" s="144"/>
      <c r="D98" s="145"/>
      <c r="E98" s="152"/>
      <c r="F98" s="147"/>
      <c r="G98" s="148"/>
      <c r="H98" s="149"/>
      <c r="I98" s="150"/>
      <c r="J98" s="150"/>
      <c r="K98" s="151">
        <f t="shared" si="2"/>
        <v>0</v>
      </c>
      <c r="L98" s="134"/>
    </row>
    <row r="99" spans="1:12" s="10" customFormat="1" ht="13.5" x14ac:dyDescent="0.25">
      <c r="A99" s="143">
        <v>10</v>
      </c>
      <c r="B99" s="144"/>
      <c r="C99" s="144"/>
      <c r="D99" s="145"/>
      <c r="E99" s="152"/>
      <c r="F99" s="147"/>
      <c r="G99" s="148"/>
      <c r="H99" s="149"/>
      <c r="I99" s="150"/>
      <c r="J99" s="150"/>
      <c r="K99" s="151">
        <f t="shared" si="2"/>
        <v>0</v>
      </c>
      <c r="L99" s="134"/>
    </row>
    <row r="100" spans="1:12" s="10" customFormat="1" ht="13.5" x14ac:dyDescent="0.25">
      <c r="A100" s="143">
        <v>11</v>
      </c>
      <c r="B100" s="144"/>
      <c r="C100" s="144"/>
      <c r="D100" s="145"/>
      <c r="E100" s="152"/>
      <c r="F100" s="147"/>
      <c r="G100" s="148"/>
      <c r="H100" s="149"/>
      <c r="I100" s="150"/>
      <c r="J100" s="150"/>
      <c r="K100" s="151">
        <f t="shared" si="2"/>
        <v>0</v>
      </c>
      <c r="L100" s="134"/>
    </row>
    <row r="101" spans="1:12" s="10" customFormat="1" ht="13.5" x14ac:dyDescent="0.25">
      <c r="A101" s="143">
        <v>12</v>
      </c>
      <c r="B101" s="144"/>
      <c r="C101" s="144"/>
      <c r="D101" s="145"/>
      <c r="E101" s="152"/>
      <c r="F101" s="147"/>
      <c r="G101" s="148"/>
      <c r="H101" s="149"/>
      <c r="I101" s="150"/>
      <c r="J101" s="150"/>
      <c r="K101" s="151">
        <f t="shared" si="2"/>
        <v>0</v>
      </c>
      <c r="L101" s="134"/>
    </row>
    <row r="102" spans="1:12" s="10" customFormat="1" ht="13.5" x14ac:dyDescent="0.25">
      <c r="A102" s="143">
        <v>13</v>
      </c>
      <c r="B102" s="144"/>
      <c r="C102" s="144"/>
      <c r="D102" s="145"/>
      <c r="E102" s="152"/>
      <c r="F102" s="147"/>
      <c r="G102" s="148"/>
      <c r="H102" s="149"/>
      <c r="I102" s="150"/>
      <c r="J102" s="150"/>
      <c r="K102" s="151">
        <f t="shared" si="2"/>
        <v>0</v>
      </c>
      <c r="L102" s="134"/>
    </row>
    <row r="103" spans="1:12" s="10" customFormat="1" ht="13.5" x14ac:dyDescent="0.25">
      <c r="A103" s="143">
        <v>14</v>
      </c>
      <c r="B103" s="144"/>
      <c r="C103" s="144"/>
      <c r="D103" s="145"/>
      <c r="E103" s="152"/>
      <c r="F103" s="147"/>
      <c r="G103" s="148"/>
      <c r="H103" s="149"/>
      <c r="I103" s="150"/>
      <c r="J103" s="150"/>
      <c r="K103" s="151">
        <f t="shared" si="2"/>
        <v>0</v>
      </c>
      <c r="L103" s="134"/>
    </row>
    <row r="104" spans="1:12" s="10" customFormat="1" ht="13.5" x14ac:dyDescent="0.25">
      <c r="A104" s="143">
        <v>15</v>
      </c>
      <c r="B104" s="144"/>
      <c r="C104" s="144"/>
      <c r="D104" s="145"/>
      <c r="E104" s="152"/>
      <c r="F104" s="147"/>
      <c r="G104" s="148"/>
      <c r="H104" s="149"/>
      <c r="I104" s="150"/>
      <c r="J104" s="150"/>
      <c r="K104" s="151">
        <f t="shared" si="2"/>
        <v>0</v>
      </c>
      <c r="L104" s="134"/>
    </row>
    <row r="105" spans="1:12" s="10" customFormat="1" ht="13.5" x14ac:dyDescent="0.25">
      <c r="A105" s="143">
        <v>16</v>
      </c>
      <c r="B105" s="144"/>
      <c r="C105" s="144"/>
      <c r="D105" s="145"/>
      <c r="E105" s="152"/>
      <c r="F105" s="147"/>
      <c r="G105" s="148"/>
      <c r="H105" s="149"/>
      <c r="I105" s="150"/>
      <c r="J105" s="150"/>
      <c r="K105" s="151">
        <f t="shared" si="2"/>
        <v>0</v>
      </c>
      <c r="L105" s="134"/>
    </row>
    <row r="106" spans="1:12" s="10" customFormat="1" ht="13.5" x14ac:dyDescent="0.25">
      <c r="A106" s="143">
        <v>17</v>
      </c>
      <c r="B106" s="144"/>
      <c r="C106" s="144"/>
      <c r="D106" s="145"/>
      <c r="E106" s="152"/>
      <c r="F106" s="147"/>
      <c r="G106" s="148"/>
      <c r="H106" s="149"/>
      <c r="I106" s="150"/>
      <c r="J106" s="150"/>
      <c r="K106" s="151">
        <f t="shared" si="2"/>
        <v>0</v>
      </c>
      <c r="L106" s="134"/>
    </row>
    <row r="107" spans="1:12" s="10" customFormat="1" ht="13.5" x14ac:dyDescent="0.25">
      <c r="A107" s="143">
        <v>18</v>
      </c>
      <c r="B107" s="144"/>
      <c r="C107" s="144"/>
      <c r="D107" s="145"/>
      <c r="E107" s="152"/>
      <c r="F107" s="147"/>
      <c r="G107" s="148"/>
      <c r="H107" s="149"/>
      <c r="I107" s="150"/>
      <c r="J107" s="150"/>
      <c r="K107" s="151">
        <f t="shared" si="2"/>
        <v>0</v>
      </c>
      <c r="L107" s="134"/>
    </row>
    <row r="108" spans="1:12" s="10" customFormat="1" ht="12.75" customHeight="1" x14ac:dyDescent="0.25">
      <c r="A108" s="143">
        <v>19</v>
      </c>
      <c r="B108" s="144"/>
      <c r="C108" s="144"/>
      <c r="D108" s="145"/>
      <c r="E108" s="152"/>
      <c r="F108" s="147"/>
      <c r="G108" s="148"/>
      <c r="H108" s="149"/>
      <c r="I108" s="150"/>
      <c r="J108" s="150"/>
      <c r="K108" s="151">
        <f t="shared" si="2"/>
        <v>0</v>
      </c>
      <c r="L108" s="134"/>
    </row>
    <row r="109" spans="1:12" s="10" customFormat="1" ht="13.5" x14ac:dyDescent="0.25">
      <c r="A109" s="143">
        <v>20</v>
      </c>
      <c r="B109" s="144"/>
      <c r="C109" s="144"/>
      <c r="D109" s="145"/>
      <c r="E109" s="152"/>
      <c r="F109" s="147"/>
      <c r="G109" s="148"/>
      <c r="H109" s="149"/>
      <c r="I109" s="150"/>
      <c r="J109" s="150"/>
      <c r="K109" s="151">
        <f t="shared" si="2"/>
        <v>0</v>
      </c>
      <c r="L109" s="134"/>
    </row>
    <row r="110" spans="1:12" s="10" customFormat="1" ht="7.5" customHeight="1" x14ac:dyDescent="0.25">
      <c r="A110" s="103"/>
      <c r="B110" s="153"/>
      <c r="C110" s="153"/>
      <c r="D110" s="154"/>
      <c r="E110" s="155"/>
      <c r="F110" s="156"/>
      <c r="G110" s="157"/>
      <c r="H110" s="158"/>
      <c r="I110" s="159"/>
      <c r="J110" s="159"/>
      <c r="K110" s="160"/>
      <c r="L110" s="134"/>
    </row>
    <row r="111" spans="1:12" s="10" customFormat="1" ht="5.0999999999999996" customHeight="1" x14ac:dyDescent="0.25">
      <c r="A111" s="103"/>
      <c r="B111" s="161"/>
      <c r="C111" s="161"/>
      <c r="D111" s="162"/>
      <c r="E111" s="163"/>
      <c r="F111" s="163"/>
      <c r="G111" s="163"/>
      <c r="H111" s="163"/>
      <c r="I111" s="164"/>
      <c r="J111" s="425"/>
      <c r="K111" s="407"/>
      <c r="L111" s="108"/>
    </row>
    <row r="112" spans="1:12" s="10" customFormat="1" ht="16.5" customHeight="1" x14ac:dyDescent="0.3">
      <c r="A112" s="103"/>
      <c r="B112" s="165"/>
      <c r="C112" s="165"/>
      <c r="D112" s="123"/>
      <c r="E112" s="108"/>
      <c r="F112" s="108"/>
      <c r="G112" s="108"/>
      <c r="H112" s="108"/>
      <c r="I112" s="166" t="s">
        <v>14</v>
      </c>
      <c r="J112" s="426">
        <f>SUM(K90:K110)</f>
        <v>3168000</v>
      </c>
      <c r="K112" s="427"/>
      <c r="L112" s="134"/>
    </row>
    <row r="113" spans="1:12" s="10" customFormat="1" ht="5.0999999999999996" customHeight="1" x14ac:dyDescent="0.3">
      <c r="A113" s="103"/>
      <c r="B113" s="165"/>
      <c r="C113" s="165"/>
      <c r="D113" s="123"/>
      <c r="E113" s="108"/>
      <c r="F113" s="108"/>
      <c r="G113" s="108"/>
      <c r="H113" s="108"/>
      <c r="I113" s="167"/>
      <c r="J113" s="406"/>
      <c r="K113" s="406"/>
      <c r="L113" s="108"/>
    </row>
    <row r="114" spans="1:12" s="10" customFormat="1" ht="16.5" customHeight="1" x14ac:dyDescent="0.3">
      <c r="A114" s="103"/>
      <c r="B114" s="165"/>
      <c r="C114" s="165"/>
      <c r="D114" s="123"/>
      <c r="E114" s="108"/>
      <c r="F114" s="108"/>
      <c r="G114" s="108"/>
      <c r="H114" s="108"/>
      <c r="I114" s="166" t="s">
        <v>15</v>
      </c>
      <c r="J114" s="168"/>
      <c r="K114" s="169">
        <f>J112*J114</f>
        <v>0</v>
      </c>
      <c r="L114" s="170"/>
    </row>
    <row r="115" spans="1:12" s="10" customFormat="1" ht="5.0999999999999996" customHeight="1" x14ac:dyDescent="0.3">
      <c r="A115" s="103"/>
      <c r="B115" s="165"/>
      <c r="C115" s="165"/>
      <c r="D115" s="123"/>
      <c r="E115" s="108"/>
      <c r="F115" s="108"/>
      <c r="G115" s="108"/>
      <c r="H115" s="108"/>
      <c r="I115" s="167"/>
      <c r="J115" s="407"/>
      <c r="K115" s="407"/>
      <c r="L115" s="108"/>
    </row>
    <row r="116" spans="1:12" s="10" customFormat="1" ht="16.5" customHeight="1" x14ac:dyDescent="0.3">
      <c r="A116" s="103"/>
      <c r="B116" s="171" t="s">
        <v>16</v>
      </c>
      <c r="C116" s="171"/>
      <c r="D116" s="123"/>
      <c r="E116" s="123" t="s">
        <v>17</v>
      </c>
      <c r="F116" s="108"/>
      <c r="G116" s="108"/>
      <c r="H116" s="108"/>
      <c r="I116" s="166" t="s">
        <v>28</v>
      </c>
      <c r="J116" s="408">
        <f>((J112/1.11)+(K114/1.11))*11%</f>
        <v>313945.94594594592</v>
      </c>
      <c r="K116" s="409"/>
      <c r="L116" s="172"/>
    </row>
    <row r="117" spans="1:12" s="10" customFormat="1" ht="5.0999999999999996" customHeight="1" x14ac:dyDescent="0.3">
      <c r="A117" s="103"/>
      <c r="B117" s="165"/>
      <c r="C117" s="165"/>
      <c r="D117" s="123"/>
      <c r="E117" s="108"/>
      <c r="F117" s="108"/>
      <c r="G117" s="108"/>
      <c r="H117" s="108"/>
      <c r="I117" s="167"/>
      <c r="J117" s="407"/>
      <c r="K117" s="407"/>
      <c r="L117" s="108"/>
    </row>
    <row r="118" spans="1:12" s="10" customFormat="1" ht="16.5" customHeight="1" x14ac:dyDescent="0.3">
      <c r="A118" s="103"/>
      <c r="B118" s="173"/>
      <c r="C118" s="174"/>
      <c r="D118" s="123"/>
      <c r="E118" s="123"/>
      <c r="F118" s="108"/>
      <c r="G118" s="108"/>
      <c r="H118" s="108"/>
      <c r="I118" s="166" t="s">
        <v>18</v>
      </c>
      <c r="J118" s="175"/>
      <c r="K118" s="176">
        <f>J112-K114</f>
        <v>3168000</v>
      </c>
      <c r="L118" s="172"/>
    </row>
    <row r="119" spans="1:12" s="10" customFormat="1" ht="13.5" customHeight="1" x14ac:dyDescent="0.25">
      <c r="A119" s="103"/>
      <c r="B119" s="177" t="s">
        <v>19</v>
      </c>
      <c r="C119" s="163"/>
      <c r="D119" s="162"/>
      <c r="E119" s="108"/>
      <c r="F119" s="108"/>
      <c r="G119" s="108"/>
      <c r="H119" s="108"/>
      <c r="I119" s="178"/>
      <c r="J119" s="125" t="s">
        <v>20</v>
      </c>
      <c r="K119" s="179" t="s">
        <v>34</v>
      </c>
      <c r="L119" s="108"/>
    </row>
    <row r="120" spans="1:12" s="10" customFormat="1" ht="7.5" customHeight="1" x14ac:dyDescent="0.25">
      <c r="A120" s="180"/>
      <c r="B120" s="163"/>
      <c r="C120" s="163"/>
      <c r="D120" s="162"/>
      <c r="E120" s="163"/>
      <c r="F120" s="163"/>
      <c r="G120" s="163"/>
      <c r="H120" s="163"/>
      <c r="I120" s="181"/>
      <c r="J120" s="181"/>
      <c r="K120" s="182"/>
      <c r="L120" s="163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22050002</v>
      </c>
      <c r="G122" s="11" t="s">
        <v>2</v>
      </c>
      <c r="H122" s="451" t="s">
        <v>36</v>
      </c>
      <c r="I122" s="451"/>
      <c r="J122" s="451"/>
      <c r="K122" s="452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455" t="s">
        <v>3</v>
      </c>
      <c r="G123" s="17"/>
      <c r="H123" s="453"/>
      <c r="I123" s="453"/>
      <c r="J123" s="453"/>
      <c r="K123" s="454"/>
      <c r="L123" s="12"/>
    </row>
    <row r="124" spans="1:12" s="10" customFormat="1" ht="16.5" customHeight="1" x14ac:dyDescent="0.3">
      <c r="A124" s="5"/>
      <c r="B124" s="6" t="s">
        <v>4</v>
      </c>
      <c r="C124" s="7"/>
      <c r="D124" s="456">
        <v>44695</v>
      </c>
      <c r="E124" s="457"/>
      <c r="F124" s="455"/>
      <c r="G124" s="18"/>
      <c r="H124" s="445"/>
      <c r="I124" s="445"/>
      <c r="J124" s="445"/>
      <c r="K124" s="458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455"/>
      <c r="G125" s="18"/>
      <c r="H125" s="459" t="s">
        <v>37</v>
      </c>
      <c r="I125" s="459"/>
      <c r="J125" s="459"/>
      <c r="K125" s="460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35</v>
      </c>
      <c r="E126" s="9"/>
      <c r="F126" s="21"/>
      <c r="G126" s="22"/>
      <c r="H126" s="461"/>
      <c r="I126" s="461"/>
      <c r="J126" s="461"/>
      <c r="K126" s="462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72</v>
      </c>
      <c r="C130" s="46" t="s">
        <v>32</v>
      </c>
      <c r="D130" s="85"/>
      <c r="E130" s="98" t="s">
        <v>38</v>
      </c>
      <c r="F130" s="49"/>
      <c r="G130" s="50"/>
      <c r="H130" s="51">
        <v>19200</v>
      </c>
      <c r="I130" s="52">
        <v>0.13</v>
      </c>
      <c r="J130" s="52"/>
      <c r="K130" s="53">
        <f t="shared" ref="K130:K149" si="3">(B130*H130-((B130*H130)*I130))-((B130*H130-((B130*H130)*I130))*J130)</f>
        <v>1202688</v>
      </c>
      <c r="L130" s="36"/>
    </row>
    <row r="131" spans="1:12" s="10" customFormat="1" ht="13.5" customHeight="1" x14ac:dyDescent="0.25">
      <c r="A131" s="45">
        <v>2</v>
      </c>
      <c r="B131" s="46">
        <v>6</v>
      </c>
      <c r="C131" s="46" t="s">
        <v>32</v>
      </c>
      <c r="D131" s="85"/>
      <c r="E131" s="267" t="s">
        <v>39</v>
      </c>
      <c r="F131" s="49"/>
      <c r="G131" s="50"/>
      <c r="H131" s="51">
        <v>112200</v>
      </c>
      <c r="I131" s="52">
        <v>0.13</v>
      </c>
      <c r="J131" s="52"/>
      <c r="K131" s="53">
        <f t="shared" si="3"/>
        <v>585684</v>
      </c>
      <c r="L131" s="36"/>
    </row>
    <row r="132" spans="1:12" s="10" customFormat="1" ht="13.5" x14ac:dyDescent="0.25">
      <c r="A132" s="45">
        <v>3</v>
      </c>
      <c r="B132" s="46"/>
      <c r="C132" s="46"/>
      <c r="D132" s="85"/>
      <c r="E132" s="48"/>
      <c r="F132" s="49"/>
      <c r="G132" s="50"/>
      <c r="H132" s="51"/>
      <c r="I132" s="52"/>
      <c r="J132" s="52"/>
      <c r="K132" s="53">
        <f t="shared" si="3"/>
        <v>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85"/>
      <c r="E133" s="48"/>
      <c r="F133" s="49"/>
      <c r="G133" s="50"/>
      <c r="H133" s="51"/>
      <c r="I133" s="52"/>
      <c r="J133" s="52"/>
      <c r="K133" s="53">
        <f t="shared" si="3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85"/>
      <c r="E134" s="48"/>
      <c r="F134" s="49"/>
      <c r="G134" s="50"/>
      <c r="H134" s="51"/>
      <c r="I134" s="52"/>
      <c r="J134" s="52"/>
      <c r="K134" s="53">
        <f t="shared" si="3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85"/>
      <c r="E135" s="48"/>
      <c r="F135" s="49"/>
      <c r="G135" s="50"/>
      <c r="H135" s="51"/>
      <c r="I135" s="52"/>
      <c r="J135" s="52"/>
      <c r="K135" s="53">
        <f t="shared" si="3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85"/>
      <c r="E136" s="48"/>
      <c r="F136" s="49"/>
      <c r="G136" s="50"/>
      <c r="H136" s="51"/>
      <c r="I136" s="52"/>
      <c r="J136" s="52"/>
      <c r="K136" s="53">
        <f t="shared" si="3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85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85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85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85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85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85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85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85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85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85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85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85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85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84"/>
      <c r="C151" s="84"/>
      <c r="D151" s="63"/>
      <c r="E151" s="64"/>
      <c r="F151" s="64"/>
      <c r="G151" s="64"/>
      <c r="H151" s="64"/>
      <c r="I151" s="65"/>
      <c r="J151" s="444"/>
      <c r="K151" s="445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446">
        <f>SUM(K130:K150)</f>
        <v>1788372</v>
      </c>
      <c r="K152" s="447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448"/>
      <c r="K153" s="448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445"/>
      <c r="K155" s="445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28</v>
      </c>
      <c r="J156" s="449">
        <f>((J152/1.11)+(K154/1.11))*11%</f>
        <v>177226.05405405405</v>
      </c>
      <c r="K156" s="450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445"/>
      <c r="K157" s="445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18</v>
      </c>
      <c r="J158" s="76"/>
      <c r="K158" s="77">
        <f>J152-K154</f>
        <v>1788372</v>
      </c>
      <c r="L158" s="73"/>
    </row>
    <row r="159" spans="1:12" s="10" customFormat="1" ht="13.5" customHeight="1" x14ac:dyDescent="0.25">
      <c r="A159" s="5"/>
      <c r="B159" s="78" t="s">
        <v>19</v>
      </c>
      <c r="C159" s="64"/>
      <c r="D159" s="63"/>
      <c r="I159" s="79"/>
      <c r="J159" s="27" t="s">
        <v>20</v>
      </c>
      <c r="K159" s="80" t="s">
        <v>40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183"/>
      <c r="B161" s="184"/>
      <c r="C161" s="184"/>
      <c r="D161" s="185"/>
      <c r="E161" s="184"/>
      <c r="F161" s="184"/>
      <c r="G161" s="184"/>
      <c r="H161" s="184"/>
      <c r="I161" s="186"/>
      <c r="J161" s="186"/>
      <c r="K161" s="184"/>
      <c r="L161" s="184"/>
    </row>
    <row r="162" spans="1:12" s="10" customFormat="1" ht="16.5" customHeight="1" x14ac:dyDescent="0.3">
      <c r="A162" s="187"/>
      <c r="B162" s="188" t="s">
        <v>0</v>
      </c>
      <c r="C162" s="189"/>
      <c r="D162" s="190" t="s">
        <v>1</v>
      </c>
      <c r="E162" s="191">
        <v>22050002</v>
      </c>
      <c r="F162" s="192"/>
      <c r="G162" s="193" t="s">
        <v>2</v>
      </c>
      <c r="H162" s="428" t="s">
        <v>36</v>
      </c>
      <c r="I162" s="428"/>
      <c r="J162" s="428"/>
      <c r="K162" s="429"/>
      <c r="L162" s="194"/>
    </row>
    <row r="163" spans="1:12" s="10" customFormat="1" ht="2.4500000000000002" customHeight="1" x14ac:dyDescent="0.3">
      <c r="A163" s="187"/>
      <c r="B163" s="195"/>
      <c r="C163" s="196"/>
      <c r="D163" s="197"/>
      <c r="E163" s="198"/>
      <c r="F163" s="432" t="s">
        <v>3</v>
      </c>
      <c r="G163" s="199"/>
      <c r="H163" s="430"/>
      <c r="I163" s="430"/>
      <c r="J163" s="430"/>
      <c r="K163" s="431"/>
      <c r="L163" s="194"/>
    </row>
    <row r="164" spans="1:12" s="10" customFormat="1" ht="16.5" customHeight="1" x14ac:dyDescent="0.3">
      <c r="A164" s="187"/>
      <c r="B164" s="188" t="s">
        <v>4</v>
      </c>
      <c r="C164" s="189"/>
      <c r="D164" s="433">
        <v>44695</v>
      </c>
      <c r="E164" s="434"/>
      <c r="F164" s="432"/>
      <c r="G164" s="200"/>
      <c r="H164" s="412"/>
      <c r="I164" s="412"/>
      <c r="J164" s="412"/>
      <c r="K164" s="435"/>
      <c r="L164" s="200"/>
    </row>
    <row r="165" spans="1:12" s="10" customFormat="1" ht="2.4500000000000002" customHeight="1" x14ac:dyDescent="0.3">
      <c r="A165" s="187"/>
      <c r="B165" s="195"/>
      <c r="C165" s="196"/>
      <c r="D165" s="197"/>
      <c r="E165" s="198"/>
      <c r="F165" s="432"/>
      <c r="G165" s="200"/>
      <c r="H165" s="436" t="s">
        <v>37</v>
      </c>
      <c r="I165" s="436"/>
      <c r="J165" s="436"/>
      <c r="K165" s="437"/>
      <c r="L165" s="201"/>
    </row>
    <row r="166" spans="1:12" s="10" customFormat="1" ht="16.5" customHeight="1" x14ac:dyDescent="0.4">
      <c r="A166" s="187"/>
      <c r="B166" s="188" t="s">
        <v>5</v>
      </c>
      <c r="C166" s="189"/>
      <c r="D166" s="202" t="s">
        <v>35</v>
      </c>
      <c r="E166" s="191"/>
      <c r="F166" s="203"/>
      <c r="G166" s="204"/>
      <c r="H166" s="438"/>
      <c r="I166" s="438"/>
      <c r="J166" s="438"/>
      <c r="K166" s="439"/>
      <c r="L166" s="201"/>
    </row>
    <row r="167" spans="1:12" s="10" customFormat="1" ht="5.0999999999999996" customHeight="1" x14ac:dyDescent="0.45">
      <c r="A167" s="187"/>
      <c r="B167" s="205"/>
      <c r="C167" s="206"/>
      <c r="D167" s="207"/>
      <c r="E167" s="192"/>
      <c r="F167" s="208"/>
      <c r="G167" s="192"/>
      <c r="H167" s="192"/>
      <c r="I167" s="209"/>
      <c r="J167" s="209"/>
      <c r="K167" s="210"/>
      <c r="L167" s="192"/>
    </row>
    <row r="168" spans="1:12" s="10" customFormat="1" ht="14.25" thickBot="1" x14ac:dyDescent="0.3">
      <c r="A168" s="187"/>
      <c r="B168" s="211" t="s">
        <v>6</v>
      </c>
      <c r="C168" s="211" t="s">
        <v>7</v>
      </c>
      <c r="D168" s="212" t="s">
        <v>8</v>
      </c>
      <c r="E168" s="213"/>
      <c r="F168" s="214" t="s">
        <v>9</v>
      </c>
      <c r="G168" s="215"/>
      <c r="H168" s="211" t="s">
        <v>10</v>
      </c>
      <c r="I168" s="216" t="s">
        <v>11</v>
      </c>
      <c r="J168" s="216" t="s">
        <v>12</v>
      </c>
      <c r="K168" s="217" t="s">
        <v>13</v>
      </c>
      <c r="L168" s="218"/>
    </row>
    <row r="169" spans="1:12" s="10" customFormat="1" ht="7.5" customHeight="1" thickTop="1" x14ac:dyDescent="0.25">
      <c r="A169" s="187"/>
      <c r="B169" s="219"/>
      <c r="C169" s="220"/>
      <c r="D169" s="221"/>
      <c r="E169" s="222"/>
      <c r="F169" s="223"/>
      <c r="G169" s="224"/>
      <c r="H169" s="219"/>
      <c r="I169" s="225"/>
      <c r="J169" s="225"/>
      <c r="K169" s="226"/>
      <c r="L169" s="218"/>
    </row>
    <row r="170" spans="1:12" s="10" customFormat="1" ht="13.5" customHeight="1" x14ac:dyDescent="0.25">
      <c r="A170" s="227">
        <v>1</v>
      </c>
      <c r="B170" s="228">
        <v>72</v>
      </c>
      <c r="C170" s="228" t="s">
        <v>32</v>
      </c>
      <c r="D170" s="229"/>
      <c r="E170" s="230" t="s">
        <v>38</v>
      </c>
      <c r="F170" s="231"/>
      <c r="G170" s="232"/>
      <c r="H170" s="233">
        <v>19200</v>
      </c>
      <c r="I170" s="234">
        <v>0.13</v>
      </c>
      <c r="J170" s="234"/>
      <c r="K170" s="235">
        <f t="shared" ref="K170:K189" si="4">(B170*H170-((B170*H170)*I170))-((B170*H170-((B170*H170)*I170))*J170)</f>
        <v>1202688</v>
      </c>
      <c r="L170" s="218"/>
    </row>
    <row r="171" spans="1:12" s="10" customFormat="1" ht="13.5" customHeight="1" x14ac:dyDescent="0.25">
      <c r="A171" s="227">
        <v>2</v>
      </c>
      <c r="B171" s="228">
        <v>6</v>
      </c>
      <c r="C171" s="228" t="s">
        <v>32</v>
      </c>
      <c r="D171" s="229"/>
      <c r="E171" s="230" t="s">
        <v>39</v>
      </c>
      <c r="F171" s="231"/>
      <c r="G171" s="232"/>
      <c r="H171" s="233">
        <v>112200</v>
      </c>
      <c r="I171" s="234">
        <v>0.13</v>
      </c>
      <c r="J171" s="234"/>
      <c r="K171" s="235">
        <f t="shared" si="4"/>
        <v>585684</v>
      </c>
      <c r="L171" s="218"/>
    </row>
    <row r="172" spans="1:12" s="10" customFormat="1" ht="13.5" x14ac:dyDescent="0.25">
      <c r="A172" s="227">
        <v>3</v>
      </c>
      <c r="B172" s="228"/>
      <c r="C172" s="228"/>
      <c r="D172" s="229"/>
      <c r="E172" s="236"/>
      <c r="F172" s="231"/>
      <c r="G172" s="232"/>
      <c r="H172" s="233"/>
      <c r="I172" s="234"/>
      <c r="J172" s="234"/>
      <c r="K172" s="235">
        <f t="shared" si="4"/>
        <v>0</v>
      </c>
      <c r="L172" s="218"/>
    </row>
    <row r="173" spans="1:12" s="10" customFormat="1" ht="13.5" customHeight="1" x14ac:dyDescent="0.25">
      <c r="A173" s="227">
        <v>4</v>
      </c>
      <c r="B173" s="228"/>
      <c r="C173" s="228"/>
      <c r="D173" s="229"/>
      <c r="E173" s="236"/>
      <c r="F173" s="231"/>
      <c r="G173" s="232"/>
      <c r="H173" s="233"/>
      <c r="I173" s="234"/>
      <c r="J173" s="234"/>
      <c r="K173" s="235">
        <f t="shared" si="4"/>
        <v>0</v>
      </c>
      <c r="L173" s="218"/>
    </row>
    <row r="174" spans="1:12" s="10" customFormat="1" ht="13.5" x14ac:dyDescent="0.25">
      <c r="A174" s="227">
        <v>5</v>
      </c>
      <c r="B174" s="228"/>
      <c r="C174" s="228"/>
      <c r="D174" s="229"/>
      <c r="E174" s="236"/>
      <c r="F174" s="231"/>
      <c r="G174" s="232"/>
      <c r="H174" s="233"/>
      <c r="I174" s="234"/>
      <c r="J174" s="234"/>
      <c r="K174" s="235">
        <f t="shared" si="4"/>
        <v>0</v>
      </c>
      <c r="L174" s="218"/>
    </row>
    <row r="175" spans="1:12" s="10" customFormat="1" ht="13.5" x14ac:dyDescent="0.25">
      <c r="A175" s="227">
        <v>6</v>
      </c>
      <c r="B175" s="228"/>
      <c r="C175" s="228"/>
      <c r="D175" s="229"/>
      <c r="E175" s="236"/>
      <c r="F175" s="231"/>
      <c r="G175" s="232"/>
      <c r="H175" s="233"/>
      <c r="I175" s="234"/>
      <c r="J175" s="234"/>
      <c r="K175" s="235">
        <f t="shared" si="4"/>
        <v>0</v>
      </c>
      <c r="L175" s="218"/>
    </row>
    <row r="176" spans="1:12" s="10" customFormat="1" ht="13.5" x14ac:dyDescent="0.25">
      <c r="A176" s="227">
        <v>7</v>
      </c>
      <c r="B176" s="228"/>
      <c r="C176" s="228"/>
      <c r="D176" s="229"/>
      <c r="E176" s="236"/>
      <c r="F176" s="231"/>
      <c r="G176" s="232"/>
      <c r="H176" s="233"/>
      <c r="I176" s="234"/>
      <c r="J176" s="234"/>
      <c r="K176" s="235">
        <f t="shared" si="4"/>
        <v>0</v>
      </c>
      <c r="L176" s="218"/>
    </row>
    <row r="177" spans="1:12" s="10" customFormat="1" ht="13.5" x14ac:dyDescent="0.25">
      <c r="A177" s="227">
        <v>8</v>
      </c>
      <c r="B177" s="228"/>
      <c r="C177" s="228"/>
      <c r="D177" s="229"/>
      <c r="E177" s="236"/>
      <c r="F177" s="231"/>
      <c r="G177" s="232"/>
      <c r="H177" s="233"/>
      <c r="I177" s="234"/>
      <c r="J177" s="234"/>
      <c r="K177" s="235">
        <f t="shared" si="4"/>
        <v>0</v>
      </c>
      <c r="L177" s="218"/>
    </row>
    <row r="178" spans="1:12" s="10" customFormat="1" ht="13.5" x14ac:dyDescent="0.25">
      <c r="A178" s="227">
        <v>9</v>
      </c>
      <c r="B178" s="228"/>
      <c r="C178" s="228"/>
      <c r="D178" s="229"/>
      <c r="E178" s="236"/>
      <c r="F178" s="231"/>
      <c r="G178" s="232"/>
      <c r="H178" s="233"/>
      <c r="I178" s="234"/>
      <c r="J178" s="234"/>
      <c r="K178" s="235">
        <f t="shared" si="4"/>
        <v>0</v>
      </c>
      <c r="L178" s="218"/>
    </row>
    <row r="179" spans="1:12" s="10" customFormat="1" ht="13.5" x14ac:dyDescent="0.25">
      <c r="A179" s="227">
        <v>10</v>
      </c>
      <c r="B179" s="228"/>
      <c r="C179" s="228"/>
      <c r="D179" s="229"/>
      <c r="E179" s="236"/>
      <c r="F179" s="231"/>
      <c r="G179" s="232"/>
      <c r="H179" s="233"/>
      <c r="I179" s="234"/>
      <c r="J179" s="234"/>
      <c r="K179" s="235">
        <f t="shared" si="4"/>
        <v>0</v>
      </c>
      <c r="L179" s="218"/>
    </row>
    <row r="180" spans="1:12" s="10" customFormat="1" ht="13.5" x14ac:dyDescent="0.25">
      <c r="A180" s="227">
        <v>11</v>
      </c>
      <c r="B180" s="228"/>
      <c r="C180" s="228"/>
      <c r="D180" s="229"/>
      <c r="E180" s="236"/>
      <c r="F180" s="231"/>
      <c r="G180" s="232"/>
      <c r="H180" s="233"/>
      <c r="I180" s="234"/>
      <c r="J180" s="234"/>
      <c r="K180" s="235">
        <f t="shared" si="4"/>
        <v>0</v>
      </c>
      <c r="L180" s="218"/>
    </row>
    <row r="181" spans="1:12" s="10" customFormat="1" ht="13.5" x14ac:dyDescent="0.25">
      <c r="A181" s="227">
        <v>12</v>
      </c>
      <c r="B181" s="228"/>
      <c r="C181" s="228"/>
      <c r="D181" s="229"/>
      <c r="E181" s="236"/>
      <c r="F181" s="231"/>
      <c r="G181" s="232"/>
      <c r="H181" s="233"/>
      <c r="I181" s="234"/>
      <c r="J181" s="234"/>
      <c r="K181" s="235">
        <f t="shared" si="4"/>
        <v>0</v>
      </c>
      <c r="L181" s="218"/>
    </row>
    <row r="182" spans="1:12" s="10" customFormat="1" ht="13.5" x14ac:dyDescent="0.25">
      <c r="A182" s="227">
        <v>13</v>
      </c>
      <c r="B182" s="228"/>
      <c r="C182" s="228"/>
      <c r="D182" s="229"/>
      <c r="E182" s="236"/>
      <c r="F182" s="231"/>
      <c r="G182" s="232"/>
      <c r="H182" s="233"/>
      <c r="I182" s="234"/>
      <c r="J182" s="234"/>
      <c r="K182" s="235">
        <f t="shared" si="4"/>
        <v>0</v>
      </c>
      <c r="L182" s="218"/>
    </row>
    <row r="183" spans="1:12" s="10" customFormat="1" ht="13.5" x14ac:dyDescent="0.25">
      <c r="A183" s="227">
        <v>14</v>
      </c>
      <c r="B183" s="228"/>
      <c r="C183" s="228"/>
      <c r="D183" s="229"/>
      <c r="E183" s="236"/>
      <c r="F183" s="231"/>
      <c r="G183" s="232"/>
      <c r="H183" s="233"/>
      <c r="I183" s="234"/>
      <c r="J183" s="234"/>
      <c r="K183" s="235">
        <f t="shared" si="4"/>
        <v>0</v>
      </c>
      <c r="L183" s="218"/>
    </row>
    <row r="184" spans="1:12" s="10" customFormat="1" ht="13.5" x14ac:dyDescent="0.25">
      <c r="A184" s="227">
        <v>15</v>
      </c>
      <c r="B184" s="228"/>
      <c r="C184" s="228"/>
      <c r="D184" s="229"/>
      <c r="E184" s="236"/>
      <c r="F184" s="231"/>
      <c r="G184" s="232"/>
      <c r="H184" s="233"/>
      <c r="I184" s="234"/>
      <c r="J184" s="234"/>
      <c r="K184" s="235">
        <f t="shared" si="4"/>
        <v>0</v>
      </c>
      <c r="L184" s="218"/>
    </row>
    <row r="185" spans="1:12" s="10" customFormat="1" ht="13.5" x14ac:dyDescent="0.25">
      <c r="A185" s="227">
        <v>16</v>
      </c>
      <c r="B185" s="228"/>
      <c r="C185" s="228"/>
      <c r="D185" s="229"/>
      <c r="E185" s="236"/>
      <c r="F185" s="231"/>
      <c r="G185" s="232"/>
      <c r="H185" s="233"/>
      <c r="I185" s="234"/>
      <c r="J185" s="234"/>
      <c r="K185" s="235">
        <f t="shared" si="4"/>
        <v>0</v>
      </c>
      <c r="L185" s="218"/>
    </row>
    <row r="186" spans="1:12" s="10" customFormat="1" ht="13.5" x14ac:dyDescent="0.25">
      <c r="A186" s="227">
        <v>17</v>
      </c>
      <c r="B186" s="228"/>
      <c r="C186" s="228"/>
      <c r="D186" s="229"/>
      <c r="E186" s="236"/>
      <c r="F186" s="231"/>
      <c r="G186" s="232"/>
      <c r="H186" s="233"/>
      <c r="I186" s="234"/>
      <c r="J186" s="234"/>
      <c r="K186" s="235">
        <f t="shared" si="4"/>
        <v>0</v>
      </c>
      <c r="L186" s="218"/>
    </row>
    <row r="187" spans="1:12" s="10" customFormat="1" ht="13.5" x14ac:dyDescent="0.25">
      <c r="A187" s="227">
        <v>18</v>
      </c>
      <c r="B187" s="228"/>
      <c r="C187" s="228"/>
      <c r="D187" s="229"/>
      <c r="E187" s="236"/>
      <c r="F187" s="231"/>
      <c r="G187" s="232"/>
      <c r="H187" s="233"/>
      <c r="I187" s="234"/>
      <c r="J187" s="234"/>
      <c r="K187" s="235">
        <f t="shared" si="4"/>
        <v>0</v>
      </c>
      <c r="L187" s="218"/>
    </row>
    <row r="188" spans="1:12" s="10" customFormat="1" ht="12.75" customHeight="1" x14ac:dyDescent="0.25">
      <c r="A188" s="227">
        <v>19</v>
      </c>
      <c r="B188" s="228"/>
      <c r="C188" s="228"/>
      <c r="D188" s="229"/>
      <c r="E188" s="236"/>
      <c r="F188" s="231"/>
      <c r="G188" s="232"/>
      <c r="H188" s="233"/>
      <c r="I188" s="234"/>
      <c r="J188" s="234"/>
      <c r="K188" s="235">
        <f t="shared" si="4"/>
        <v>0</v>
      </c>
      <c r="L188" s="218"/>
    </row>
    <row r="189" spans="1:12" s="10" customFormat="1" ht="13.5" x14ac:dyDescent="0.25">
      <c r="A189" s="227">
        <v>20</v>
      </c>
      <c r="B189" s="228"/>
      <c r="C189" s="228"/>
      <c r="D189" s="229"/>
      <c r="E189" s="236"/>
      <c r="F189" s="231"/>
      <c r="G189" s="232"/>
      <c r="H189" s="233"/>
      <c r="I189" s="234"/>
      <c r="J189" s="234"/>
      <c r="K189" s="235">
        <f t="shared" si="4"/>
        <v>0</v>
      </c>
      <c r="L189" s="218"/>
    </row>
    <row r="190" spans="1:12" s="10" customFormat="1" ht="7.5" customHeight="1" x14ac:dyDescent="0.25">
      <c r="A190" s="187"/>
      <c r="B190" s="237"/>
      <c r="C190" s="237"/>
      <c r="D190" s="238"/>
      <c r="E190" s="239"/>
      <c r="F190" s="240"/>
      <c r="G190" s="241"/>
      <c r="H190" s="242"/>
      <c r="I190" s="243"/>
      <c r="J190" s="243"/>
      <c r="K190" s="244"/>
      <c r="L190" s="218"/>
    </row>
    <row r="191" spans="1:12" s="10" customFormat="1" ht="5.0999999999999996" customHeight="1" x14ac:dyDescent="0.25">
      <c r="A191" s="187"/>
      <c r="B191" s="245"/>
      <c r="C191" s="245"/>
      <c r="D191" s="246"/>
      <c r="E191" s="247"/>
      <c r="F191" s="247"/>
      <c r="G191" s="247"/>
      <c r="H191" s="247"/>
      <c r="I191" s="248"/>
      <c r="J191" s="440"/>
      <c r="K191" s="412"/>
      <c r="L191" s="192"/>
    </row>
    <row r="192" spans="1:12" s="10" customFormat="1" ht="16.5" customHeight="1" x14ac:dyDescent="0.3">
      <c r="A192" s="187"/>
      <c r="B192" s="249"/>
      <c r="C192" s="249"/>
      <c r="D192" s="207"/>
      <c r="E192" s="192"/>
      <c r="F192" s="192"/>
      <c r="G192" s="192"/>
      <c r="H192" s="192"/>
      <c r="I192" s="250" t="s">
        <v>14</v>
      </c>
      <c r="J192" s="441">
        <f>SUM(K170:K190)</f>
        <v>1788372</v>
      </c>
      <c r="K192" s="442"/>
      <c r="L192" s="218"/>
    </row>
    <row r="193" spans="1:12" s="10" customFormat="1" ht="5.0999999999999996" customHeight="1" x14ac:dyDescent="0.3">
      <c r="A193" s="187"/>
      <c r="B193" s="249"/>
      <c r="C193" s="249"/>
      <c r="D193" s="207"/>
      <c r="E193" s="192"/>
      <c r="F193" s="192"/>
      <c r="G193" s="192"/>
      <c r="H193" s="192"/>
      <c r="I193" s="251"/>
      <c r="J193" s="443"/>
      <c r="K193" s="443"/>
      <c r="L193" s="192"/>
    </row>
    <row r="194" spans="1:12" s="10" customFormat="1" ht="16.5" customHeight="1" x14ac:dyDescent="0.3">
      <c r="A194" s="187"/>
      <c r="B194" s="249"/>
      <c r="C194" s="249"/>
      <c r="D194" s="207"/>
      <c r="E194" s="192"/>
      <c r="F194" s="192"/>
      <c r="G194" s="192"/>
      <c r="H194" s="192"/>
      <c r="I194" s="250" t="s">
        <v>15</v>
      </c>
      <c r="J194" s="252"/>
      <c r="K194" s="253">
        <f>J192*J194</f>
        <v>0</v>
      </c>
      <c r="L194" s="254"/>
    </row>
    <row r="195" spans="1:12" s="10" customFormat="1" ht="5.0999999999999996" customHeight="1" x14ac:dyDescent="0.3">
      <c r="A195" s="187"/>
      <c r="B195" s="249"/>
      <c r="C195" s="249"/>
      <c r="D195" s="207"/>
      <c r="E195" s="192"/>
      <c r="F195" s="192"/>
      <c r="G195" s="192"/>
      <c r="H195" s="192"/>
      <c r="I195" s="251"/>
      <c r="J195" s="412"/>
      <c r="K195" s="412"/>
      <c r="L195" s="192"/>
    </row>
    <row r="196" spans="1:12" s="10" customFormat="1" ht="16.5" customHeight="1" x14ac:dyDescent="0.3">
      <c r="A196" s="187"/>
      <c r="B196" s="255" t="s">
        <v>16</v>
      </c>
      <c r="C196" s="255"/>
      <c r="D196" s="207"/>
      <c r="E196" s="207" t="s">
        <v>17</v>
      </c>
      <c r="F196" s="192"/>
      <c r="G196" s="192"/>
      <c r="H196" s="192"/>
      <c r="I196" s="250" t="s">
        <v>28</v>
      </c>
      <c r="J196" s="410">
        <f>((J192/1.11)+(K194/1.11))*11%</f>
        <v>177226.05405405405</v>
      </c>
      <c r="K196" s="411"/>
      <c r="L196" s="256"/>
    </row>
    <row r="197" spans="1:12" s="10" customFormat="1" ht="5.0999999999999996" customHeight="1" x14ac:dyDescent="0.3">
      <c r="A197" s="187"/>
      <c r="B197" s="249"/>
      <c r="C197" s="249"/>
      <c r="D197" s="207"/>
      <c r="E197" s="192"/>
      <c r="F197" s="192"/>
      <c r="G197" s="192"/>
      <c r="H197" s="192"/>
      <c r="I197" s="251"/>
      <c r="J197" s="412"/>
      <c r="K197" s="412"/>
      <c r="L197" s="192"/>
    </row>
    <row r="198" spans="1:12" s="10" customFormat="1" ht="16.5" customHeight="1" x14ac:dyDescent="0.3">
      <c r="A198" s="187"/>
      <c r="B198" s="257"/>
      <c r="C198" s="258"/>
      <c r="D198" s="207"/>
      <c r="E198" s="207"/>
      <c r="F198" s="192"/>
      <c r="G198" s="192"/>
      <c r="H198" s="192"/>
      <c r="I198" s="250" t="s">
        <v>18</v>
      </c>
      <c r="J198" s="259"/>
      <c r="K198" s="260">
        <f>J192-K194</f>
        <v>1788372</v>
      </c>
      <c r="L198" s="256"/>
    </row>
    <row r="199" spans="1:12" s="10" customFormat="1" ht="13.5" customHeight="1" x14ac:dyDescent="0.25">
      <c r="A199" s="187"/>
      <c r="B199" s="261" t="s">
        <v>19</v>
      </c>
      <c r="C199" s="247"/>
      <c r="D199" s="246"/>
      <c r="E199" s="192"/>
      <c r="F199" s="192"/>
      <c r="G199" s="192"/>
      <c r="H199" s="192"/>
      <c r="I199" s="262"/>
      <c r="J199" s="209" t="s">
        <v>20</v>
      </c>
      <c r="K199" s="263" t="s">
        <v>40</v>
      </c>
      <c r="L199" s="192"/>
    </row>
    <row r="200" spans="1:12" s="10" customFormat="1" ht="7.5" customHeight="1" x14ac:dyDescent="0.25">
      <c r="A200" s="264"/>
      <c r="B200" s="247"/>
      <c r="C200" s="247"/>
      <c r="D200" s="246"/>
      <c r="E200" s="247"/>
      <c r="F200" s="247"/>
      <c r="G200" s="247"/>
      <c r="H200" s="247"/>
      <c r="I200" s="265"/>
      <c r="J200" s="265"/>
      <c r="K200" s="266"/>
      <c r="L200" s="247"/>
    </row>
    <row r="201" spans="1:12" ht="7.5" customHeight="1" x14ac:dyDescent="0.25">
      <c r="A201" s="99"/>
      <c r="B201" s="100"/>
      <c r="C201" s="100"/>
      <c r="D201" s="101"/>
      <c r="E201" s="100"/>
      <c r="F201" s="100"/>
      <c r="G201" s="100"/>
      <c r="H201" s="100"/>
      <c r="I201" s="102"/>
      <c r="J201" s="102"/>
      <c r="K201" s="100"/>
      <c r="L201" s="100"/>
    </row>
    <row r="202" spans="1:12" s="10" customFormat="1" ht="16.5" customHeight="1" x14ac:dyDescent="0.3">
      <c r="A202" s="103"/>
      <c r="B202" s="104" t="s">
        <v>0</v>
      </c>
      <c r="C202" s="105"/>
      <c r="D202" s="106" t="s">
        <v>1</v>
      </c>
      <c r="E202" s="107">
        <v>22050002</v>
      </c>
      <c r="F202" s="108"/>
      <c r="G202" s="109" t="s">
        <v>2</v>
      </c>
      <c r="H202" s="413" t="s">
        <v>36</v>
      </c>
      <c r="I202" s="413"/>
      <c r="J202" s="413"/>
      <c r="K202" s="414"/>
      <c r="L202" s="110"/>
    </row>
    <row r="203" spans="1:12" s="10" customFormat="1" ht="2.4500000000000002" customHeight="1" x14ac:dyDescent="0.3">
      <c r="A203" s="103"/>
      <c r="B203" s="111"/>
      <c r="C203" s="112"/>
      <c r="D203" s="113"/>
      <c r="E203" s="114"/>
      <c r="F203" s="417" t="s">
        <v>3</v>
      </c>
      <c r="G203" s="115"/>
      <c r="H203" s="415"/>
      <c r="I203" s="415"/>
      <c r="J203" s="415"/>
      <c r="K203" s="416"/>
      <c r="L203" s="110"/>
    </row>
    <row r="204" spans="1:12" s="10" customFormat="1" ht="16.5" customHeight="1" x14ac:dyDescent="0.3">
      <c r="A204" s="103"/>
      <c r="B204" s="104" t="s">
        <v>4</v>
      </c>
      <c r="C204" s="105"/>
      <c r="D204" s="418">
        <v>44695</v>
      </c>
      <c r="E204" s="419"/>
      <c r="F204" s="417"/>
      <c r="G204" s="116"/>
      <c r="H204" s="407"/>
      <c r="I204" s="407"/>
      <c r="J204" s="407"/>
      <c r="K204" s="420"/>
      <c r="L204" s="116"/>
    </row>
    <row r="205" spans="1:12" s="10" customFormat="1" ht="2.4500000000000002" customHeight="1" x14ac:dyDescent="0.3">
      <c r="A205" s="103"/>
      <c r="B205" s="111"/>
      <c r="C205" s="112"/>
      <c r="D205" s="113"/>
      <c r="E205" s="114"/>
      <c r="F205" s="417"/>
      <c r="G205" s="116"/>
      <c r="H205" s="421" t="s">
        <v>37</v>
      </c>
      <c r="I205" s="421"/>
      <c r="J205" s="421"/>
      <c r="K205" s="422"/>
      <c r="L205" s="117"/>
    </row>
    <row r="206" spans="1:12" s="10" customFormat="1" ht="16.5" customHeight="1" x14ac:dyDescent="0.4">
      <c r="A206" s="103"/>
      <c r="B206" s="104" t="s">
        <v>5</v>
      </c>
      <c r="C206" s="105"/>
      <c r="D206" s="118" t="s">
        <v>35</v>
      </c>
      <c r="E206" s="107"/>
      <c r="F206" s="119"/>
      <c r="G206" s="120"/>
      <c r="H206" s="423"/>
      <c r="I206" s="423"/>
      <c r="J206" s="423"/>
      <c r="K206" s="424"/>
      <c r="L206" s="117"/>
    </row>
    <row r="207" spans="1:12" s="10" customFormat="1" ht="5.0999999999999996" customHeight="1" x14ac:dyDescent="0.45">
      <c r="A207" s="103"/>
      <c r="B207" s="121"/>
      <c r="C207" s="122"/>
      <c r="D207" s="123"/>
      <c r="E207" s="108"/>
      <c r="F207" s="124"/>
      <c r="G207" s="108"/>
      <c r="H207" s="108"/>
      <c r="I207" s="125"/>
      <c r="J207" s="125"/>
      <c r="K207" s="126"/>
      <c r="L207" s="108"/>
    </row>
    <row r="208" spans="1:12" s="10" customFormat="1" ht="14.25" thickBot="1" x14ac:dyDescent="0.3">
      <c r="A208" s="103"/>
      <c r="B208" s="127" t="s">
        <v>6</v>
      </c>
      <c r="C208" s="127" t="s">
        <v>7</v>
      </c>
      <c r="D208" s="128" t="s">
        <v>8</v>
      </c>
      <c r="E208" s="129"/>
      <c r="F208" s="130" t="s">
        <v>9</v>
      </c>
      <c r="G208" s="131"/>
      <c r="H208" s="127" t="s">
        <v>10</v>
      </c>
      <c r="I208" s="132" t="s">
        <v>11</v>
      </c>
      <c r="J208" s="132" t="s">
        <v>12</v>
      </c>
      <c r="K208" s="133" t="s">
        <v>13</v>
      </c>
      <c r="L208" s="134"/>
    </row>
    <row r="209" spans="1:12" s="10" customFormat="1" ht="7.5" customHeight="1" thickTop="1" x14ac:dyDescent="0.25">
      <c r="A209" s="103"/>
      <c r="B209" s="135"/>
      <c r="C209" s="136"/>
      <c r="D209" s="137"/>
      <c r="E209" s="138"/>
      <c r="F209" s="139"/>
      <c r="G209" s="140"/>
      <c r="H209" s="135"/>
      <c r="I209" s="141"/>
      <c r="J209" s="141"/>
      <c r="K209" s="142"/>
      <c r="L209" s="134"/>
    </row>
    <row r="210" spans="1:12" s="10" customFormat="1" ht="13.5" customHeight="1" x14ac:dyDescent="0.25">
      <c r="A210" s="143">
        <v>1</v>
      </c>
      <c r="B210" s="144">
        <v>72</v>
      </c>
      <c r="C210" s="144" t="s">
        <v>32</v>
      </c>
      <c r="D210" s="145"/>
      <c r="E210" s="146" t="s">
        <v>38</v>
      </c>
      <c r="F210" s="147"/>
      <c r="G210" s="148"/>
      <c r="H210" s="149">
        <v>19200</v>
      </c>
      <c r="I210" s="150">
        <v>0.13</v>
      </c>
      <c r="J210" s="150"/>
      <c r="K210" s="151">
        <f t="shared" ref="K210:K229" si="5">(B210*H210-((B210*H210)*I210))-((B210*H210-((B210*H210)*I210))*J210)</f>
        <v>1202688</v>
      </c>
      <c r="L210" s="134"/>
    </row>
    <row r="211" spans="1:12" s="10" customFormat="1" ht="13.5" customHeight="1" x14ac:dyDescent="0.25">
      <c r="A211" s="143">
        <v>2</v>
      </c>
      <c r="B211" s="144">
        <v>6</v>
      </c>
      <c r="C211" s="144" t="s">
        <v>32</v>
      </c>
      <c r="D211" s="145"/>
      <c r="E211" s="146" t="s">
        <v>39</v>
      </c>
      <c r="F211" s="147"/>
      <c r="G211" s="148"/>
      <c r="H211" s="149">
        <v>112200</v>
      </c>
      <c r="I211" s="150">
        <v>0.13</v>
      </c>
      <c r="J211" s="150"/>
      <c r="K211" s="151">
        <f t="shared" si="5"/>
        <v>585684</v>
      </c>
      <c r="L211" s="134"/>
    </row>
    <row r="212" spans="1:12" s="10" customFormat="1" ht="13.5" x14ac:dyDescent="0.25">
      <c r="A212" s="143">
        <v>3</v>
      </c>
      <c r="B212" s="144"/>
      <c r="C212" s="144"/>
      <c r="D212" s="145"/>
      <c r="E212" s="152"/>
      <c r="F212" s="147"/>
      <c r="G212" s="148"/>
      <c r="H212" s="149"/>
      <c r="I212" s="150"/>
      <c r="J212" s="150"/>
      <c r="K212" s="151">
        <f t="shared" si="5"/>
        <v>0</v>
      </c>
      <c r="L212" s="134"/>
    </row>
    <row r="213" spans="1:12" s="10" customFormat="1" ht="13.5" customHeight="1" x14ac:dyDescent="0.25">
      <c r="A213" s="143">
        <v>4</v>
      </c>
      <c r="B213" s="144"/>
      <c r="C213" s="144"/>
      <c r="D213" s="145"/>
      <c r="E213" s="152"/>
      <c r="F213" s="147"/>
      <c r="G213" s="148"/>
      <c r="H213" s="149"/>
      <c r="I213" s="150"/>
      <c r="J213" s="150"/>
      <c r="K213" s="151">
        <f t="shared" si="5"/>
        <v>0</v>
      </c>
      <c r="L213" s="134"/>
    </row>
    <row r="214" spans="1:12" s="10" customFormat="1" ht="13.5" x14ac:dyDescent="0.25">
      <c r="A214" s="143">
        <v>5</v>
      </c>
      <c r="B214" s="144"/>
      <c r="C214" s="144"/>
      <c r="D214" s="145"/>
      <c r="E214" s="152"/>
      <c r="F214" s="147"/>
      <c r="G214" s="148"/>
      <c r="H214" s="149"/>
      <c r="I214" s="150"/>
      <c r="J214" s="150"/>
      <c r="K214" s="151">
        <f t="shared" si="5"/>
        <v>0</v>
      </c>
      <c r="L214" s="134"/>
    </row>
    <row r="215" spans="1:12" s="10" customFormat="1" ht="13.5" x14ac:dyDescent="0.25">
      <c r="A215" s="143">
        <v>6</v>
      </c>
      <c r="B215" s="144"/>
      <c r="C215" s="144"/>
      <c r="D215" s="145"/>
      <c r="E215" s="152"/>
      <c r="F215" s="147"/>
      <c r="G215" s="148"/>
      <c r="H215" s="149"/>
      <c r="I215" s="150"/>
      <c r="J215" s="150"/>
      <c r="K215" s="151">
        <f t="shared" si="5"/>
        <v>0</v>
      </c>
      <c r="L215" s="134"/>
    </row>
    <row r="216" spans="1:12" s="10" customFormat="1" ht="13.5" x14ac:dyDescent="0.25">
      <c r="A216" s="143">
        <v>7</v>
      </c>
      <c r="B216" s="144"/>
      <c r="C216" s="144"/>
      <c r="D216" s="145"/>
      <c r="E216" s="152"/>
      <c r="F216" s="147"/>
      <c r="G216" s="148"/>
      <c r="H216" s="149"/>
      <c r="I216" s="150"/>
      <c r="J216" s="150"/>
      <c r="K216" s="151">
        <f t="shared" si="5"/>
        <v>0</v>
      </c>
      <c r="L216" s="134"/>
    </row>
    <row r="217" spans="1:12" s="10" customFormat="1" ht="13.5" x14ac:dyDescent="0.25">
      <c r="A217" s="143">
        <v>8</v>
      </c>
      <c r="B217" s="144"/>
      <c r="C217" s="144"/>
      <c r="D217" s="145"/>
      <c r="E217" s="152"/>
      <c r="F217" s="147"/>
      <c r="G217" s="148"/>
      <c r="H217" s="149"/>
      <c r="I217" s="150"/>
      <c r="J217" s="150"/>
      <c r="K217" s="151">
        <f t="shared" si="5"/>
        <v>0</v>
      </c>
      <c r="L217" s="134"/>
    </row>
    <row r="218" spans="1:12" s="10" customFormat="1" ht="13.5" x14ac:dyDescent="0.25">
      <c r="A218" s="143">
        <v>9</v>
      </c>
      <c r="B218" s="144"/>
      <c r="C218" s="144"/>
      <c r="D218" s="145"/>
      <c r="E218" s="152"/>
      <c r="F218" s="147"/>
      <c r="G218" s="148"/>
      <c r="H218" s="149"/>
      <c r="I218" s="150"/>
      <c r="J218" s="150"/>
      <c r="K218" s="151">
        <f t="shared" si="5"/>
        <v>0</v>
      </c>
      <c r="L218" s="134"/>
    </row>
    <row r="219" spans="1:12" s="10" customFormat="1" ht="13.5" x14ac:dyDescent="0.25">
      <c r="A219" s="143">
        <v>10</v>
      </c>
      <c r="B219" s="144"/>
      <c r="C219" s="144"/>
      <c r="D219" s="145"/>
      <c r="E219" s="152"/>
      <c r="F219" s="147"/>
      <c r="G219" s="148"/>
      <c r="H219" s="149"/>
      <c r="I219" s="150"/>
      <c r="J219" s="150"/>
      <c r="K219" s="151">
        <f t="shared" si="5"/>
        <v>0</v>
      </c>
      <c r="L219" s="134"/>
    </row>
    <row r="220" spans="1:12" s="10" customFormat="1" ht="13.5" x14ac:dyDescent="0.25">
      <c r="A220" s="143">
        <v>11</v>
      </c>
      <c r="B220" s="144"/>
      <c r="C220" s="144"/>
      <c r="D220" s="145"/>
      <c r="E220" s="152"/>
      <c r="F220" s="147"/>
      <c r="G220" s="148"/>
      <c r="H220" s="149"/>
      <c r="I220" s="150"/>
      <c r="J220" s="150"/>
      <c r="K220" s="151">
        <f t="shared" si="5"/>
        <v>0</v>
      </c>
      <c r="L220" s="134"/>
    </row>
    <row r="221" spans="1:12" s="10" customFormat="1" ht="13.5" x14ac:dyDescent="0.25">
      <c r="A221" s="143">
        <v>12</v>
      </c>
      <c r="B221" s="144"/>
      <c r="C221" s="144"/>
      <c r="D221" s="145"/>
      <c r="E221" s="152"/>
      <c r="F221" s="147"/>
      <c r="G221" s="148"/>
      <c r="H221" s="149"/>
      <c r="I221" s="150"/>
      <c r="J221" s="150"/>
      <c r="K221" s="151">
        <f t="shared" si="5"/>
        <v>0</v>
      </c>
      <c r="L221" s="134"/>
    </row>
    <row r="222" spans="1:12" s="10" customFormat="1" ht="13.5" x14ac:dyDescent="0.25">
      <c r="A222" s="143">
        <v>13</v>
      </c>
      <c r="B222" s="144"/>
      <c r="C222" s="144"/>
      <c r="D222" s="145"/>
      <c r="E222" s="152"/>
      <c r="F222" s="147"/>
      <c r="G222" s="148"/>
      <c r="H222" s="149"/>
      <c r="I222" s="150"/>
      <c r="J222" s="150"/>
      <c r="K222" s="151">
        <f t="shared" si="5"/>
        <v>0</v>
      </c>
      <c r="L222" s="134"/>
    </row>
    <row r="223" spans="1:12" s="10" customFormat="1" ht="13.5" x14ac:dyDescent="0.25">
      <c r="A223" s="143">
        <v>14</v>
      </c>
      <c r="B223" s="144"/>
      <c r="C223" s="144"/>
      <c r="D223" s="145"/>
      <c r="E223" s="152"/>
      <c r="F223" s="147"/>
      <c r="G223" s="148"/>
      <c r="H223" s="149"/>
      <c r="I223" s="150"/>
      <c r="J223" s="150"/>
      <c r="K223" s="151">
        <f t="shared" si="5"/>
        <v>0</v>
      </c>
      <c r="L223" s="134"/>
    </row>
    <row r="224" spans="1:12" s="10" customFormat="1" ht="13.5" x14ac:dyDescent="0.25">
      <c r="A224" s="143">
        <v>15</v>
      </c>
      <c r="B224" s="144"/>
      <c r="C224" s="144"/>
      <c r="D224" s="145"/>
      <c r="E224" s="152"/>
      <c r="F224" s="147"/>
      <c r="G224" s="148"/>
      <c r="H224" s="149"/>
      <c r="I224" s="150"/>
      <c r="J224" s="150"/>
      <c r="K224" s="151">
        <f t="shared" si="5"/>
        <v>0</v>
      </c>
      <c r="L224" s="134"/>
    </row>
    <row r="225" spans="1:12" s="10" customFormat="1" ht="13.5" x14ac:dyDescent="0.25">
      <c r="A225" s="143">
        <v>16</v>
      </c>
      <c r="B225" s="144"/>
      <c r="C225" s="144"/>
      <c r="D225" s="145"/>
      <c r="E225" s="152"/>
      <c r="F225" s="147"/>
      <c r="G225" s="148"/>
      <c r="H225" s="149"/>
      <c r="I225" s="150"/>
      <c r="J225" s="150"/>
      <c r="K225" s="151">
        <f t="shared" si="5"/>
        <v>0</v>
      </c>
      <c r="L225" s="134"/>
    </row>
    <row r="226" spans="1:12" s="10" customFormat="1" ht="13.5" x14ac:dyDescent="0.25">
      <c r="A226" s="143">
        <v>17</v>
      </c>
      <c r="B226" s="144"/>
      <c r="C226" s="144"/>
      <c r="D226" s="145"/>
      <c r="E226" s="152"/>
      <c r="F226" s="147"/>
      <c r="G226" s="148"/>
      <c r="H226" s="149"/>
      <c r="I226" s="150"/>
      <c r="J226" s="150"/>
      <c r="K226" s="151">
        <f t="shared" si="5"/>
        <v>0</v>
      </c>
      <c r="L226" s="134"/>
    </row>
    <row r="227" spans="1:12" s="10" customFormat="1" ht="13.5" x14ac:dyDescent="0.25">
      <c r="A227" s="143">
        <v>18</v>
      </c>
      <c r="B227" s="144"/>
      <c r="C227" s="144"/>
      <c r="D227" s="145"/>
      <c r="E227" s="152"/>
      <c r="F227" s="147"/>
      <c r="G227" s="148"/>
      <c r="H227" s="149"/>
      <c r="I227" s="150"/>
      <c r="J227" s="150"/>
      <c r="K227" s="151">
        <f t="shared" si="5"/>
        <v>0</v>
      </c>
      <c r="L227" s="134"/>
    </row>
    <row r="228" spans="1:12" s="10" customFormat="1" ht="12.75" customHeight="1" x14ac:dyDescent="0.25">
      <c r="A228" s="143">
        <v>19</v>
      </c>
      <c r="B228" s="144"/>
      <c r="C228" s="144"/>
      <c r="D228" s="145"/>
      <c r="E228" s="152"/>
      <c r="F228" s="147"/>
      <c r="G228" s="148"/>
      <c r="H228" s="149"/>
      <c r="I228" s="150"/>
      <c r="J228" s="150"/>
      <c r="K228" s="151">
        <f t="shared" si="5"/>
        <v>0</v>
      </c>
      <c r="L228" s="134"/>
    </row>
    <row r="229" spans="1:12" s="10" customFormat="1" ht="13.5" x14ac:dyDescent="0.25">
      <c r="A229" s="143">
        <v>20</v>
      </c>
      <c r="B229" s="144"/>
      <c r="C229" s="144"/>
      <c r="D229" s="145"/>
      <c r="E229" s="152"/>
      <c r="F229" s="147"/>
      <c r="G229" s="148"/>
      <c r="H229" s="149"/>
      <c r="I229" s="150"/>
      <c r="J229" s="150"/>
      <c r="K229" s="151">
        <f t="shared" si="5"/>
        <v>0</v>
      </c>
      <c r="L229" s="134"/>
    </row>
    <row r="230" spans="1:12" s="10" customFormat="1" ht="7.5" customHeight="1" x14ac:dyDescent="0.25">
      <c r="A230" s="103"/>
      <c r="B230" s="153"/>
      <c r="C230" s="153"/>
      <c r="D230" s="154"/>
      <c r="E230" s="155"/>
      <c r="F230" s="156"/>
      <c r="G230" s="157"/>
      <c r="H230" s="158"/>
      <c r="I230" s="159"/>
      <c r="J230" s="159"/>
      <c r="K230" s="160"/>
      <c r="L230" s="134"/>
    </row>
    <row r="231" spans="1:12" s="10" customFormat="1" ht="5.0999999999999996" customHeight="1" x14ac:dyDescent="0.25">
      <c r="A231" s="103"/>
      <c r="B231" s="161"/>
      <c r="C231" s="161"/>
      <c r="D231" s="162"/>
      <c r="E231" s="163"/>
      <c r="F231" s="163"/>
      <c r="G231" s="163"/>
      <c r="H231" s="163"/>
      <c r="I231" s="164"/>
      <c r="J231" s="425"/>
      <c r="K231" s="407"/>
      <c r="L231" s="108"/>
    </row>
    <row r="232" spans="1:12" s="10" customFormat="1" ht="16.5" customHeight="1" x14ac:dyDescent="0.3">
      <c r="A232" s="103"/>
      <c r="B232" s="165"/>
      <c r="C232" s="165"/>
      <c r="D232" s="123"/>
      <c r="E232" s="108"/>
      <c r="F232" s="108"/>
      <c r="G232" s="108"/>
      <c r="H232" s="108"/>
      <c r="I232" s="166" t="s">
        <v>14</v>
      </c>
      <c r="J232" s="426">
        <f>SUM(K210:K230)</f>
        <v>1788372</v>
      </c>
      <c r="K232" s="427"/>
      <c r="L232" s="134"/>
    </row>
    <row r="233" spans="1:12" s="10" customFormat="1" ht="5.0999999999999996" customHeight="1" x14ac:dyDescent="0.3">
      <c r="A233" s="103"/>
      <c r="B233" s="165"/>
      <c r="C233" s="165"/>
      <c r="D233" s="123"/>
      <c r="E233" s="108"/>
      <c r="F233" s="108"/>
      <c r="G233" s="108"/>
      <c r="H233" s="108"/>
      <c r="I233" s="167"/>
      <c r="J233" s="406"/>
      <c r="K233" s="406"/>
      <c r="L233" s="108"/>
    </row>
    <row r="234" spans="1:12" s="10" customFormat="1" ht="16.5" customHeight="1" x14ac:dyDescent="0.3">
      <c r="A234" s="103"/>
      <c r="B234" s="165"/>
      <c r="C234" s="165"/>
      <c r="D234" s="123"/>
      <c r="E234" s="108"/>
      <c r="F234" s="108"/>
      <c r="G234" s="108"/>
      <c r="H234" s="108"/>
      <c r="I234" s="166" t="s">
        <v>15</v>
      </c>
      <c r="J234" s="168"/>
      <c r="K234" s="169">
        <f>J232*J234</f>
        <v>0</v>
      </c>
      <c r="L234" s="170"/>
    </row>
    <row r="235" spans="1:12" s="10" customFormat="1" ht="5.0999999999999996" customHeight="1" x14ac:dyDescent="0.3">
      <c r="A235" s="103"/>
      <c r="B235" s="165"/>
      <c r="C235" s="165"/>
      <c r="D235" s="123"/>
      <c r="E235" s="108"/>
      <c r="F235" s="108"/>
      <c r="G235" s="108"/>
      <c r="H235" s="108"/>
      <c r="I235" s="167"/>
      <c r="J235" s="407"/>
      <c r="K235" s="407"/>
      <c r="L235" s="108"/>
    </row>
    <row r="236" spans="1:12" s="10" customFormat="1" ht="16.5" customHeight="1" x14ac:dyDescent="0.3">
      <c r="A236" s="103"/>
      <c r="B236" s="171" t="s">
        <v>16</v>
      </c>
      <c r="C236" s="171"/>
      <c r="D236" s="123"/>
      <c r="E236" s="123" t="s">
        <v>17</v>
      </c>
      <c r="F236" s="108"/>
      <c r="G236" s="108"/>
      <c r="H236" s="108"/>
      <c r="I236" s="166" t="s">
        <v>28</v>
      </c>
      <c r="J236" s="408">
        <f>((J232/1.11)+(K234/1.11))*11%</f>
        <v>177226.05405405405</v>
      </c>
      <c r="K236" s="409"/>
      <c r="L236" s="172"/>
    </row>
    <row r="237" spans="1:12" s="10" customFormat="1" ht="5.0999999999999996" customHeight="1" x14ac:dyDescent="0.3">
      <c r="A237" s="103"/>
      <c r="B237" s="165"/>
      <c r="C237" s="165"/>
      <c r="D237" s="123"/>
      <c r="E237" s="108"/>
      <c r="F237" s="108"/>
      <c r="G237" s="108"/>
      <c r="H237" s="108"/>
      <c r="I237" s="167"/>
      <c r="J237" s="407"/>
      <c r="K237" s="407"/>
      <c r="L237" s="108"/>
    </row>
    <row r="238" spans="1:12" s="10" customFormat="1" ht="16.5" customHeight="1" x14ac:dyDescent="0.3">
      <c r="A238" s="103"/>
      <c r="B238" s="173"/>
      <c r="C238" s="174"/>
      <c r="D238" s="123"/>
      <c r="E238" s="123"/>
      <c r="F238" s="108"/>
      <c r="G238" s="108"/>
      <c r="H238" s="108"/>
      <c r="I238" s="166" t="s">
        <v>18</v>
      </c>
      <c r="J238" s="175"/>
      <c r="K238" s="176">
        <f>J232-K234</f>
        <v>1788372</v>
      </c>
      <c r="L238" s="172"/>
    </row>
    <row r="239" spans="1:12" s="10" customFormat="1" ht="13.5" customHeight="1" x14ac:dyDescent="0.25">
      <c r="A239" s="103"/>
      <c r="B239" s="177" t="s">
        <v>19</v>
      </c>
      <c r="C239" s="163"/>
      <c r="D239" s="162"/>
      <c r="E239" s="108"/>
      <c r="F239" s="108"/>
      <c r="G239" s="108"/>
      <c r="H239" s="108"/>
      <c r="I239" s="178"/>
      <c r="J239" s="125" t="s">
        <v>20</v>
      </c>
      <c r="K239" s="179" t="s">
        <v>40</v>
      </c>
      <c r="L239" s="108"/>
    </row>
    <row r="240" spans="1:12" s="10" customFormat="1" ht="7.5" customHeight="1" x14ac:dyDescent="0.25">
      <c r="A240" s="180"/>
      <c r="B240" s="163"/>
      <c r="C240" s="163"/>
      <c r="D240" s="162"/>
      <c r="E240" s="163"/>
      <c r="F240" s="163"/>
      <c r="G240" s="163"/>
      <c r="H240" s="163"/>
      <c r="I240" s="181"/>
      <c r="J240" s="181"/>
      <c r="K240" s="182"/>
      <c r="L240" s="163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22050042</v>
      </c>
      <c r="G242" s="11" t="s">
        <v>2</v>
      </c>
      <c r="H242" s="451" t="s">
        <v>41</v>
      </c>
      <c r="I242" s="451"/>
      <c r="J242" s="451"/>
      <c r="K242" s="452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455" t="s">
        <v>3</v>
      </c>
      <c r="G243" s="17"/>
      <c r="H243" s="453"/>
      <c r="I243" s="453"/>
      <c r="J243" s="453"/>
      <c r="K243" s="454"/>
      <c r="L243" s="12"/>
    </row>
    <row r="244" spans="1:12" s="10" customFormat="1" ht="16.5" customHeight="1" x14ac:dyDescent="0.3">
      <c r="A244" s="5"/>
      <c r="B244" s="6" t="s">
        <v>4</v>
      </c>
      <c r="C244" s="7"/>
      <c r="D244" s="456">
        <v>44698</v>
      </c>
      <c r="E244" s="457"/>
      <c r="F244" s="455"/>
      <c r="G244" s="18"/>
      <c r="H244" s="445"/>
      <c r="I244" s="445"/>
      <c r="J244" s="445"/>
      <c r="K244" s="458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455"/>
      <c r="G245" s="18"/>
      <c r="H245" s="459" t="s">
        <v>37</v>
      </c>
      <c r="I245" s="459"/>
      <c r="J245" s="459"/>
      <c r="K245" s="460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42</v>
      </c>
      <c r="E246" s="9"/>
      <c r="F246" s="21"/>
      <c r="G246" s="22"/>
      <c r="H246" s="461"/>
      <c r="I246" s="461"/>
      <c r="J246" s="461"/>
      <c r="K246" s="462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3</v>
      </c>
      <c r="C250" s="46" t="s">
        <v>44</v>
      </c>
      <c r="D250" s="85">
        <v>1</v>
      </c>
      <c r="E250" s="48" t="s">
        <v>43</v>
      </c>
      <c r="F250" s="49"/>
      <c r="G250" s="50"/>
      <c r="H250" s="51">
        <v>507600</v>
      </c>
      <c r="I250" s="52">
        <v>0.1</v>
      </c>
      <c r="J250" s="52"/>
      <c r="K250" s="53">
        <f t="shared" ref="K250:K269" si="6">(B250*H250-((B250*H250)*I250))-((B250*H250-((B250*H250)*I250))*J250)</f>
        <v>1370520</v>
      </c>
      <c r="L250" s="36"/>
    </row>
    <row r="251" spans="1:12" s="10" customFormat="1" ht="13.5" customHeight="1" x14ac:dyDescent="0.25">
      <c r="A251" s="45">
        <v>2</v>
      </c>
      <c r="B251" s="46"/>
      <c r="C251" s="46"/>
      <c r="D251" s="85"/>
      <c r="E251" s="48"/>
      <c r="F251" s="49"/>
      <c r="G251" s="50"/>
      <c r="H251" s="51"/>
      <c r="I251" s="52"/>
      <c r="J251" s="52"/>
      <c r="K251" s="53">
        <f t="shared" si="6"/>
        <v>0</v>
      </c>
      <c r="L251" s="36"/>
    </row>
    <row r="252" spans="1:12" s="10" customFormat="1" ht="13.5" x14ac:dyDescent="0.25">
      <c r="A252" s="45">
        <v>3</v>
      </c>
      <c r="B252" s="46"/>
      <c r="C252" s="46"/>
      <c r="D252" s="85"/>
      <c r="E252" s="48"/>
      <c r="F252" s="49"/>
      <c r="G252" s="50"/>
      <c r="H252" s="51"/>
      <c r="I252" s="52"/>
      <c r="J252" s="52"/>
      <c r="K252" s="53">
        <f t="shared" si="6"/>
        <v>0</v>
      </c>
      <c r="L252" s="36"/>
    </row>
    <row r="253" spans="1:12" s="10" customFormat="1" ht="13.5" customHeight="1" x14ac:dyDescent="0.25">
      <c r="A253" s="45">
        <v>4</v>
      </c>
      <c r="B253" s="46"/>
      <c r="C253" s="46"/>
      <c r="D253" s="85"/>
      <c r="E253" s="48"/>
      <c r="F253" s="49"/>
      <c r="G253" s="50"/>
      <c r="H253" s="51"/>
      <c r="I253" s="52"/>
      <c r="J253" s="52"/>
      <c r="K253" s="53">
        <f t="shared" si="6"/>
        <v>0</v>
      </c>
      <c r="L253" s="36"/>
    </row>
    <row r="254" spans="1:12" s="10" customFormat="1" ht="13.5" x14ac:dyDescent="0.25">
      <c r="A254" s="45">
        <v>5</v>
      </c>
      <c r="B254" s="46"/>
      <c r="C254" s="46"/>
      <c r="D254" s="85"/>
      <c r="E254" s="48"/>
      <c r="F254" s="49"/>
      <c r="G254" s="50"/>
      <c r="H254" s="51"/>
      <c r="I254" s="52"/>
      <c r="J254" s="52"/>
      <c r="K254" s="53">
        <f t="shared" si="6"/>
        <v>0</v>
      </c>
      <c r="L254" s="36"/>
    </row>
    <row r="255" spans="1:12" s="10" customFormat="1" ht="13.5" x14ac:dyDescent="0.25">
      <c r="A255" s="45">
        <v>6</v>
      </c>
      <c r="B255" s="46"/>
      <c r="C255" s="46"/>
      <c r="D255" s="85"/>
      <c r="E255" s="48"/>
      <c r="F255" s="49"/>
      <c r="G255" s="50"/>
      <c r="H255" s="51"/>
      <c r="I255" s="52"/>
      <c r="J255" s="52"/>
      <c r="K255" s="53">
        <f t="shared" si="6"/>
        <v>0</v>
      </c>
      <c r="L255" s="36"/>
    </row>
    <row r="256" spans="1:12" s="10" customFormat="1" ht="13.5" x14ac:dyDescent="0.25">
      <c r="A256" s="45">
        <v>7</v>
      </c>
      <c r="B256" s="46"/>
      <c r="C256" s="46"/>
      <c r="D256" s="85"/>
      <c r="E256" s="48"/>
      <c r="F256" s="49"/>
      <c r="G256" s="50"/>
      <c r="H256" s="51"/>
      <c r="I256" s="52"/>
      <c r="J256" s="52"/>
      <c r="K256" s="53">
        <f t="shared" si="6"/>
        <v>0</v>
      </c>
      <c r="L256" s="36"/>
    </row>
    <row r="257" spans="1:12" s="10" customFormat="1" ht="13.5" x14ac:dyDescent="0.25">
      <c r="A257" s="45">
        <v>8</v>
      </c>
      <c r="B257" s="46"/>
      <c r="C257" s="46"/>
      <c r="D257" s="85"/>
      <c r="E257" s="48"/>
      <c r="F257" s="49"/>
      <c r="G257" s="50"/>
      <c r="H257" s="51"/>
      <c r="I257" s="52"/>
      <c r="J257" s="52"/>
      <c r="K257" s="53">
        <f t="shared" si="6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85"/>
      <c r="E258" s="48"/>
      <c r="F258" s="49"/>
      <c r="G258" s="50"/>
      <c r="H258" s="51"/>
      <c r="I258" s="52"/>
      <c r="J258" s="52"/>
      <c r="K258" s="53">
        <f t="shared" si="6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85"/>
      <c r="E259" s="48"/>
      <c r="F259" s="49"/>
      <c r="G259" s="50"/>
      <c r="H259" s="51"/>
      <c r="I259" s="52"/>
      <c r="J259" s="52"/>
      <c r="K259" s="53">
        <f t="shared" si="6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85"/>
      <c r="E260" s="48"/>
      <c r="F260" s="49"/>
      <c r="G260" s="50"/>
      <c r="H260" s="51"/>
      <c r="I260" s="52"/>
      <c r="J260" s="52"/>
      <c r="K260" s="53">
        <f t="shared" si="6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85"/>
      <c r="E261" s="48"/>
      <c r="F261" s="49"/>
      <c r="G261" s="50"/>
      <c r="H261" s="51"/>
      <c r="I261" s="52"/>
      <c r="J261" s="52"/>
      <c r="K261" s="53">
        <f t="shared" si="6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85"/>
      <c r="E262" s="48"/>
      <c r="F262" s="49"/>
      <c r="G262" s="50"/>
      <c r="H262" s="51"/>
      <c r="I262" s="52"/>
      <c r="J262" s="52"/>
      <c r="K262" s="53">
        <f t="shared" si="6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85"/>
      <c r="E263" s="48"/>
      <c r="F263" s="49"/>
      <c r="G263" s="50"/>
      <c r="H263" s="51"/>
      <c r="I263" s="52"/>
      <c r="J263" s="52"/>
      <c r="K263" s="53">
        <f t="shared" si="6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85"/>
      <c r="E264" s="48"/>
      <c r="F264" s="49"/>
      <c r="G264" s="50"/>
      <c r="H264" s="51"/>
      <c r="I264" s="52"/>
      <c r="J264" s="52"/>
      <c r="K264" s="53">
        <f t="shared" si="6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85"/>
      <c r="E265" s="48"/>
      <c r="F265" s="49"/>
      <c r="G265" s="50"/>
      <c r="H265" s="51"/>
      <c r="I265" s="52"/>
      <c r="J265" s="52"/>
      <c r="K265" s="53">
        <f t="shared" si="6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85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85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85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85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84"/>
      <c r="C271" s="84"/>
      <c r="D271" s="63"/>
      <c r="E271" s="64"/>
      <c r="F271" s="64"/>
      <c r="G271" s="64"/>
      <c r="H271" s="64"/>
      <c r="I271" s="65"/>
      <c r="J271" s="444"/>
      <c r="K271" s="445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446">
        <f>SUM(K250:K270)</f>
        <v>1370520</v>
      </c>
      <c r="K272" s="447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448"/>
      <c r="K273" s="448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445"/>
      <c r="K275" s="445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28</v>
      </c>
      <c r="J276" s="449">
        <f>((J272/1.11)+(K274/1.11))*11%</f>
        <v>135817.29729729728</v>
      </c>
      <c r="K276" s="450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445"/>
      <c r="K277" s="445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18</v>
      </c>
      <c r="J278" s="76"/>
      <c r="K278" s="77">
        <f>J272-K274</f>
        <v>1370520</v>
      </c>
      <c r="L278" s="73"/>
    </row>
    <row r="279" spans="1:12" s="10" customFormat="1" ht="13.5" customHeight="1" x14ac:dyDescent="0.25">
      <c r="A279" s="5"/>
      <c r="B279" s="78" t="s">
        <v>19</v>
      </c>
      <c r="C279" s="64"/>
      <c r="D279" s="63"/>
      <c r="I279" s="79"/>
      <c r="J279" s="27" t="s">
        <v>20</v>
      </c>
      <c r="K279" s="80" t="s">
        <v>45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183"/>
      <c r="B281" s="184"/>
      <c r="C281" s="184"/>
      <c r="D281" s="185"/>
      <c r="E281" s="184"/>
      <c r="F281" s="184"/>
      <c r="G281" s="184"/>
      <c r="H281" s="184"/>
      <c r="I281" s="186"/>
      <c r="J281" s="186"/>
      <c r="K281" s="184"/>
      <c r="L281" s="184"/>
    </row>
    <row r="282" spans="1:12" s="10" customFormat="1" ht="16.5" customHeight="1" x14ac:dyDescent="0.3">
      <c r="A282" s="187"/>
      <c r="B282" s="188" t="s">
        <v>0</v>
      </c>
      <c r="C282" s="189"/>
      <c r="D282" s="190" t="s">
        <v>1</v>
      </c>
      <c r="E282" s="191">
        <v>22050042</v>
      </c>
      <c r="F282" s="192"/>
      <c r="G282" s="193" t="s">
        <v>2</v>
      </c>
      <c r="H282" s="428" t="s">
        <v>41</v>
      </c>
      <c r="I282" s="428"/>
      <c r="J282" s="428"/>
      <c r="K282" s="429"/>
      <c r="L282" s="194"/>
    </row>
    <row r="283" spans="1:12" s="10" customFormat="1" ht="2.4500000000000002" customHeight="1" x14ac:dyDescent="0.3">
      <c r="A283" s="187"/>
      <c r="B283" s="195"/>
      <c r="C283" s="196"/>
      <c r="D283" s="197"/>
      <c r="E283" s="198"/>
      <c r="F283" s="432" t="s">
        <v>3</v>
      </c>
      <c r="G283" s="199"/>
      <c r="H283" s="430"/>
      <c r="I283" s="430"/>
      <c r="J283" s="430"/>
      <c r="K283" s="431"/>
      <c r="L283" s="194"/>
    </row>
    <row r="284" spans="1:12" s="10" customFormat="1" ht="16.5" customHeight="1" x14ac:dyDescent="0.3">
      <c r="A284" s="187"/>
      <c r="B284" s="188" t="s">
        <v>4</v>
      </c>
      <c r="C284" s="189"/>
      <c r="D284" s="433">
        <v>44698</v>
      </c>
      <c r="E284" s="434"/>
      <c r="F284" s="432"/>
      <c r="G284" s="200"/>
      <c r="H284" s="412"/>
      <c r="I284" s="412"/>
      <c r="J284" s="412"/>
      <c r="K284" s="435"/>
      <c r="L284" s="200"/>
    </row>
    <row r="285" spans="1:12" s="10" customFormat="1" ht="2.4500000000000002" customHeight="1" x14ac:dyDescent="0.3">
      <c r="A285" s="187"/>
      <c r="B285" s="195"/>
      <c r="C285" s="196"/>
      <c r="D285" s="197"/>
      <c r="E285" s="198"/>
      <c r="F285" s="432"/>
      <c r="G285" s="200"/>
      <c r="H285" s="436" t="s">
        <v>37</v>
      </c>
      <c r="I285" s="436"/>
      <c r="J285" s="436"/>
      <c r="K285" s="437"/>
      <c r="L285" s="201"/>
    </row>
    <row r="286" spans="1:12" s="10" customFormat="1" ht="16.5" customHeight="1" x14ac:dyDescent="0.4">
      <c r="A286" s="187"/>
      <c r="B286" s="188" t="s">
        <v>5</v>
      </c>
      <c r="C286" s="189"/>
      <c r="D286" s="202" t="s">
        <v>42</v>
      </c>
      <c r="E286" s="191"/>
      <c r="F286" s="203"/>
      <c r="G286" s="204"/>
      <c r="H286" s="438"/>
      <c r="I286" s="438"/>
      <c r="J286" s="438"/>
      <c r="K286" s="439"/>
      <c r="L286" s="201"/>
    </row>
    <row r="287" spans="1:12" s="10" customFormat="1" ht="5.0999999999999996" customHeight="1" x14ac:dyDescent="0.45">
      <c r="A287" s="187"/>
      <c r="B287" s="205"/>
      <c r="C287" s="206"/>
      <c r="D287" s="207"/>
      <c r="E287" s="192"/>
      <c r="F287" s="208"/>
      <c r="G287" s="192"/>
      <c r="H287" s="192"/>
      <c r="I287" s="209"/>
      <c r="J287" s="209"/>
      <c r="K287" s="210"/>
      <c r="L287" s="192"/>
    </row>
    <row r="288" spans="1:12" s="10" customFormat="1" ht="14.25" thickBot="1" x14ac:dyDescent="0.3">
      <c r="A288" s="187"/>
      <c r="B288" s="211" t="s">
        <v>6</v>
      </c>
      <c r="C288" s="211" t="s">
        <v>7</v>
      </c>
      <c r="D288" s="212" t="s">
        <v>8</v>
      </c>
      <c r="E288" s="213"/>
      <c r="F288" s="214" t="s">
        <v>9</v>
      </c>
      <c r="G288" s="215"/>
      <c r="H288" s="211" t="s">
        <v>10</v>
      </c>
      <c r="I288" s="216" t="s">
        <v>11</v>
      </c>
      <c r="J288" s="216" t="s">
        <v>12</v>
      </c>
      <c r="K288" s="217" t="s">
        <v>13</v>
      </c>
      <c r="L288" s="218"/>
    </row>
    <row r="289" spans="1:12" s="10" customFormat="1" ht="7.5" customHeight="1" thickTop="1" x14ac:dyDescent="0.25">
      <c r="A289" s="187"/>
      <c r="B289" s="219"/>
      <c r="C289" s="220"/>
      <c r="D289" s="221"/>
      <c r="E289" s="222"/>
      <c r="F289" s="223"/>
      <c r="G289" s="224"/>
      <c r="H289" s="219"/>
      <c r="I289" s="225"/>
      <c r="J289" s="225"/>
      <c r="K289" s="226"/>
      <c r="L289" s="218"/>
    </row>
    <row r="290" spans="1:12" s="10" customFormat="1" ht="13.5" customHeight="1" x14ac:dyDescent="0.25">
      <c r="A290" s="227">
        <v>1</v>
      </c>
      <c r="B290" s="228">
        <v>3</v>
      </c>
      <c r="C290" s="228" t="s">
        <v>44</v>
      </c>
      <c r="D290" s="271">
        <v>1</v>
      </c>
      <c r="E290" s="236" t="s">
        <v>43</v>
      </c>
      <c r="F290" s="231"/>
      <c r="G290" s="232"/>
      <c r="H290" s="233">
        <v>507600</v>
      </c>
      <c r="I290" s="234">
        <v>0.1</v>
      </c>
      <c r="J290" s="234"/>
      <c r="K290" s="235">
        <f t="shared" ref="K290:K309" si="7">(B290*H290-((B290*H290)*I290))-((B290*H290-((B290*H290)*I290))*J290)</f>
        <v>1370520</v>
      </c>
      <c r="L290" s="218"/>
    </row>
    <row r="291" spans="1:12" s="10" customFormat="1" ht="13.5" customHeight="1" x14ac:dyDescent="0.25">
      <c r="A291" s="227">
        <v>2</v>
      </c>
      <c r="B291" s="228"/>
      <c r="C291" s="228"/>
      <c r="D291" s="271"/>
      <c r="E291" s="236"/>
      <c r="F291" s="231"/>
      <c r="G291" s="232"/>
      <c r="H291" s="233"/>
      <c r="I291" s="234"/>
      <c r="J291" s="234"/>
      <c r="K291" s="235">
        <f t="shared" si="7"/>
        <v>0</v>
      </c>
      <c r="L291" s="218"/>
    </row>
    <row r="292" spans="1:12" s="10" customFormat="1" ht="13.5" x14ac:dyDescent="0.25">
      <c r="A292" s="227">
        <v>3</v>
      </c>
      <c r="B292" s="228"/>
      <c r="C292" s="228"/>
      <c r="D292" s="271"/>
      <c r="E292" s="236"/>
      <c r="F292" s="231"/>
      <c r="G292" s="232"/>
      <c r="H292" s="233"/>
      <c r="I292" s="234"/>
      <c r="J292" s="234"/>
      <c r="K292" s="235">
        <f t="shared" si="7"/>
        <v>0</v>
      </c>
      <c r="L292" s="218"/>
    </row>
    <row r="293" spans="1:12" s="10" customFormat="1" ht="13.5" customHeight="1" x14ac:dyDescent="0.25">
      <c r="A293" s="227">
        <v>4</v>
      </c>
      <c r="B293" s="228"/>
      <c r="C293" s="228"/>
      <c r="D293" s="271"/>
      <c r="E293" s="236"/>
      <c r="F293" s="231"/>
      <c r="G293" s="232"/>
      <c r="H293" s="233"/>
      <c r="I293" s="234"/>
      <c r="J293" s="234"/>
      <c r="K293" s="235">
        <f t="shared" si="7"/>
        <v>0</v>
      </c>
      <c r="L293" s="218"/>
    </row>
    <row r="294" spans="1:12" s="10" customFormat="1" ht="13.5" x14ac:dyDescent="0.25">
      <c r="A294" s="227">
        <v>5</v>
      </c>
      <c r="B294" s="228"/>
      <c r="C294" s="228"/>
      <c r="D294" s="271"/>
      <c r="E294" s="236"/>
      <c r="F294" s="231"/>
      <c r="G294" s="232"/>
      <c r="H294" s="233"/>
      <c r="I294" s="234"/>
      <c r="J294" s="234"/>
      <c r="K294" s="235">
        <f t="shared" si="7"/>
        <v>0</v>
      </c>
      <c r="L294" s="218"/>
    </row>
    <row r="295" spans="1:12" s="10" customFormat="1" ht="13.5" x14ac:dyDescent="0.25">
      <c r="A295" s="227">
        <v>6</v>
      </c>
      <c r="B295" s="228"/>
      <c r="C295" s="228"/>
      <c r="D295" s="271"/>
      <c r="E295" s="236"/>
      <c r="F295" s="231"/>
      <c r="G295" s="232"/>
      <c r="H295" s="233"/>
      <c r="I295" s="234"/>
      <c r="J295" s="234"/>
      <c r="K295" s="235">
        <f t="shared" si="7"/>
        <v>0</v>
      </c>
      <c r="L295" s="218"/>
    </row>
    <row r="296" spans="1:12" s="10" customFormat="1" ht="13.5" x14ac:dyDescent="0.25">
      <c r="A296" s="227">
        <v>7</v>
      </c>
      <c r="B296" s="228"/>
      <c r="C296" s="228"/>
      <c r="D296" s="271"/>
      <c r="E296" s="236"/>
      <c r="F296" s="231"/>
      <c r="G296" s="232"/>
      <c r="H296" s="233"/>
      <c r="I296" s="234"/>
      <c r="J296" s="234"/>
      <c r="K296" s="235">
        <f t="shared" si="7"/>
        <v>0</v>
      </c>
      <c r="L296" s="218"/>
    </row>
    <row r="297" spans="1:12" s="10" customFormat="1" ht="13.5" x14ac:dyDescent="0.25">
      <c r="A297" s="227">
        <v>8</v>
      </c>
      <c r="B297" s="228"/>
      <c r="C297" s="228"/>
      <c r="D297" s="271"/>
      <c r="E297" s="236"/>
      <c r="F297" s="231"/>
      <c r="G297" s="232"/>
      <c r="H297" s="233"/>
      <c r="I297" s="234"/>
      <c r="J297" s="234"/>
      <c r="K297" s="235">
        <f t="shared" si="7"/>
        <v>0</v>
      </c>
      <c r="L297" s="218"/>
    </row>
    <row r="298" spans="1:12" s="10" customFormat="1" ht="13.5" x14ac:dyDescent="0.25">
      <c r="A298" s="227">
        <v>9</v>
      </c>
      <c r="B298" s="228"/>
      <c r="C298" s="228"/>
      <c r="D298" s="271"/>
      <c r="E298" s="236"/>
      <c r="F298" s="231"/>
      <c r="G298" s="232"/>
      <c r="H298" s="233"/>
      <c r="I298" s="234"/>
      <c r="J298" s="234"/>
      <c r="K298" s="235">
        <f t="shared" si="7"/>
        <v>0</v>
      </c>
      <c r="L298" s="218"/>
    </row>
    <row r="299" spans="1:12" s="10" customFormat="1" ht="13.5" x14ac:dyDescent="0.25">
      <c r="A299" s="227">
        <v>10</v>
      </c>
      <c r="B299" s="228"/>
      <c r="C299" s="228"/>
      <c r="D299" s="271"/>
      <c r="E299" s="236"/>
      <c r="F299" s="231"/>
      <c r="G299" s="232"/>
      <c r="H299" s="233"/>
      <c r="I299" s="234"/>
      <c r="J299" s="234"/>
      <c r="K299" s="235">
        <f t="shared" si="7"/>
        <v>0</v>
      </c>
      <c r="L299" s="218"/>
    </row>
    <row r="300" spans="1:12" s="10" customFormat="1" ht="13.5" x14ac:dyDescent="0.25">
      <c r="A300" s="227">
        <v>11</v>
      </c>
      <c r="B300" s="228"/>
      <c r="C300" s="228"/>
      <c r="D300" s="271"/>
      <c r="E300" s="236"/>
      <c r="F300" s="231"/>
      <c r="G300" s="232"/>
      <c r="H300" s="233"/>
      <c r="I300" s="234"/>
      <c r="J300" s="234"/>
      <c r="K300" s="235">
        <f t="shared" si="7"/>
        <v>0</v>
      </c>
      <c r="L300" s="218"/>
    </row>
    <row r="301" spans="1:12" s="10" customFormat="1" ht="13.5" x14ac:dyDescent="0.25">
      <c r="A301" s="227">
        <v>12</v>
      </c>
      <c r="B301" s="228"/>
      <c r="C301" s="228"/>
      <c r="D301" s="271"/>
      <c r="E301" s="236"/>
      <c r="F301" s="231"/>
      <c r="G301" s="232"/>
      <c r="H301" s="233"/>
      <c r="I301" s="234"/>
      <c r="J301" s="234"/>
      <c r="K301" s="235">
        <f t="shared" si="7"/>
        <v>0</v>
      </c>
      <c r="L301" s="218"/>
    </row>
    <row r="302" spans="1:12" s="10" customFormat="1" ht="13.5" x14ac:dyDescent="0.25">
      <c r="A302" s="227">
        <v>13</v>
      </c>
      <c r="B302" s="228"/>
      <c r="C302" s="228"/>
      <c r="D302" s="271"/>
      <c r="E302" s="236"/>
      <c r="F302" s="231"/>
      <c r="G302" s="232"/>
      <c r="H302" s="233"/>
      <c r="I302" s="234"/>
      <c r="J302" s="234"/>
      <c r="K302" s="235">
        <f t="shared" si="7"/>
        <v>0</v>
      </c>
      <c r="L302" s="218"/>
    </row>
    <row r="303" spans="1:12" s="10" customFormat="1" ht="13.5" x14ac:dyDescent="0.25">
      <c r="A303" s="227">
        <v>14</v>
      </c>
      <c r="B303" s="228"/>
      <c r="C303" s="228"/>
      <c r="D303" s="271"/>
      <c r="E303" s="236"/>
      <c r="F303" s="231"/>
      <c r="G303" s="232"/>
      <c r="H303" s="233"/>
      <c r="I303" s="234"/>
      <c r="J303" s="234"/>
      <c r="K303" s="235">
        <f t="shared" si="7"/>
        <v>0</v>
      </c>
      <c r="L303" s="218"/>
    </row>
    <row r="304" spans="1:12" s="10" customFormat="1" ht="13.5" x14ac:dyDescent="0.25">
      <c r="A304" s="227">
        <v>15</v>
      </c>
      <c r="B304" s="228"/>
      <c r="C304" s="228"/>
      <c r="D304" s="271"/>
      <c r="E304" s="236"/>
      <c r="F304" s="231"/>
      <c r="G304" s="232"/>
      <c r="H304" s="233"/>
      <c r="I304" s="234"/>
      <c r="J304" s="234"/>
      <c r="K304" s="235">
        <f t="shared" si="7"/>
        <v>0</v>
      </c>
      <c r="L304" s="218"/>
    </row>
    <row r="305" spans="1:12" s="10" customFormat="1" ht="13.5" x14ac:dyDescent="0.25">
      <c r="A305" s="227">
        <v>16</v>
      </c>
      <c r="B305" s="228"/>
      <c r="C305" s="228"/>
      <c r="D305" s="271"/>
      <c r="E305" s="236"/>
      <c r="F305" s="231"/>
      <c r="G305" s="232"/>
      <c r="H305" s="233"/>
      <c r="I305" s="234"/>
      <c r="J305" s="234"/>
      <c r="K305" s="235">
        <f t="shared" si="7"/>
        <v>0</v>
      </c>
      <c r="L305" s="218"/>
    </row>
    <row r="306" spans="1:12" s="10" customFormat="1" ht="13.5" x14ac:dyDescent="0.25">
      <c r="A306" s="227">
        <v>17</v>
      </c>
      <c r="B306" s="228"/>
      <c r="C306" s="228"/>
      <c r="D306" s="271"/>
      <c r="E306" s="236"/>
      <c r="F306" s="231"/>
      <c r="G306" s="232"/>
      <c r="H306" s="233"/>
      <c r="I306" s="234"/>
      <c r="J306" s="234"/>
      <c r="K306" s="235">
        <f t="shared" si="7"/>
        <v>0</v>
      </c>
      <c r="L306" s="218"/>
    </row>
    <row r="307" spans="1:12" s="10" customFormat="1" ht="13.5" x14ac:dyDescent="0.25">
      <c r="A307" s="227">
        <v>18</v>
      </c>
      <c r="B307" s="228"/>
      <c r="C307" s="228"/>
      <c r="D307" s="271"/>
      <c r="E307" s="236"/>
      <c r="F307" s="231"/>
      <c r="G307" s="232"/>
      <c r="H307" s="233"/>
      <c r="I307" s="234"/>
      <c r="J307" s="234"/>
      <c r="K307" s="235">
        <f t="shared" si="7"/>
        <v>0</v>
      </c>
      <c r="L307" s="218"/>
    </row>
    <row r="308" spans="1:12" s="10" customFormat="1" ht="12.75" customHeight="1" x14ac:dyDescent="0.25">
      <c r="A308" s="227">
        <v>19</v>
      </c>
      <c r="B308" s="228"/>
      <c r="C308" s="228"/>
      <c r="D308" s="271"/>
      <c r="E308" s="236"/>
      <c r="F308" s="231"/>
      <c r="G308" s="232"/>
      <c r="H308" s="233"/>
      <c r="I308" s="234"/>
      <c r="J308" s="234"/>
      <c r="K308" s="235">
        <f t="shared" si="7"/>
        <v>0</v>
      </c>
      <c r="L308" s="218"/>
    </row>
    <row r="309" spans="1:12" s="10" customFormat="1" ht="13.5" x14ac:dyDescent="0.25">
      <c r="A309" s="227">
        <v>20</v>
      </c>
      <c r="B309" s="228"/>
      <c r="C309" s="228"/>
      <c r="D309" s="271"/>
      <c r="E309" s="236"/>
      <c r="F309" s="231"/>
      <c r="G309" s="232"/>
      <c r="H309" s="233"/>
      <c r="I309" s="234"/>
      <c r="J309" s="234"/>
      <c r="K309" s="235">
        <f t="shared" si="7"/>
        <v>0</v>
      </c>
      <c r="L309" s="218"/>
    </row>
    <row r="310" spans="1:12" s="10" customFormat="1" ht="7.5" customHeight="1" x14ac:dyDescent="0.25">
      <c r="A310" s="187"/>
      <c r="B310" s="237"/>
      <c r="C310" s="237"/>
      <c r="D310" s="238"/>
      <c r="E310" s="239"/>
      <c r="F310" s="240"/>
      <c r="G310" s="241"/>
      <c r="H310" s="242"/>
      <c r="I310" s="243"/>
      <c r="J310" s="243"/>
      <c r="K310" s="244"/>
      <c r="L310" s="218"/>
    </row>
    <row r="311" spans="1:12" s="10" customFormat="1" ht="5.0999999999999996" customHeight="1" x14ac:dyDescent="0.25">
      <c r="A311" s="187"/>
      <c r="B311" s="269"/>
      <c r="C311" s="269"/>
      <c r="D311" s="246"/>
      <c r="E311" s="247"/>
      <c r="F311" s="247"/>
      <c r="G311" s="247"/>
      <c r="H311" s="247"/>
      <c r="I311" s="248"/>
      <c r="J311" s="440"/>
      <c r="K311" s="412"/>
      <c r="L311" s="192"/>
    </row>
    <row r="312" spans="1:12" s="10" customFormat="1" ht="16.5" customHeight="1" x14ac:dyDescent="0.3">
      <c r="A312" s="187"/>
      <c r="B312" s="249"/>
      <c r="C312" s="249"/>
      <c r="D312" s="207"/>
      <c r="E312" s="192"/>
      <c r="F312" s="192"/>
      <c r="G312" s="192"/>
      <c r="H312" s="192"/>
      <c r="I312" s="250" t="s">
        <v>14</v>
      </c>
      <c r="J312" s="441">
        <f>SUM(K290:K310)</f>
        <v>1370520</v>
      </c>
      <c r="K312" s="442"/>
      <c r="L312" s="218"/>
    </row>
    <row r="313" spans="1:12" s="10" customFormat="1" ht="5.0999999999999996" customHeight="1" x14ac:dyDescent="0.3">
      <c r="A313" s="187"/>
      <c r="B313" s="249"/>
      <c r="C313" s="249"/>
      <c r="D313" s="207"/>
      <c r="E313" s="192"/>
      <c r="F313" s="192"/>
      <c r="G313" s="192"/>
      <c r="H313" s="192"/>
      <c r="I313" s="251"/>
      <c r="J313" s="443"/>
      <c r="K313" s="443"/>
      <c r="L313" s="192"/>
    </row>
    <row r="314" spans="1:12" s="10" customFormat="1" ht="16.5" customHeight="1" x14ac:dyDescent="0.3">
      <c r="A314" s="187"/>
      <c r="B314" s="249"/>
      <c r="C314" s="249"/>
      <c r="D314" s="207"/>
      <c r="E314" s="192"/>
      <c r="F314" s="192"/>
      <c r="G314" s="192"/>
      <c r="H314" s="192"/>
      <c r="I314" s="250" t="s">
        <v>15</v>
      </c>
      <c r="J314" s="252"/>
      <c r="K314" s="253">
        <f>J312*J314</f>
        <v>0</v>
      </c>
      <c r="L314" s="254"/>
    </row>
    <row r="315" spans="1:12" s="10" customFormat="1" ht="5.0999999999999996" customHeight="1" x14ac:dyDescent="0.3">
      <c r="A315" s="187"/>
      <c r="B315" s="249"/>
      <c r="C315" s="249"/>
      <c r="D315" s="207"/>
      <c r="E315" s="192"/>
      <c r="F315" s="192"/>
      <c r="G315" s="192"/>
      <c r="H315" s="192"/>
      <c r="I315" s="251"/>
      <c r="J315" s="412"/>
      <c r="K315" s="412"/>
      <c r="L315" s="192"/>
    </row>
    <row r="316" spans="1:12" s="10" customFormat="1" ht="16.5" customHeight="1" x14ac:dyDescent="0.3">
      <c r="A316" s="187"/>
      <c r="B316" s="255" t="s">
        <v>16</v>
      </c>
      <c r="C316" s="255"/>
      <c r="D316" s="207"/>
      <c r="E316" s="207" t="s">
        <v>17</v>
      </c>
      <c r="F316" s="192"/>
      <c r="G316" s="192"/>
      <c r="H316" s="192"/>
      <c r="I316" s="250" t="s">
        <v>28</v>
      </c>
      <c r="J316" s="410">
        <f>((J312/1.11)+(K314/1.11))*11%</f>
        <v>135817.29729729728</v>
      </c>
      <c r="K316" s="411"/>
      <c r="L316" s="256"/>
    </row>
    <row r="317" spans="1:12" s="10" customFormat="1" ht="5.0999999999999996" customHeight="1" x14ac:dyDescent="0.3">
      <c r="A317" s="187"/>
      <c r="B317" s="249"/>
      <c r="C317" s="249"/>
      <c r="D317" s="207"/>
      <c r="E317" s="192"/>
      <c r="F317" s="192"/>
      <c r="G317" s="192"/>
      <c r="H317" s="192"/>
      <c r="I317" s="251"/>
      <c r="J317" s="412"/>
      <c r="K317" s="412"/>
      <c r="L317" s="192"/>
    </row>
    <row r="318" spans="1:12" s="10" customFormat="1" ht="16.5" customHeight="1" x14ac:dyDescent="0.3">
      <c r="A318" s="187"/>
      <c r="B318" s="257"/>
      <c r="C318" s="258"/>
      <c r="D318" s="207"/>
      <c r="E318" s="207"/>
      <c r="F318" s="192"/>
      <c r="G318" s="192"/>
      <c r="H318" s="192"/>
      <c r="I318" s="250" t="s">
        <v>18</v>
      </c>
      <c r="J318" s="259"/>
      <c r="K318" s="260">
        <f>J312-K314</f>
        <v>1370520</v>
      </c>
      <c r="L318" s="256"/>
    </row>
    <row r="319" spans="1:12" s="10" customFormat="1" ht="13.5" customHeight="1" x14ac:dyDescent="0.25">
      <c r="A319" s="187"/>
      <c r="B319" s="261" t="s">
        <v>19</v>
      </c>
      <c r="C319" s="247"/>
      <c r="D319" s="246"/>
      <c r="E319" s="192"/>
      <c r="F319" s="192"/>
      <c r="G319" s="192"/>
      <c r="H319" s="192"/>
      <c r="I319" s="262"/>
      <c r="J319" s="209" t="s">
        <v>20</v>
      </c>
      <c r="K319" s="263" t="s">
        <v>45</v>
      </c>
      <c r="L319" s="192"/>
    </row>
    <row r="320" spans="1:12" s="10" customFormat="1" ht="7.5" customHeight="1" x14ac:dyDescent="0.25">
      <c r="A320" s="264"/>
      <c r="B320" s="247"/>
      <c r="C320" s="247"/>
      <c r="D320" s="246"/>
      <c r="E320" s="247"/>
      <c r="F320" s="247"/>
      <c r="G320" s="247"/>
      <c r="H320" s="247"/>
      <c r="I320" s="265"/>
      <c r="J320" s="265"/>
      <c r="K320" s="266"/>
      <c r="L320" s="247"/>
    </row>
    <row r="321" spans="1:12" ht="7.5" customHeight="1" x14ac:dyDescent="0.25">
      <c r="A321" s="99"/>
      <c r="B321" s="100"/>
      <c r="C321" s="100"/>
      <c r="D321" s="101"/>
      <c r="E321" s="100"/>
      <c r="F321" s="100"/>
      <c r="G321" s="100"/>
      <c r="H321" s="100"/>
      <c r="I321" s="102"/>
      <c r="J321" s="102"/>
      <c r="K321" s="100"/>
      <c r="L321" s="100"/>
    </row>
    <row r="322" spans="1:12" s="10" customFormat="1" ht="16.5" customHeight="1" x14ac:dyDescent="0.3">
      <c r="A322" s="103"/>
      <c r="B322" s="104" t="s">
        <v>0</v>
      </c>
      <c r="C322" s="105"/>
      <c r="D322" s="106" t="s">
        <v>1</v>
      </c>
      <c r="E322" s="107">
        <v>22050042</v>
      </c>
      <c r="F322" s="108"/>
      <c r="G322" s="109" t="s">
        <v>2</v>
      </c>
      <c r="H322" s="413" t="s">
        <v>41</v>
      </c>
      <c r="I322" s="413"/>
      <c r="J322" s="413"/>
      <c r="K322" s="414"/>
      <c r="L322" s="110"/>
    </row>
    <row r="323" spans="1:12" s="10" customFormat="1" ht="2.4500000000000002" customHeight="1" x14ac:dyDescent="0.3">
      <c r="A323" s="103"/>
      <c r="B323" s="111"/>
      <c r="C323" s="112"/>
      <c r="D323" s="113"/>
      <c r="E323" s="114"/>
      <c r="F323" s="417" t="s">
        <v>3</v>
      </c>
      <c r="G323" s="115"/>
      <c r="H323" s="415"/>
      <c r="I323" s="415"/>
      <c r="J323" s="415"/>
      <c r="K323" s="416"/>
      <c r="L323" s="110"/>
    </row>
    <row r="324" spans="1:12" s="10" customFormat="1" ht="16.5" customHeight="1" x14ac:dyDescent="0.3">
      <c r="A324" s="103"/>
      <c r="B324" s="104" t="s">
        <v>4</v>
      </c>
      <c r="C324" s="105"/>
      <c r="D324" s="418">
        <v>44698</v>
      </c>
      <c r="E324" s="419"/>
      <c r="F324" s="417"/>
      <c r="G324" s="116"/>
      <c r="H324" s="407"/>
      <c r="I324" s="407"/>
      <c r="J324" s="407"/>
      <c r="K324" s="420"/>
      <c r="L324" s="116"/>
    </row>
    <row r="325" spans="1:12" s="10" customFormat="1" ht="2.4500000000000002" customHeight="1" x14ac:dyDescent="0.3">
      <c r="A325" s="103"/>
      <c r="B325" s="111"/>
      <c r="C325" s="112"/>
      <c r="D325" s="113"/>
      <c r="E325" s="114"/>
      <c r="F325" s="417"/>
      <c r="G325" s="116"/>
      <c r="H325" s="421" t="s">
        <v>37</v>
      </c>
      <c r="I325" s="421"/>
      <c r="J325" s="421"/>
      <c r="K325" s="422"/>
      <c r="L325" s="117"/>
    </row>
    <row r="326" spans="1:12" s="10" customFormat="1" ht="16.5" customHeight="1" x14ac:dyDescent="0.4">
      <c r="A326" s="103"/>
      <c r="B326" s="104" t="s">
        <v>5</v>
      </c>
      <c r="C326" s="105"/>
      <c r="D326" s="118" t="s">
        <v>42</v>
      </c>
      <c r="E326" s="107"/>
      <c r="F326" s="119"/>
      <c r="G326" s="120"/>
      <c r="H326" s="423"/>
      <c r="I326" s="423"/>
      <c r="J326" s="423"/>
      <c r="K326" s="424"/>
      <c r="L326" s="117"/>
    </row>
    <row r="327" spans="1:12" s="10" customFormat="1" ht="5.0999999999999996" customHeight="1" x14ac:dyDescent="0.45">
      <c r="A327" s="103"/>
      <c r="B327" s="121"/>
      <c r="C327" s="122"/>
      <c r="D327" s="123"/>
      <c r="E327" s="108"/>
      <c r="F327" s="124"/>
      <c r="G327" s="108"/>
      <c r="H327" s="108"/>
      <c r="I327" s="125"/>
      <c r="J327" s="125"/>
      <c r="K327" s="126"/>
      <c r="L327" s="108"/>
    </row>
    <row r="328" spans="1:12" s="10" customFormat="1" ht="14.25" thickBot="1" x14ac:dyDescent="0.3">
      <c r="A328" s="103"/>
      <c r="B328" s="127" t="s">
        <v>6</v>
      </c>
      <c r="C328" s="127" t="s">
        <v>7</v>
      </c>
      <c r="D328" s="128" t="s">
        <v>8</v>
      </c>
      <c r="E328" s="129"/>
      <c r="F328" s="130" t="s">
        <v>9</v>
      </c>
      <c r="G328" s="131"/>
      <c r="H328" s="127" t="s">
        <v>10</v>
      </c>
      <c r="I328" s="132" t="s">
        <v>11</v>
      </c>
      <c r="J328" s="132" t="s">
        <v>12</v>
      </c>
      <c r="K328" s="133" t="s">
        <v>13</v>
      </c>
      <c r="L328" s="134"/>
    </row>
    <row r="329" spans="1:12" s="10" customFormat="1" ht="7.5" customHeight="1" thickTop="1" x14ac:dyDescent="0.25">
      <c r="A329" s="103"/>
      <c r="B329" s="135"/>
      <c r="C329" s="136"/>
      <c r="D329" s="137"/>
      <c r="E329" s="138"/>
      <c r="F329" s="139"/>
      <c r="G329" s="140"/>
      <c r="H329" s="135"/>
      <c r="I329" s="141"/>
      <c r="J329" s="141"/>
      <c r="K329" s="142"/>
      <c r="L329" s="134"/>
    </row>
    <row r="330" spans="1:12" s="10" customFormat="1" ht="13.5" customHeight="1" x14ac:dyDescent="0.25">
      <c r="A330" s="143">
        <v>1</v>
      </c>
      <c r="B330" s="144">
        <v>3</v>
      </c>
      <c r="C330" s="144" t="s">
        <v>44</v>
      </c>
      <c r="D330" s="270">
        <v>1</v>
      </c>
      <c r="E330" s="152" t="s">
        <v>43</v>
      </c>
      <c r="F330" s="147"/>
      <c r="G330" s="148"/>
      <c r="H330" s="149">
        <v>507600</v>
      </c>
      <c r="I330" s="150">
        <v>0.1</v>
      </c>
      <c r="J330" s="150"/>
      <c r="K330" s="151">
        <f t="shared" ref="K330:K349" si="8">(B330*H330-((B330*H330)*I330))-((B330*H330-((B330*H330)*I330))*J330)</f>
        <v>1370520</v>
      </c>
      <c r="L330" s="134"/>
    </row>
    <row r="331" spans="1:12" s="10" customFormat="1" ht="13.5" customHeight="1" x14ac:dyDescent="0.25">
      <c r="A331" s="143">
        <v>2</v>
      </c>
      <c r="B331" s="144"/>
      <c r="C331" s="144"/>
      <c r="D331" s="270"/>
      <c r="E331" s="152"/>
      <c r="F331" s="147"/>
      <c r="G331" s="148"/>
      <c r="H331" s="149"/>
      <c r="I331" s="150"/>
      <c r="J331" s="150"/>
      <c r="K331" s="151">
        <f t="shared" si="8"/>
        <v>0</v>
      </c>
      <c r="L331" s="134"/>
    </row>
    <row r="332" spans="1:12" s="10" customFormat="1" ht="13.5" x14ac:dyDescent="0.25">
      <c r="A332" s="143">
        <v>3</v>
      </c>
      <c r="B332" s="144"/>
      <c r="C332" s="144"/>
      <c r="D332" s="270"/>
      <c r="E332" s="152"/>
      <c r="F332" s="147"/>
      <c r="G332" s="148"/>
      <c r="H332" s="149"/>
      <c r="I332" s="150"/>
      <c r="J332" s="150"/>
      <c r="K332" s="151">
        <f t="shared" si="8"/>
        <v>0</v>
      </c>
      <c r="L332" s="134"/>
    </row>
    <row r="333" spans="1:12" s="10" customFormat="1" ht="13.5" customHeight="1" x14ac:dyDescent="0.25">
      <c r="A333" s="143">
        <v>4</v>
      </c>
      <c r="B333" s="144"/>
      <c r="C333" s="144"/>
      <c r="D333" s="270"/>
      <c r="E333" s="152"/>
      <c r="F333" s="147"/>
      <c r="G333" s="148"/>
      <c r="H333" s="149"/>
      <c r="I333" s="150"/>
      <c r="J333" s="150"/>
      <c r="K333" s="151">
        <f t="shared" si="8"/>
        <v>0</v>
      </c>
      <c r="L333" s="134"/>
    </row>
    <row r="334" spans="1:12" s="10" customFormat="1" ht="13.5" x14ac:dyDescent="0.25">
      <c r="A334" s="143">
        <v>5</v>
      </c>
      <c r="B334" s="144"/>
      <c r="C334" s="144"/>
      <c r="D334" s="270"/>
      <c r="E334" s="152"/>
      <c r="F334" s="147"/>
      <c r="G334" s="148"/>
      <c r="H334" s="149"/>
      <c r="I334" s="150"/>
      <c r="J334" s="150"/>
      <c r="K334" s="151">
        <f t="shared" si="8"/>
        <v>0</v>
      </c>
      <c r="L334" s="134"/>
    </row>
    <row r="335" spans="1:12" s="10" customFormat="1" ht="13.5" x14ac:dyDescent="0.25">
      <c r="A335" s="143">
        <v>6</v>
      </c>
      <c r="B335" s="144"/>
      <c r="C335" s="144"/>
      <c r="D335" s="270"/>
      <c r="E335" s="152"/>
      <c r="F335" s="147"/>
      <c r="G335" s="148"/>
      <c r="H335" s="149"/>
      <c r="I335" s="150"/>
      <c r="J335" s="150"/>
      <c r="K335" s="151">
        <f t="shared" si="8"/>
        <v>0</v>
      </c>
      <c r="L335" s="134"/>
    </row>
    <row r="336" spans="1:12" s="10" customFormat="1" ht="13.5" x14ac:dyDescent="0.25">
      <c r="A336" s="143">
        <v>7</v>
      </c>
      <c r="B336" s="144"/>
      <c r="C336" s="144"/>
      <c r="D336" s="270"/>
      <c r="E336" s="152"/>
      <c r="F336" s="147"/>
      <c r="G336" s="148"/>
      <c r="H336" s="149"/>
      <c r="I336" s="150"/>
      <c r="J336" s="150"/>
      <c r="K336" s="151">
        <f t="shared" si="8"/>
        <v>0</v>
      </c>
      <c r="L336" s="134"/>
    </row>
    <row r="337" spans="1:12" s="10" customFormat="1" ht="13.5" x14ac:dyDescent="0.25">
      <c r="A337" s="143">
        <v>8</v>
      </c>
      <c r="B337" s="144"/>
      <c r="C337" s="144"/>
      <c r="D337" s="270"/>
      <c r="E337" s="152"/>
      <c r="F337" s="147"/>
      <c r="G337" s="148"/>
      <c r="H337" s="149"/>
      <c r="I337" s="150"/>
      <c r="J337" s="150"/>
      <c r="K337" s="151">
        <f t="shared" si="8"/>
        <v>0</v>
      </c>
      <c r="L337" s="134"/>
    </row>
    <row r="338" spans="1:12" s="10" customFormat="1" ht="13.5" x14ac:dyDescent="0.25">
      <c r="A338" s="143">
        <v>9</v>
      </c>
      <c r="B338" s="144"/>
      <c r="C338" s="144"/>
      <c r="D338" s="270"/>
      <c r="E338" s="152"/>
      <c r="F338" s="147"/>
      <c r="G338" s="148"/>
      <c r="H338" s="149"/>
      <c r="I338" s="150"/>
      <c r="J338" s="150"/>
      <c r="K338" s="151">
        <f t="shared" si="8"/>
        <v>0</v>
      </c>
      <c r="L338" s="134"/>
    </row>
    <row r="339" spans="1:12" s="10" customFormat="1" ht="13.5" x14ac:dyDescent="0.25">
      <c r="A339" s="143">
        <v>10</v>
      </c>
      <c r="B339" s="144"/>
      <c r="C339" s="144"/>
      <c r="D339" s="270"/>
      <c r="E339" s="152"/>
      <c r="F339" s="147"/>
      <c r="G339" s="148"/>
      <c r="H339" s="149"/>
      <c r="I339" s="150"/>
      <c r="J339" s="150"/>
      <c r="K339" s="151">
        <f t="shared" si="8"/>
        <v>0</v>
      </c>
      <c r="L339" s="134"/>
    </row>
    <row r="340" spans="1:12" s="10" customFormat="1" ht="13.5" x14ac:dyDescent="0.25">
      <c r="A340" s="143">
        <v>11</v>
      </c>
      <c r="B340" s="144"/>
      <c r="C340" s="144"/>
      <c r="D340" s="270"/>
      <c r="E340" s="152"/>
      <c r="F340" s="147"/>
      <c r="G340" s="148"/>
      <c r="H340" s="149"/>
      <c r="I340" s="150"/>
      <c r="J340" s="150"/>
      <c r="K340" s="151">
        <f t="shared" si="8"/>
        <v>0</v>
      </c>
      <c r="L340" s="134"/>
    </row>
    <row r="341" spans="1:12" s="10" customFormat="1" ht="13.5" x14ac:dyDescent="0.25">
      <c r="A341" s="143">
        <v>12</v>
      </c>
      <c r="B341" s="144"/>
      <c r="C341" s="144"/>
      <c r="D341" s="270"/>
      <c r="E341" s="152"/>
      <c r="F341" s="147"/>
      <c r="G341" s="148"/>
      <c r="H341" s="149"/>
      <c r="I341" s="150"/>
      <c r="J341" s="150"/>
      <c r="K341" s="151">
        <f t="shared" si="8"/>
        <v>0</v>
      </c>
      <c r="L341" s="134"/>
    </row>
    <row r="342" spans="1:12" s="10" customFormat="1" ht="13.5" x14ac:dyDescent="0.25">
      <c r="A342" s="143">
        <v>13</v>
      </c>
      <c r="B342" s="144"/>
      <c r="C342" s="144"/>
      <c r="D342" s="270"/>
      <c r="E342" s="152"/>
      <c r="F342" s="147"/>
      <c r="G342" s="148"/>
      <c r="H342" s="149"/>
      <c r="I342" s="150"/>
      <c r="J342" s="150"/>
      <c r="K342" s="151">
        <f t="shared" si="8"/>
        <v>0</v>
      </c>
      <c r="L342" s="134"/>
    </row>
    <row r="343" spans="1:12" s="10" customFormat="1" ht="13.5" x14ac:dyDescent="0.25">
      <c r="A343" s="143">
        <v>14</v>
      </c>
      <c r="B343" s="144"/>
      <c r="C343" s="144"/>
      <c r="D343" s="270"/>
      <c r="E343" s="152"/>
      <c r="F343" s="147"/>
      <c r="G343" s="148"/>
      <c r="H343" s="149"/>
      <c r="I343" s="150"/>
      <c r="J343" s="150"/>
      <c r="K343" s="151">
        <f t="shared" si="8"/>
        <v>0</v>
      </c>
      <c r="L343" s="134"/>
    </row>
    <row r="344" spans="1:12" s="10" customFormat="1" ht="13.5" x14ac:dyDescent="0.25">
      <c r="A344" s="143">
        <v>15</v>
      </c>
      <c r="B344" s="144"/>
      <c r="C344" s="144"/>
      <c r="D344" s="270"/>
      <c r="E344" s="152"/>
      <c r="F344" s="147"/>
      <c r="G344" s="148"/>
      <c r="H344" s="149"/>
      <c r="I344" s="150"/>
      <c r="J344" s="150"/>
      <c r="K344" s="151">
        <f t="shared" si="8"/>
        <v>0</v>
      </c>
      <c r="L344" s="134"/>
    </row>
    <row r="345" spans="1:12" s="10" customFormat="1" ht="13.5" x14ac:dyDescent="0.25">
      <c r="A345" s="143">
        <v>16</v>
      </c>
      <c r="B345" s="144"/>
      <c r="C345" s="144"/>
      <c r="D345" s="270"/>
      <c r="E345" s="152"/>
      <c r="F345" s="147"/>
      <c r="G345" s="148"/>
      <c r="H345" s="149"/>
      <c r="I345" s="150"/>
      <c r="J345" s="150"/>
      <c r="K345" s="151">
        <f t="shared" si="8"/>
        <v>0</v>
      </c>
      <c r="L345" s="134"/>
    </row>
    <row r="346" spans="1:12" s="10" customFormat="1" ht="13.5" x14ac:dyDescent="0.25">
      <c r="A346" s="143">
        <v>17</v>
      </c>
      <c r="B346" s="144"/>
      <c r="C346" s="144"/>
      <c r="D346" s="270"/>
      <c r="E346" s="152"/>
      <c r="F346" s="147"/>
      <c r="G346" s="148"/>
      <c r="H346" s="149"/>
      <c r="I346" s="150"/>
      <c r="J346" s="150"/>
      <c r="K346" s="151">
        <f t="shared" si="8"/>
        <v>0</v>
      </c>
      <c r="L346" s="134"/>
    </row>
    <row r="347" spans="1:12" s="10" customFormat="1" ht="13.5" x14ac:dyDescent="0.25">
      <c r="A347" s="143">
        <v>18</v>
      </c>
      <c r="B347" s="144"/>
      <c r="C347" s="144"/>
      <c r="D347" s="270"/>
      <c r="E347" s="152"/>
      <c r="F347" s="147"/>
      <c r="G347" s="148"/>
      <c r="H347" s="149"/>
      <c r="I347" s="150"/>
      <c r="J347" s="150"/>
      <c r="K347" s="151">
        <f t="shared" si="8"/>
        <v>0</v>
      </c>
      <c r="L347" s="134"/>
    </row>
    <row r="348" spans="1:12" s="10" customFormat="1" ht="12.75" customHeight="1" x14ac:dyDescent="0.25">
      <c r="A348" s="143">
        <v>19</v>
      </c>
      <c r="B348" s="144"/>
      <c r="C348" s="144"/>
      <c r="D348" s="270"/>
      <c r="E348" s="152"/>
      <c r="F348" s="147"/>
      <c r="G348" s="148"/>
      <c r="H348" s="149"/>
      <c r="I348" s="150"/>
      <c r="J348" s="150"/>
      <c r="K348" s="151">
        <f t="shared" si="8"/>
        <v>0</v>
      </c>
      <c r="L348" s="134"/>
    </row>
    <row r="349" spans="1:12" s="10" customFormat="1" ht="13.5" x14ac:dyDescent="0.25">
      <c r="A349" s="143">
        <v>20</v>
      </c>
      <c r="B349" s="144"/>
      <c r="C349" s="144"/>
      <c r="D349" s="270"/>
      <c r="E349" s="152"/>
      <c r="F349" s="147"/>
      <c r="G349" s="148"/>
      <c r="H349" s="149"/>
      <c r="I349" s="150"/>
      <c r="J349" s="150"/>
      <c r="K349" s="151">
        <f t="shared" si="8"/>
        <v>0</v>
      </c>
      <c r="L349" s="134"/>
    </row>
    <row r="350" spans="1:12" s="10" customFormat="1" ht="7.5" customHeight="1" x14ac:dyDescent="0.25">
      <c r="A350" s="103"/>
      <c r="B350" s="153"/>
      <c r="C350" s="153"/>
      <c r="D350" s="154"/>
      <c r="E350" s="155"/>
      <c r="F350" s="156"/>
      <c r="G350" s="157"/>
      <c r="H350" s="158"/>
      <c r="I350" s="159"/>
      <c r="J350" s="159"/>
      <c r="K350" s="160"/>
      <c r="L350" s="134"/>
    </row>
    <row r="351" spans="1:12" s="10" customFormat="1" ht="5.0999999999999996" customHeight="1" x14ac:dyDescent="0.25">
      <c r="A351" s="103"/>
      <c r="B351" s="268"/>
      <c r="C351" s="268"/>
      <c r="D351" s="162"/>
      <c r="E351" s="163"/>
      <c r="F351" s="163"/>
      <c r="G351" s="163"/>
      <c r="H351" s="163"/>
      <c r="I351" s="164"/>
      <c r="J351" s="425"/>
      <c r="K351" s="407"/>
      <c r="L351" s="108"/>
    </row>
    <row r="352" spans="1:12" s="10" customFormat="1" ht="16.5" customHeight="1" x14ac:dyDescent="0.3">
      <c r="A352" s="103"/>
      <c r="B352" s="165"/>
      <c r="C352" s="165"/>
      <c r="D352" s="123"/>
      <c r="E352" s="108"/>
      <c r="F352" s="108"/>
      <c r="G352" s="108"/>
      <c r="H352" s="108"/>
      <c r="I352" s="166" t="s">
        <v>14</v>
      </c>
      <c r="J352" s="426">
        <f>SUM(K330:K350)</f>
        <v>1370520</v>
      </c>
      <c r="K352" s="427"/>
      <c r="L352" s="134"/>
    </row>
    <row r="353" spans="1:12" s="10" customFormat="1" ht="5.0999999999999996" customHeight="1" x14ac:dyDescent="0.3">
      <c r="A353" s="103"/>
      <c r="B353" s="165"/>
      <c r="C353" s="165"/>
      <c r="D353" s="123"/>
      <c r="E353" s="108"/>
      <c r="F353" s="108"/>
      <c r="G353" s="108"/>
      <c r="H353" s="108"/>
      <c r="I353" s="167"/>
      <c r="J353" s="406"/>
      <c r="K353" s="406"/>
      <c r="L353" s="108"/>
    </row>
    <row r="354" spans="1:12" s="10" customFormat="1" ht="16.5" customHeight="1" x14ac:dyDescent="0.3">
      <c r="A354" s="103"/>
      <c r="B354" s="165"/>
      <c r="C354" s="165"/>
      <c r="D354" s="123"/>
      <c r="E354" s="108"/>
      <c r="F354" s="108"/>
      <c r="G354" s="108"/>
      <c r="H354" s="108"/>
      <c r="I354" s="166" t="s">
        <v>15</v>
      </c>
      <c r="J354" s="168"/>
      <c r="K354" s="169">
        <f>J352*J354</f>
        <v>0</v>
      </c>
      <c r="L354" s="170"/>
    </row>
    <row r="355" spans="1:12" s="10" customFormat="1" ht="5.0999999999999996" customHeight="1" x14ac:dyDescent="0.3">
      <c r="A355" s="103"/>
      <c r="B355" s="165"/>
      <c r="C355" s="165"/>
      <c r="D355" s="123"/>
      <c r="E355" s="108"/>
      <c r="F355" s="108"/>
      <c r="G355" s="108"/>
      <c r="H355" s="108"/>
      <c r="I355" s="167"/>
      <c r="J355" s="407"/>
      <c r="K355" s="407"/>
      <c r="L355" s="108"/>
    </row>
    <row r="356" spans="1:12" s="10" customFormat="1" ht="16.5" customHeight="1" x14ac:dyDescent="0.3">
      <c r="A356" s="103"/>
      <c r="B356" s="171" t="s">
        <v>16</v>
      </c>
      <c r="C356" s="171"/>
      <c r="D356" s="123"/>
      <c r="E356" s="123" t="s">
        <v>17</v>
      </c>
      <c r="F356" s="108"/>
      <c r="G356" s="108"/>
      <c r="H356" s="108"/>
      <c r="I356" s="166" t="s">
        <v>28</v>
      </c>
      <c r="J356" s="408">
        <f>((J352/1.11)+(K354/1.11))*11%</f>
        <v>135817.29729729728</v>
      </c>
      <c r="K356" s="409"/>
      <c r="L356" s="172"/>
    </row>
    <row r="357" spans="1:12" s="10" customFormat="1" ht="5.0999999999999996" customHeight="1" x14ac:dyDescent="0.3">
      <c r="A357" s="103"/>
      <c r="B357" s="165"/>
      <c r="C357" s="165"/>
      <c r="D357" s="123"/>
      <c r="E357" s="108"/>
      <c r="F357" s="108"/>
      <c r="G357" s="108"/>
      <c r="H357" s="108"/>
      <c r="I357" s="167"/>
      <c r="J357" s="407"/>
      <c r="K357" s="407"/>
      <c r="L357" s="108"/>
    </row>
    <row r="358" spans="1:12" s="10" customFormat="1" ht="16.5" customHeight="1" x14ac:dyDescent="0.3">
      <c r="A358" s="103"/>
      <c r="B358" s="173"/>
      <c r="C358" s="174"/>
      <c r="D358" s="123"/>
      <c r="E358" s="123"/>
      <c r="F358" s="108"/>
      <c r="G358" s="108"/>
      <c r="H358" s="108"/>
      <c r="I358" s="166" t="s">
        <v>18</v>
      </c>
      <c r="J358" s="175"/>
      <c r="K358" s="176">
        <f>J352-K354</f>
        <v>1370520</v>
      </c>
      <c r="L358" s="172"/>
    </row>
    <row r="359" spans="1:12" s="10" customFormat="1" ht="13.5" customHeight="1" x14ac:dyDescent="0.25">
      <c r="A359" s="103"/>
      <c r="B359" s="177" t="s">
        <v>19</v>
      </c>
      <c r="C359" s="163"/>
      <c r="D359" s="162"/>
      <c r="E359" s="108"/>
      <c r="F359" s="108"/>
      <c r="G359" s="108"/>
      <c r="H359" s="108"/>
      <c r="I359" s="178"/>
      <c r="J359" s="125" t="s">
        <v>20</v>
      </c>
      <c r="K359" s="179" t="s">
        <v>45</v>
      </c>
      <c r="L359" s="108"/>
    </row>
    <row r="360" spans="1:12" s="10" customFormat="1" ht="7.5" customHeight="1" x14ac:dyDescent="0.25">
      <c r="A360" s="180"/>
      <c r="B360" s="163"/>
      <c r="C360" s="163"/>
      <c r="D360" s="162"/>
      <c r="E360" s="163"/>
      <c r="F360" s="163"/>
      <c r="G360" s="163"/>
      <c r="H360" s="163"/>
      <c r="I360" s="181"/>
      <c r="J360" s="181"/>
      <c r="K360" s="182"/>
      <c r="L360" s="163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22050053</v>
      </c>
      <c r="G362" s="11" t="s">
        <v>2</v>
      </c>
      <c r="H362" s="451" t="s">
        <v>47</v>
      </c>
      <c r="I362" s="451"/>
      <c r="J362" s="451"/>
      <c r="K362" s="452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455" t="s">
        <v>3</v>
      </c>
      <c r="G363" s="17"/>
      <c r="H363" s="453"/>
      <c r="I363" s="453"/>
      <c r="J363" s="453"/>
      <c r="K363" s="454"/>
      <c r="L363" s="12"/>
    </row>
    <row r="364" spans="1:12" s="10" customFormat="1" ht="16.5" customHeight="1" x14ac:dyDescent="0.3">
      <c r="A364" s="5"/>
      <c r="B364" s="6" t="s">
        <v>4</v>
      </c>
      <c r="C364" s="7"/>
      <c r="D364" s="456">
        <v>44699</v>
      </c>
      <c r="E364" s="457"/>
      <c r="F364" s="455"/>
      <c r="G364" s="18"/>
      <c r="H364" s="445" t="s">
        <v>48</v>
      </c>
      <c r="I364" s="445"/>
      <c r="J364" s="445"/>
      <c r="K364" s="458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455"/>
      <c r="G365" s="18"/>
      <c r="H365" s="459" t="s">
        <v>37</v>
      </c>
      <c r="I365" s="459"/>
      <c r="J365" s="459"/>
      <c r="K365" s="460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46</v>
      </c>
      <c r="E366" s="9"/>
      <c r="F366" s="21"/>
      <c r="G366" s="22"/>
      <c r="H366" s="461"/>
      <c r="I366" s="461"/>
      <c r="J366" s="461"/>
      <c r="K366" s="462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288</v>
      </c>
      <c r="C370" s="46" t="s">
        <v>49</v>
      </c>
      <c r="D370" s="85">
        <v>2</v>
      </c>
      <c r="E370" s="267" t="s">
        <v>50</v>
      </c>
      <c r="F370" s="49"/>
      <c r="G370" s="50"/>
      <c r="H370" s="51">
        <v>10350</v>
      </c>
      <c r="I370" s="52">
        <v>0.13500000000000001</v>
      </c>
      <c r="J370" s="52"/>
      <c r="K370" s="53">
        <f t="shared" ref="K370:K389" si="9">(B370*H370-((B370*H370)*I370))-((B370*H370-((B370*H370)*I370))*J370)</f>
        <v>2578392</v>
      </c>
      <c r="L370" s="36"/>
    </row>
    <row r="371" spans="1:12" s="10" customFormat="1" ht="13.5" customHeight="1" x14ac:dyDescent="0.25">
      <c r="A371" s="45">
        <v>2</v>
      </c>
      <c r="B371" s="46"/>
      <c r="C371" s="46"/>
      <c r="D371" s="85"/>
      <c r="E371" s="48"/>
      <c r="F371" s="49"/>
      <c r="G371" s="50"/>
      <c r="H371" s="51"/>
      <c r="I371" s="52"/>
      <c r="J371" s="52"/>
      <c r="K371" s="53">
        <f t="shared" si="9"/>
        <v>0</v>
      </c>
      <c r="L371" s="36"/>
    </row>
    <row r="372" spans="1:12" s="10" customFormat="1" ht="13.5" x14ac:dyDescent="0.25">
      <c r="A372" s="45">
        <v>3</v>
      </c>
      <c r="B372" s="46"/>
      <c r="C372" s="46"/>
      <c r="D372" s="85"/>
      <c r="E372" s="48"/>
      <c r="F372" s="49"/>
      <c r="G372" s="50"/>
      <c r="H372" s="51"/>
      <c r="I372" s="52"/>
      <c r="J372" s="52"/>
      <c r="K372" s="53">
        <f t="shared" si="9"/>
        <v>0</v>
      </c>
      <c r="L372" s="36"/>
    </row>
    <row r="373" spans="1:12" s="10" customFormat="1" ht="13.5" customHeight="1" x14ac:dyDescent="0.25">
      <c r="A373" s="45">
        <v>4</v>
      </c>
      <c r="B373" s="46"/>
      <c r="C373" s="46"/>
      <c r="D373" s="85"/>
      <c r="E373" s="48"/>
      <c r="F373" s="49"/>
      <c r="G373" s="50"/>
      <c r="H373" s="51"/>
      <c r="I373" s="52"/>
      <c r="J373" s="52"/>
      <c r="K373" s="53">
        <f t="shared" si="9"/>
        <v>0</v>
      </c>
      <c r="L373" s="36"/>
    </row>
    <row r="374" spans="1:12" s="10" customFormat="1" ht="13.5" x14ac:dyDescent="0.25">
      <c r="A374" s="45">
        <v>5</v>
      </c>
      <c r="B374" s="46"/>
      <c r="C374" s="46"/>
      <c r="D374" s="85"/>
      <c r="E374" s="48"/>
      <c r="F374" s="49"/>
      <c r="G374" s="50"/>
      <c r="H374" s="51"/>
      <c r="I374" s="52"/>
      <c r="J374" s="52"/>
      <c r="K374" s="53">
        <f t="shared" si="9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85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85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85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85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85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85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85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85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85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85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85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85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85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85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85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84"/>
      <c r="C391" s="84"/>
      <c r="D391" s="63"/>
      <c r="E391" s="64"/>
      <c r="F391" s="64"/>
      <c r="G391" s="64"/>
      <c r="H391" s="64"/>
      <c r="I391" s="65"/>
      <c r="J391" s="444"/>
      <c r="K391" s="445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446">
        <f>SUM(K370:K390)</f>
        <v>2578392</v>
      </c>
      <c r="K392" s="447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448"/>
      <c r="K393" s="448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445"/>
      <c r="K395" s="445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28</v>
      </c>
      <c r="J396" s="449">
        <f>((J392/1.11)+(K394/1.11))*11%</f>
        <v>255516.32432432429</v>
      </c>
      <c r="K396" s="450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445"/>
      <c r="K397" s="445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18</v>
      </c>
      <c r="J398" s="76"/>
      <c r="K398" s="77">
        <f>J392-K394</f>
        <v>2578392</v>
      </c>
      <c r="L398" s="73"/>
    </row>
    <row r="399" spans="1:12" s="10" customFormat="1" ht="13.5" customHeight="1" x14ac:dyDescent="0.25">
      <c r="A399" s="5"/>
      <c r="B399" s="78" t="s">
        <v>19</v>
      </c>
      <c r="C399" s="64"/>
      <c r="D399" s="63"/>
      <c r="I399" s="79"/>
      <c r="J399" s="27" t="s">
        <v>20</v>
      </c>
      <c r="K399" s="80" t="s">
        <v>40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183"/>
      <c r="B401" s="184"/>
      <c r="C401" s="184"/>
      <c r="D401" s="185"/>
      <c r="E401" s="184"/>
      <c r="F401" s="184"/>
      <c r="G401" s="184"/>
      <c r="H401" s="184"/>
      <c r="I401" s="186"/>
      <c r="J401" s="186"/>
      <c r="K401" s="184"/>
      <c r="L401" s="184"/>
    </row>
    <row r="402" spans="1:12" s="10" customFormat="1" ht="16.5" customHeight="1" x14ac:dyDescent="0.3">
      <c r="A402" s="187"/>
      <c r="B402" s="188" t="s">
        <v>0</v>
      </c>
      <c r="C402" s="189"/>
      <c r="D402" s="190" t="s">
        <v>1</v>
      </c>
      <c r="E402" s="191">
        <v>22050053</v>
      </c>
      <c r="F402" s="192"/>
      <c r="G402" s="193" t="s">
        <v>2</v>
      </c>
      <c r="H402" s="428" t="s">
        <v>47</v>
      </c>
      <c r="I402" s="428"/>
      <c r="J402" s="428"/>
      <c r="K402" s="429"/>
      <c r="L402" s="194"/>
    </row>
    <row r="403" spans="1:12" s="10" customFormat="1" ht="2.4500000000000002" customHeight="1" x14ac:dyDescent="0.3">
      <c r="A403" s="187"/>
      <c r="B403" s="195"/>
      <c r="C403" s="196"/>
      <c r="D403" s="197"/>
      <c r="E403" s="198"/>
      <c r="F403" s="432" t="s">
        <v>3</v>
      </c>
      <c r="G403" s="199"/>
      <c r="H403" s="430"/>
      <c r="I403" s="430"/>
      <c r="J403" s="430"/>
      <c r="K403" s="431"/>
      <c r="L403" s="194"/>
    </row>
    <row r="404" spans="1:12" s="10" customFormat="1" ht="16.5" customHeight="1" x14ac:dyDescent="0.3">
      <c r="A404" s="187"/>
      <c r="B404" s="188" t="s">
        <v>4</v>
      </c>
      <c r="C404" s="189"/>
      <c r="D404" s="433">
        <v>44699</v>
      </c>
      <c r="E404" s="434"/>
      <c r="F404" s="432"/>
      <c r="G404" s="200"/>
      <c r="H404" s="412" t="s">
        <v>48</v>
      </c>
      <c r="I404" s="412"/>
      <c r="J404" s="412"/>
      <c r="K404" s="435"/>
      <c r="L404" s="200"/>
    </row>
    <row r="405" spans="1:12" s="10" customFormat="1" ht="2.4500000000000002" customHeight="1" x14ac:dyDescent="0.3">
      <c r="A405" s="187"/>
      <c r="B405" s="195"/>
      <c r="C405" s="196"/>
      <c r="D405" s="197"/>
      <c r="E405" s="198"/>
      <c r="F405" s="432"/>
      <c r="G405" s="200"/>
      <c r="H405" s="436" t="s">
        <v>37</v>
      </c>
      <c r="I405" s="436"/>
      <c r="J405" s="436"/>
      <c r="K405" s="437"/>
      <c r="L405" s="201"/>
    </row>
    <row r="406" spans="1:12" s="10" customFormat="1" ht="16.5" customHeight="1" x14ac:dyDescent="0.4">
      <c r="A406" s="187"/>
      <c r="B406" s="188" t="s">
        <v>5</v>
      </c>
      <c r="C406" s="189"/>
      <c r="D406" s="202" t="s">
        <v>46</v>
      </c>
      <c r="E406" s="191"/>
      <c r="F406" s="203"/>
      <c r="G406" s="204"/>
      <c r="H406" s="438"/>
      <c r="I406" s="438"/>
      <c r="J406" s="438"/>
      <c r="K406" s="439"/>
      <c r="L406" s="201"/>
    </row>
    <row r="407" spans="1:12" s="10" customFormat="1" ht="5.0999999999999996" customHeight="1" x14ac:dyDescent="0.45">
      <c r="A407" s="187"/>
      <c r="B407" s="205"/>
      <c r="C407" s="206"/>
      <c r="D407" s="207"/>
      <c r="E407" s="192"/>
      <c r="F407" s="208"/>
      <c r="G407" s="192"/>
      <c r="H407" s="192"/>
      <c r="I407" s="209"/>
      <c r="J407" s="209"/>
      <c r="K407" s="210"/>
      <c r="L407" s="192"/>
    </row>
    <row r="408" spans="1:12" s="10" customFormat="1" ht="14.25" thickBot="1" x14ac:dyDescent="0.3">
      <c r="A408" s="187"/>
      <c r="B408" s="211" t="s">
        <v>6</v>
      </c>
      <c r="C408" s="211" t="s">
        <v>7</v>
      </c>
      <c r="D408" s="212" t="s">
        <v>8</v>
      </c>
      <c r="E408" s="213"/>
      <c r="F408" s="214" t="s">
        <v>9</v>
      </c>
      <c r="G408" s="215"/>
      <c r="H408" s="211" t="s">
        <v>10</v>
      </c>
      <c r="I408" s="216" t="s">
        <v>11</v>
      </c>
      <c r="J408" s="216" t="s">
        <v>12</v>
      </c>
      <c r="K408" s="217" t="s">
        <v>13</v>
      </c>
      <c r="L408" s="218"/>
    </row>
    <row r="409" spans="1:12" s="10" customFormat="1" ht="7.5" customHeight="1" thickTop="1" x14ac:dyDescent="0.25">
      <c r="A409" s="187"/>
      <c r="B409" s="219"/>
      <c r="C409" s="220"/>
      <c r="D409" s="221"/>
      <c r="E409" s="222"/>
      <c r="F409" s="223"/>
      <c r="G409" s="224"/>
      <c r="H409" s="219"/>
      <c r="I409" s="225"/>
      <c r="J409" s="225"/>
      <c r="K409" s="226"/>
      <c r="L409" s="218"/>
    </row>
    <row r="410" spans="1:12" s="10" customFormat="1" ht="13.5" customHeight="1" x14ac:dyDescent="0.25">
      <c r="A410" s="227">
        <v>1</v>
      </c>
      <c r="B410" s="228">
        <v>288</v>
      </c>
      <c r="C410" s="228" t="s">
        <v>49</v>
      </c>
      <c r="D410" s="277">
        <v>2</v>
      </c>
      <c r="E410" s="230" t="s">
        <v>50</v>
      </c>
      <c r="F410" s="231"/>
      <c r="G410" s="232"/>
      <c r="H410" s="233">
        <v>10350</v>
      </c>
      <c r="I410" s="234">
        <v>0.13500000000000001</v>
      </c>
      <c r="J410" s="234"/>
      <c r="K410" s="235">
        <f t="shared" ref="K410:K429" si="10">(B410*H410-((B410*H410)*I410))-((B410*H410-((B410*H410)*I410))*J410)</f>
        <v>2578392</v>
      </c>
      <c r="L410" s="218"/>
    </row>
    <row r="411" spans="1:12" s="10" customFormat="1" ht="13.5" customHeight="1" x14ac:dyDescent="0.25">
      <c r="A411" s="227">
        <v>2</v>
      </c>
      <c r="B411" s="228"/>
      <c r="C411" s="228"/>
      <c r="D411" s="277"/>
      <c r="E411" s="236"/>
      <c r="F411" s="231"/>
      <c r="G411" s="232"/>
      <c r="H411" s="233"/>
      <c r="I411" s="234"/>
      <c r="J411" s="234"/>
      <c r="K411" s="235">
        <f t="shared" si="10"/>
        <v>0</v>
      </c>
      <c r="L411" s="218"/>
    </row>
    <row r="412" spans="1:12" s="10" customFormat="1" ht="13.5" x14ac:dyDescent="0.25">
      <c r="A412" s="227">
        <v>3</v>
      </c>
      <c r="B412" s="228"/>
      <c r="C412" s="228"/>
      <c r="D412" s="277"/>
      <c r="E412" s="236"/>
      <c r="F412" s="231"/>
      <c r="G412" s="232"/>
      <c r="H412" s="233"/>
      <c r="I412" s="234"/>
      <c r="J412" s="234"/>
      <c r="K412" s="235">
        <f t="shared" si="10"/>
        <v>0</v>
      </c>
      <c r="L412" s="218"/>
    </row>
    <row r="413" spans="1:12" s="10" customFormat="1" ht="13.5" customHeight="1" x14ac:dyDescent="0.25">
      <c r="A413" s="227">
        <v>4</v>
      </c>
      <c r="B413" s="228"/>
      <c r="C413" s="228"/>
      <c r="D413" s="277"/>
      <c r="E413" s="236"/>
      <c r="F413" s="231"/>
      <c r="G413" s="232"/>
      <c r="H413" s="233"/>
      <c r="I413" s="234"/>
      <c r="J413" s="234"/>
      <c r="K413" s="235">
        <f t="shared" si="10"/>
        <v>0</v>
      </c>
      <c r="L413" s="218"/>
    </row>
    <row r="414" spans="1:12" s="10" customFormat="1" ht="13.5" x14ac:dyDescent="0.25">
      <c r="A414" s="227">
        <v>5</v>
      </c>
      <c r="B414" s="228"/>
      <c r="C414" s="228"/>
      <c r="D414" s="277"/>
      <c r="E414" s="236"/>
      <c r="F414" s="231"/>
      <c r="G414" s="232"/>
      <c r="H414" s="233"/>
      <c r="I414" s="234"/>
      <c r="J414" s="234"/>
      <c r="K414" s="235">
        <f t="shared" si="10"/>
        <v>0</v>
      </c>
      <c r="L414" s="218"/>
    </row>
    <row r="415" spans="1:12" s="10" customFormat="1" ht="13.5" x14ac:dyDescent="0.25">
      <c r="A415" s="227">
        <v>6</v>
      </c>
      <c r="B415" s="228"/>
      <c r="C415" s="228"/>
      <c r="D415" s="277"/>
      <c r="E415" s="236"/>
      <c r="F415" s="231"/>
      <c r="G415" s="232"/>
      <c r="H415" s="233"/>
      <c r="I415" s="234"/>
      <c r="J415" s="234"/>
      <c r="K415" s="235">
        <f t="shared" si="10"/>
        <v>0</v>
      </c>
      <c r="L415" s="218"/>
    </row>
    <row r="416" spans="1:12" s="10" customFormat="1" ht="13.5" x14ac:dyDescent="0.25">
      <c r="A416" s="227">
        <v>7</v>
      </c>
      <c r="B416" s="228"/>
      <c r="C416" s="228"/>
      <c r="D416" s="277"/>
      <c r="E416" s="236"/>
      <c r="F416" s="231"/>
      <c r="G416" s="232"/>
      <c r="H416" s="233"/>
      <c r="I416" s="234"/>
      <c r="J416" s="234"/>
      <c r="K416" s="235">
        <f t="shared" si="10"/>
        <v>0</v>
      </c>
      <c r="L416" s="218"/>
    </row>
    <row r="417" spans="1:12" s="10" customFormat="1" ht="13.5" x14ac:dyDescent="0.25">
      <c r="A417" s="227">
        <v>8</v>
      </c>
      <c r="B417" s="228"/>
      <c r="C417" s="228"/>
      <c r="D417" s="277"/>
      <c r="E417" s="236"/>
      <c r="F417" s="231"/>
      <c r="G417" s="232"/>
      <c r="H417" s="233"/>
      <c r="I417" s="234"/>
      <c r="J417" s="234"/>
      <c r="K417" s="235">
        <f t="shared" si="10"/>
        <v>0</v>
      </c>
      <c r="L417" s="218"/>
    </row>
    <row r="418" spans="1:12" s="10" customFormat="1" ht="13.5" x14ac:dyDescent="0.25">
      <c r="A418" s="227">
        <v>9</v>
      </c>
      <c r="B418" s="228"/>
      <c r="C418" s="228"/>
      <c r="D418" s="277"/>
      <c r="E418" s="236"/>
      <c r="F418" s="231"/>
      <c r="G418" s="232"/>
      <c r="H418" s="233"/>
      <c r="I418" s="234"/>
      <c r="J418" s="234"/>
      <c r="K418" s="235">
        <f t="shared" si="10"/>
        <v>0</v>
      </c>
      <c r="L418" s="218"/>
    </row>
    <row r="419" spans="1:12" s="10" customFormat="1" ht="13.5" x14ac:dyDescent="0.25">
      <c r="A419" s="227">
        <v>10</v>
      </c>
      <c r="B419" s="228"/>
      <c r="C419" s="228"/>
      <c r="D419" s="277"/>
      <c r="E419" s="236"/>
      <c r="F419" s="231"/>
      <c r="G419" s="232"/>
      <c r="H419" s="233"/>
      <c r="I419" s="234"/>
      <c r="J419" s="234"/>
      <c r="K419" s="235">
        <f t="shared" si="10"/>
        <v>0</v>
      </c>
      <c r="L419" s="218"/>
    </row>
    <row r="420" spans="1:12" s="10" customFormat="1" ht="13.5" x14ac:dyDescent="0.25">
      <c r="A420" s="227">
        <v>11</v>
      </c>
      <c r="B420" s="228"/>
      <c r="C420" s="228"/>
      <c r="D420" s="277"/>
      <c r="E420" s="236"/>
      <c r="F420" s="231"/>
      <c r="G420" s="232"/>
      <c r="H420" s="233"/>
      <c r="I420" s="234"/>
      <c r="J420" s="234"/>
      <c r="K420" s="235">
        <f t="shared" si="10"/>
        <v>0</v>
      </c>
      <c r="L420" s="218"/>
    </row>
    <row r="421" spans="1:12" s="10" customFormat="1" ht="13.5" x14ac:dyDescent="0.25">
      <c r="A421" s="227">
        <v>12</v>
      </c>
      <c r="B421" s="228"/>
      <c r="C421" s="228"/>
      <c r="D421" s="277"/>
      <c r="E421" s="236"/>
      <c r="F421" s="231"/>
      <c r="G421" s="232"/>
      <c r="H421" s="233"/>
      <c r="I421" s="234"/>
      <c r="J421" s="234"/>
      <c r="K421" s="235">
        <f t="shared" si="10"/>
        <v>0</v>
      </c>
      <c r="L421" s="218"/>
    </row>
    <row r="422" spans="1:12" s="10" customFormat="1" ht="13.5" x14ac:dyDescent="0.25">
      <c r="A422" s="227">
        <v>13</v>
      </c>
      <c r="B422" s="228"/>
      <c r="C422" s="228"/>
      <c r="D422" s="277"/>
      <c r="E422" s="236"/>
      <c r="F422" s="231"/>
      <c r="G422" s="232"/>
      <c r="H422" s="233"/>
      <c r="I422" s="234"/>
      <c r="J422" s="234"/>
      <c r="K422" s="235">
        <f t="shared" si="10"/>
        <v>0</v>
      </c>
      <c r="L422" s="218"/>
    </row>
    <row r="423" spans="1:12" s="10" customFormat="1" ht="13.5" x14ac:dyDescent="0.25">
      <c r="A423" s="227">
        <v>14</v>
      </c>
      <c r="B423" s="228"/>
      <c r="C423" s="228"/>
      <c r="D423" s="277"/>
      <c r="E423" s="236"/>
      <c r="F423" s="231"/>
      <c r="G423" s="232"/>
      <c r="H423" s="233"/>
      <c r="I423" s="234"/>
      <c r="J423" s="234"/>
      <c r="K423" s="235">
        <f t="shared" si="10"/>
        <v>0</v>
      </c>
      <c r="L423" s="218"/>
    </row>
    <row r="424" spans="1:12" s="10" customFormat="1" ht="13.5" x14ac:dyDescent="0.25">
      <c r="A424" s="227">
        <v>15</v>
      </c>
      <c r="B424" s="228"/>
      <c r="C424" s="228"/>
      <c r="D424" s="277"/>
      <c r="E424" s="236"/>
      <c r="F424" s="231"/>
      <c r="G424" s="232"/>
      <c r="H424" s="233"/>
      <c r="I424" s="234"/>
      <c r="J424" s="234"/>
      <c r="K424" s="235">
        <f t="shared" si="10"/>
        <v>0</v>
      </c>
      <c r="L424" s="218"/>
    </row>
    <row r="425" spans="1:12" s="10" customFormat="1" ht="13.5" x14ac:dyDescent="0.25">
      <c r="A425" s="227">
        <v>16</v>
      </c>
      <c r="B425" s="228"/>
      <c r="C425" s="228"/>
      <c r="D425" s="277"/>
      <c r="E425" s="236"/>
      <c r="F425" s="231"/>
      <c r="G425" s="232"/>
      <c r="H425" s="233"/>
      <c r="I425" s="234"/>
      <c r="J425" s="234"/>
      <c r="K425" s="235">
        <f t="shared" si="10"/>
        <v>0</v>
      </c>
      <c r="L425" s="218"/>
    </row>
    <row r="426" spans="1:12" s="10" customFormat="1" ht="13.5" x14ac:dyDescent="0.25">
      <c r="A426" s="227">
        <v>17</v>
      </c>
      <c r="B426" s="228"/>
      <c r="C426" s="228"/>
      <c r="D426" s="277"/>
      <c r="E426" s="236"/>
      <c r="F426" s="231"/>
      <c r="G426" s="232"/>
      <c r="H426" s="233"/>
      <c r="I426" s="234"/>
      <c r="J426" s="234"/>
      <c r="K426" s="235">
        <f t="shared" si="10"/>
        <v>0</v>
      </c>
      <c r="L426" s="218"/>
    </row>
    <row r="427" spans="1:12" s="10" customFormat="1" ht="13.5" x14ac:dyDescent="0.25">
      <c r="A427" s="227">
        <v>18</v>
      </c>
      <c r="B427" s="228"/>
      <c r="C427" s="228"/>
      <c r="D427" s="277"/>
      <c r="E427" s="236"/>
      <c r="F427" s="231"/>
      <c r="G427" s="232"/>
      <c r="H427" s="233"/>
      <c r="I427" s="234"/>
      <c r="J427" s="234"/>
      <c r="K427" s="235">
        <f t="shared" si="10"/>
        <v>0</v>
      </c>
      <c r="L427" s="218"/>
    </row>
    <row r="428" spans="1:12" s="10" customFormat="1" ht="12.75" customHeight="1" x14ac:dyDescent="0.25">
      <c r="A428" s="227">
        <v>19</v>
      </c>
      <c r="B428" s="228"/>
      <c r="C428" s="228"/>
      <c r="D428" s="277"/>
      <c r="E428" s="236"/>
      <c r="F428" s="231"/>
      <c r="G428" s="232"/>
      <c r="H428" s="233"/>
      <c r="I428" s="234"/>
      <c r="J428" s="234"/>
      <c r="K428" s="235">
        <f t="shared" si="10"/>
        <v>0</v>
      </c>
      <c r="L428" s="218"/>
    </row>
    <row r="429" spans="1:12" s="10" customFormat="1" ht="13.5" x14ac:dyDescent="0.25">
      <c r="A429" s="227">
        <v>20</v>
      </c>
      <c r="B429" s="228"/>
      <c r="C429" s="228"/>
      <c r="D429" s="277"/>
      <c r="E429" s="236"/>
      <c r="F429" s="231"/>
      <c r="G429" s="232"/>
      <c r="H429" s="233"/>
      <c r="I429" s="234"/>
      <c r="J429" s="234"/>
      <c r="K429" s="235">
        <f t="shared" si="10"/>
        <v>0</v>
      </c>
      <c r="L429" s="218"/>
    </row>
    <row r="430" spans="1:12" s="10" customFormat="1" ht="7.5" customHeight="1" x14ac:dyDescent="0.25">
      <c r="A430" s="187"/>
      <c r="B430" s="237"/>
      <c r="C430" s="237"/>
      <c r="D430" s="238"/>
      <c r="E430" s="239"/>
      <c r="F430" s="240"/>
      <c r="G430" s="241"/>
      <c r="H430" s="242"/>
      <c r="I430" s="243"/>
      <c r="J430" s="243"/>
      <c r="K430" s="244"/>
      <c r="L430" s="218"/>
    </row>
    <row r="431" spans="1:12" s="10" customFormat="1" ht="5.0999999999999996" customHeight="1" x14ac:dyDescent="0.25">
      <c r="A431" s="187"/>
      <c r="B431" s="275"/>
      <c r="C431" s="275"/>
      <c r="D431" s="246"/>
      <c r="E431" s="247"/>
      <c r="F431" s="247"/>
      <c r="G431" s="247"/>
      <c r="H431" s="247"/>
      <c r="I431" s="248"/>
      <c r="J431" s="440"/>
      <c r="K431" s="412"/>
      <c r="L431" s="192"/>
    </row>
    <row r="432" spans="1:12" s="10" customFormat="1" ht="16.5" customHeight="1" x14ac:dyDescent="0.3">
      <c r="A432" s="187"/>
      <c r="B432" s="249"/>
      <c r="C432" s="249"/>
      <c r="D432" s="207"/>
      <c r="E432" s="192"/>
      <c r="F432" s="192"/>
      <c r="G432" s="192"/>
      <c r="H432" s="192"/>
      <c r="I432" s="250" t="s">
        <v>14</v>
      </c>
      <c r="J432" s="441">
        <f>SUM(K410:K430)</f>
        <v>2578392</v>
      </c>
      <c r="K432" s="442"/>
      <c r="L432" s="218"/>
    </row>
    <row r="433" spans="1:12" s="10" customFormat="1" ht="5.0999999999999996" customHeight="1" x14ac:dyDescent="0.3">
      <c r="A433" s="187"/>
      <c r="B433" s="249"/>
      <c r="C433" s="249"/>
      <c r="D433" s="207"/>
      <c r="E433" s="192"/>
      <c r="F433" s="192"/>
      <c r="G433" s="192"/>
      <c r="H433" s="192"/>
      <c r="I433" s="251"/>
      <c r="J433" s="443"/>
      <c r="K433" s="443"/>
      <c r="L433" s="192"/>
    </row>
    <row r="434" spans="1:12" s="10" customFormat="1" ht="16.5" customHeight="1" x14ac:dyDescent="0.3">
      <c r="A434" s="187"/>
      <c r="B434" s="249"/>
      <c r="C434" s="249"/>
      <c r="D434" s="207"/>
      <c r="E434" s="192"/>
      <c r="F434" s="192"/>
      <c r="G434" s="192"/>
      <c r="H434" s="192"/>
      <c r="I434" s="250" t="s">
        <v>15</v>
      </c>
      <c r="J434" s="252"/>
      <c r="K434" s="253">
        <f>J432*J434</f>
        <v>0</v>
      </c>
      <c r="L434" s="254"/>
    </row>
    <row r="435" spans="1:12" s="10" customFormat="1" ht="5.0999999999999996" customHeight="1" x14ac:dyDescent="0.3">
      <c r="A435" s="187"/>
      <c r="B435" s="249"/>
      <c r="C435" s="249"/>
      <c r="D435" s="207"/>
      <c r="E435" s="192"/>
      <c r="F435" s="192"/>
      <c r="G435" s="192"/>
      <c r="H435" s="192"/>
      <c r="I435" s="251"/>
      <c r="J435" s="412"/>
      <c r="K435" s="412"/>
      <c r="L435" s="192"/>
    </row>
    <row r="436" spans="1:12" s="10" customFormat="1" ht="16.5" customHeight="1" x14ac:dyDescent="0.3">
      <c r="A436" s="187"/>
      <c r="B436" s="255" t="s">
        <v>16</v>
      </c>
      <c r="C436" s="255"/>
      <c r="D436" s="207"/>
      <c r="E436" s="207" t="s">
        <v>17</v>
      </c>
      <c r="F436" s="192"/>
      <c r="G436" s="192"/>
      <c r="H436" s="192"/>
      <c r="I436" s="250" t="s">
        <v>28</v>
      </c>
      <c r="J436" s="410">
        <f>((J432/1.11)+(K434/1.11))*11%</f>
        <v>255516.32432432429</v>
      </c>
      <c r="K436" s="411"/>
      <c r="L436" s="256"/>
    </row>
    <row r="437" spans="1:12" s="10" customFormat="1" ht="5.0999999999999996" customHeight="1" x14ac:dyDescent="0.3">
      <c r="A437" s="187"/>
      <c r="B437" s="249"/>
      <c r="C437" s="249"/>
      <c r="D437" s="207"/>
      <c r="E437" s="192"/>
      <c r="F437" s="192"/>
      <c r="G437" s="192"/>
      <c r="H437" s="192"/>
      <c r="I437" s="251"/>
      <c r="J437" s="412"/>
      <c r="K437" s="412"/>
      <c r="L437" s="192"/>
    </row>
    <row r="438" spans="1:12" s="10" customFormat="1" ht="16.5" customHeight="1" x14ac:dyDescent="0.3">
      <c r="A438" s="187"/>
      <c r="B438" s="257"/>
      <c r="C438" s="258"/>
      <c r="D438" s="207"/>
      <c r="E438" s="207"/>
      <c r="F438" s="192"/>
      <c r="G438" s="192"/>
      <c r="H438" s="192"/>
      <c r="I438" s="250" t="s">
        <v>18</v>
      </c>
      <c r="J438" s="259"/>
      <c r="K438" s="260">
        <f>J432-K434</f>
        <v>2578392</v>
      </c>
      <c r="L438" s="256"/>
    </row>
    <row r="439" spans="1:12" s="10" customFormat="1" ht="13.5" customHeight="1" x14ac:dyDescent="0.25">
      <c r="A439" s="187"/>
      <c r="B439" s="261" t="s">
        <v>19</v>
      </c>
      <c r="C439" s="247"/>
      <c r="D439" s="246"/>
      <c r="E439" s="192"/>
      <c r="F439" s="192"/>
      <c r="G439" s="192"/>
      <c r="H439" s="192"/>
      <c r="I439" s="262"/>
      <c r="J439" s="209" t="s">
        <v>20</v>
      </c>
      <c r="K439" s="263" t="s">
        <v>40</v>
      </c>
      <c r="L439" s="192"/>
    </row>
    <row r="440" spans="1:12" s="10" customFormat="1" ht="7.5" customHeight="1" x14ac:dyDescent="0.25">
      <c r="A440" s="264"/>
      <c r="B440" s="247"/>
      <c r="C440" s="247"/>
      <c r="D440" s="246"/>
      <c r="E440" s="247"/>
      <c r="F440" s="247"/>
      <c r="G440" s="247"/>
      <c r="H440" s="247"/>
      <c r="I440" s="265"/>
      <c r="J440" s="265"/>
      <c r="K440" s="266"/>
      <c r="L440" s="247"/>
    </row>
    <row r="441" spans="1:12" ht="7.5" customHeight="1" x14ac:dyDescent="0.25">
      <c r="A441" s="99"/>
      <c r="B441" s="100"/>
      <c r="C441" s="100"/>
      <c r="D441" s="101"/>
      <c r="E441" s="100"/>
      <c r="F441" s="100"/>
      <c r="G441" s="100"/>
      <c r="H441" s="100"/>
      <c r="I441" s="102"/>
      <c r="J441" s="102"/>
      <c r="K441" s="100"/>
      <c r="L441" s="100"/>
    </row>
    <row r="442" spans="1:12" s="10" customFormat="1" ht="16.5" customHeight="1" x14ac:dyDescent="0.3">
      <c r="A442" s="103"/>
      <c r="B442" s="104" t="s">
        <v>0</v>
      </c>
      <c r="C442" s="105"/>
      <c r="D442" s="106" t="s">
        <v>1</v>
      </c>
      <c r="E442" s="107">
        <v>22050053</v>
      </c>
      <c r="F442" s="108"/>
      <c r="G442" s="109" t="s">
        <v>2</v>
      </c>
      <c r="H442" s="413" t="s">
        <v>47</v>
      </c>
      <c r="I442" s="413"/>
      <c r="J442" s="413"/>
      <c r="K442" s="414"/>
      <c r="L442" s="110"/>
    </row>
    <row r="443" spans="1:12" s="10" customFormat="1" ht="2.4500000000000002" customHeight="1" x14ac:dyDescent="0.3">
      <c r="A443" s="103"/>
      <c r="B443" s="111"/>
      <c r="C443" s="112"/>
      <c r="D443" s="113"/>
      <c r="E443" s="114"/>
      <c r="F443" s="417" t="s">
        <v>3</v>
      </c>
      <c r="G443" s="115"/>
      <c r="H443" s="415"/>
      <c r="I443" s="415"/>
      <c r="J443" s="415"/>
      <c r="K443" s="416"/>
      <c r="L443" s="110"/>
    </row>
    <row r="444" spans="1:12" s="10" customFormat="1" ht="16.5" customHeight="1" x14ac:dyDescent="0.3">
      <c r="A444" s="103"/>
      <c r="B444" s="104" t="s">
        <v>4</v>
      </c>
      <c r="C444" s="105"/>
      <c r="D444" s="418">
        <v>44699</v>
      </c>
      <c r="E444" s="419"/>
      <c r="F444" s="417"/>
      <c r="G444" s="116"/>
      <c r="H444" s="407" t="s">
        <v>48</v>
      </c>
      <c r="I444" s="407"/>
      <c r="J444" s="407"/>
      <c r="K444" s="420"/>
      <c r="L444" s="116"/>
    </row>
    <row r="445" spans="1:12" s="10" customFormat="1" ht="2.4500000000000002" customHeight="1" x14ac:dyDescent="0.3">
      <c r="A445" s="103"/>
      <c r="B445" s="111"/>
      <c r="C445" s="112"/>
      <c r="D445" s="113"/>
      <c r="E445" s="114"/>
      <c r="F445" s="417"/>
      <c r="G445" s="116"/>
      <c r="H445" s="421" t="s">
        <v>37</v>
      </c>
      <c r="I445" s="421"/>
      <c r="J445" s="421"/>
      <c r="K445" s="422"/>
      <c r="L445" s="117"/>
    </row>
    <row r="446" spans="1:12" s="10" customFormat="1" ht="16.5" customHeight="1" x14ac:dyDescent="0.4">
      <c r="A446" s="103"/>
      <c r="B446" s="104" t="s">
        <v>5</v>
      </c>
      <c r="C446" s="105"/>
      <c r="D446" s="118" t="s">
        <v>46</v>
      </c>
      <c r="E446" s="107"/>
      <c r="F446" s="119"/>
      <c r="G446" s="120"/>
      <c r="H446" s="423"/>
      <c r="I446" s="423"/>
      <c r="J446" s="423"/>
      <c r="K446" s="424"/>
      <c r="L446" s="117"/>
    </row>
    <row r="447" spans="1:12" s="10" customFormat="1" ht="5.0999999999999996" customHeight="1" x14ac:dyDescent="0.45">
      <c r="A447" s="103"/>
      <c r="B447" s="121"/>
      <c r="C447" s="122"/>
      <c r="D447" s="123"/>
      <c r="E447" s="108"/>
      <c r="F447" s="124"/>
      <c r="G447" s="108"/>
      <c r="H447" s="108"/>
      <c r="I447" s="125"/>
      <c r="J447" s="125"/>
      <c r="K447" s="126"/>
      <c r="L447" s="108"/>
    </row>
    <row r="448" spans="1:12" s="10" customFormat="1" ht="14.25" thickBot="1" x14ac:dyDescent="0.3">
      <c r="A448" s="103"/>
      <c r="B448" s="127" t="s">
        <v>6</v>
      </c>
      <c r="C448" s="127" t="s">
        <v>7</v>
      </c>
      <c r="D448" s="128" t="s">
        <v>8</v>
      </c>
      <c r="E448" s="129"/>
      <c r="F448" s="130" t="s">
        <v>9</v>
      </c>
      <c r="G448" s="131"/>
      <c r="H448" s="127" t="s">
        <v>10</v>
      </c>
      <c r="I448" s="132" t="s">
        <v>11</v>
      </c>
      <c r="J448" s="132" t="s">
        <v>12</v>
      </c>
      <c r="K448" s="133" t="s">
        <v>13</v>
      </c>
      <c r="L448" s="134"/>
    </row>
    <row r="449" spans="1:12" s="10" customFormat="1" ht="7.5" customHeight="1" thickTop="1" x14ac:dyDescent="0.25">
      <c r="A449" s="103"/>
      <c r="B449" s="135"/>
      <c r="C449" s="136"/>
      <c r="D449" s="137"/>
      <c r="E449" s="138"/>
      <c r="F449" s="139"/>
      <c r="G449" s="140"/>
      <c r="H449" s="135"/>
      <c r="I449" s="141"/>
      <c r="J449" s="141"/>
      <c r="K449" s="142"/>
      <c r="L449" s="134"/>
    </row>
    <row r="450" spans="1:12" s="10" customFormat="1" ht="13.5" customHeight="1" x14ac:dyDescent="0.25">
      <c r="A450" s="143">
        <v>1</v>
      </c>
      <c r="B450" s="144">
        <v>288</v>
      </c>
      <c r="C450" s="144" t="s">
        <v>49</v>
      </c>
      <c r="D450" s="276">
        <v>2</v>
      </c>
      <c r="E450" s="146" t="s">
        <v>50</v>
      </c>
      <c r="F450" s="147"/>
      <c r="G450" s="148"/>
      <c r="H450" s="149">
        <v>10350</v>
      </c>
      <c r="I450" s="150">
        <v>0.13500000000000001</v>
      </c>
      <c r="J450" s="150"/>
      <c r="K450" s="151">
        <f t="shared" ref="K450:K469" si="11">(B450*H450-((B450*H450)*I450))-((B450*H450-((B450*H450)*I450))*J450)</f>
        <v>2578392</v>
      </c>
      <c r="L450" s="134"/>
    </row>
    <row r="451" spans="1:12" s="10" customFormat="1" ht="13.5" customHeight="1" x14ac:dyDescent="0.25">
      <c r="A451" s="143">
        <v>2</v>
      </c>
      <c r="B451" s="144"/>
      <c r="C451" s="144"/>
      <c r="D451" s="276"/>
      <c r="E451" s="152"/>
      <c r="F451" s="147"/>
      <c r="G451" s="148"/>
      <c r="H451" s="149"/>
      <c r="I451" s="150"/>
      <c r="J451" s="150"/>
      <c r="K451" s="151">
        <f t="shared" si="11"/>
        <v>0</v>
      </c>
      <c r="L451" s="134"/>
    </row>
    <row r="452" spans="1:12" s="10" customFormat="1" ht="13.5" x14ac:dyDescent="0.25">
      <c r="A452" s="143">
        <v>3</v>
      </c>
      <c r="B452" s="144"/>
      <c r="C452" s="144"/>
      <c r="D452" s="276"/>
      <c r="E452" s="152"/>
      <c r="F452" s="147"/>
      <c r="G452" s="148"/>
      <c r="H452" s="149"/>
      <c r="I452" s="150"/>
      <c r="J452" s="150"/>
      <c r="K452" s="151">
        <f t="shared" si="11"/>
        <v>0</v>
      </c>
      <c r="L452" s="134"/>
    </row>
    <row r="453" spans="1:12" s="10" customFormat="1" ht="13.5" customHeight="1" x14ac:dyDescent="0.25">
      <c r="A453" s="143">
        <v>4</v>
      </c>
      <c r="B453" s="144"/>
      <c r="C453" s="144"/>
      <c r="D453" s="276"/>
      <c r="E453" s="152"/>
      <c r="F453" s="147"/>
      <c r="G453" s="148"/>
      <c r="H453" s="149"/>
      <c r="I453" s="150"/>
      <c r="J453" s="150"/>
      <c r="K453" s="151">
        <f t="shared" si="11"/>
        <v>0</v>
      </c>
      <c r="L453" s="134"/>
    </row>
    <row r="454" spans="1:12" s="10" customFormat="1" ht="13.5" x14ac:dyDescent="0.25">
      <c r="A454" s="143">
        <v>5</v>
      </c>
      <c r="B454" s="144"/>
      <c r="C454" s="144"/>
      <c r="D454" s="276"/>
      <c r="E454" s="152"/>
      <c r="F454" s="147"/>
      <c r="G454" s="148"/>
      <c r="H454" s="149"/>
      <c r="I454" s="150"/>
      <c r="J454" s="150"/>
      <c r="K454" s="151">
        <f t="shared" si="11"/>
        <v>0</v>
      </c>
      <c r="L454" s="134"/>
    </row>
    <row r="455" spans="1:12" s="10" customFormat="1" ht="13.5" x14ac:dyDescent="0.25">
      <c r="A455" s="143">
        <v>6</v>
      </c>
      <c r="B455" s="144"/>
      <c r="C455" s="144"/>
      <c r="D455" s="276"/>
      <c r="E455" s="152"/>
      <c r="F455" s="147"/>
      <c r="G455" s="148"/>
      <c r="H455" s="149"/>
      <c r="I455" s="150"/>
      <c r="J455" s="150"/>
      <c r="K455" s="151">
        <f t="shared" si="11"/>
        <v>0</v>
      </c>
      <c r="L455" s="134"/>
    </row>
    <row r="456" spans="1:12" s="10" customFormat="1" ht="13.5" x14ac:dyDescent="0.25">
      <c r="A456" s="143">
        <v>7</v>
      </c>
      <c r="B456" s="144"/>
      <c r="C456" s="144"/>
      <c r="D456" s="276"/>
      <c r="E456" s="152"/>
      <c r="F456" s="147"/>
      <c r="G456" s="148"/>
      <c r="H456" s="149"/>
      <c r="I456" s="150"/>
      <c r="J456" s="150"/>
      <c r="K456" s="151">
        <f t="shared" si="11"/>
        <v>0</v>
      </c>
      <c r="L456" s="134"/>
    </row>
    <row r="457" spans="1:12" s="10" customFormat="1" ht="13.5" x14ac:dyDescent="0.25">
      <c r="A457" s="143">
        <v>8</v>
      </c>
      <c r="B457" s="144"/>
      <c r="C457" s="144"/>
      <c r="D457" s="276"/>
      <c r="E457" s="152"/>
      <c r="F457" s="147"/>
      <c r="G457" s="148"/>
      <c r="H457" s="149"/>
      <c r="I457" s="150"/>
      <c r="J457" s="150"/>
      <c r="K457" s="151">
        <f t="shared" si="11"/>
        <v>0</v>
      </c>
      <c r="L457" s="134"/>
    </row>
    <row r="458" spans="1:12" s="10" customFormat="1" ht="13.5" x14ac:dyDescent="0.25">
      <c r="A458" s="143">
        <v>9</v>
      </c>
      <c r="B458" s="144"/>
      <c r="C458" s="144"/>
      <c r="D458" s="276"/>
      <c r="E458" s="152"/>
      <c r="F458" s="147"/>
      <c r="G458" s="148"/>
      <c r="H458" s="149"/>
      <c r="I458" s="150"/>
      <c r="J458" s="150"/>
      <c r="K458" s="151">
        <f t="shared" si="11"/>
        <v>0</v>
      </c>
      <c r="L458" s="134"/>
    </row>
    <row r="459" spans="1:12" s="10" customFormat="1" ht="13.5" x14ac:dyDescent="0.25">
      <c r="A459" s="143">
        <v>10</v>
      </c>
      <c r="B459" s="144"/>
      <c r="C459" s="144"/>
      <c r="D459" s="276"/>
      <c r="E459" s="152"/>
      <c r="F459" s="147"/>
      <c r="G459" s="148"/>
      <c r="H459" s="149"/>
      <c r="I459" s="150"/>
      <c r="J459" s="150"/>
      <c r="K459" s="151">
        <f t="shared" si="11"/>
        <v>0</v>
      </c>
      <c r="L459" s="134"/>
    </row>
    <row r="460" spans="1:12" s="10" customFormat="1" ht="13.5" x14ac:dyDescent="0.25">
      <c r="A460" s="143">
        <v>11</v>
      </c>
      <c r="B460" s="144"/>
      <c r="C460" s="144"/>
      <c r="D460" s="276"/>
      <c r="E460" s="152"/>
      <c r="F460" s="147"/>
      <c r="G460" s="148"/>
      <c r="H460" s="149"/>
      <c r="I460" s="150"/>
      <c r="J460" s="150"/>
      <c r="K460" s="151">
        <f t="shared" si="11"/>
        <v>0</v>
      </c>
      <c r="L460" s="134"/>
    </row>
    <row r="461" spans="1:12" s="10" customFormat="1" ht="13.5" x14ac:dyDescent="0.25">
      <c r="A461" s="143">
        <v>12</v>
      </c>
      <c r="B461" s="144"/>
      <c r="C461" s="144"/>
      <c r="D461" s="276"/>
      <c r="E461" s="152"/>
      <c r="F461" s="147"/>
      <c r="G461" s="148"/>
      <c r="H461" s="149"/>
      <c r="I461" s="150"/>
      <c r="J461" s="150"/>
      <c r="K461" s="151">
        <f t="shared" si="11"/>
        <v>0</v>
      </c>
      <c r="L461" s="134"/>
    </row>
    <row r="462" spans="1:12" s="10" customFormat="1" ht="13.5" x14ac:dyDescent="0.25">
      <c r="A462" s="143">
        <v>13</v>
      </c>
      <c r="B462" s="144"/>
      <c r="C462" s="144"/>
      <c r="D462" s="276"/>
      <c r="E462" s="152"/>
      <c r="F462" s="147"/>
      <c r="G462" s="148"/>
      <c r="H462" s="149"/>
      <c r="I462" s="150"/>
      <c r="J462" s="150"/>
      <c r="K462" s="151">
        <f t="shared" si="11"/>
        <v>0</v>
      </c>
      <c r="L462" s="134"/>
    </row>
    <row r="463" spans="1:12" s="10" customFormat="1" ht="13.5" x14ac:dyDescent="0.25">
      <c r="A463" s="143">
        <v>14</v>
      </c>
      <c r="B463" s="144"/>
      <c r="C463" s="144"/>
      <c r="D463" s="276"/>
      <c r="E463" s="152"/>
      <c r="F463" s="147"/>
      <c r="G463" s="148"/>
      <c r="H463" s="149"/>
      <c r="I463" s="150"/>
      <c r="J463" s="150"/>
      <c r="K463" s="151">
        <f t="shared" si="11"/>
        <v>0</v>
      </c>
      <c r="L463" s="134"/>
    </row>
    <row r="464" spans="1:12" s="10" customFormat="1" ht="13.5" x14ac:dyDescent="0.25">
      <c r="A464" s="143">
        <v>15</v>
      </c>
      <c r="B464" s="144"/>
      <c r="C464" s="144"/>
      <c r="D464" s="276"/>
      <c r="E464" s="152"/>
      <c r="F464" s="147"/>
      <c r="G464" s="148"/>
      <c r="H464" s="149"/>
      <c r="I464" s="150"/>
      <c r="J464" s="150"/>
      <c r="K464" s="151">
        <f t="shared" si="11"/>
        <v>0</v>
      </c>
      <c r="L464" s="134"/>
    </row>
    <row r="465" spans="1:12" s="10" customFormat="1" ht="13.5" x14ac:dyDescent="0.25">
      <c r="A465" s="143">
        <v>16</v>
      </c>
      <c r="B465" s="144"/>
      <c r="C465" s="144"/>
      <c r="D465" s="276"/>
      <c r="E465" s="152"/>
      <c r="F465" s="147"/>
      <c r="G465" s="148"/>
      <c r="H465" s="149"/>
      <c r="I465" s="150"/>
      <c r="J465" s="150"/>
      <c r="K465" s="151">
        <f t="shared" si="11"/>
        <v>0</v>
      </c>
      <c r="L465" s="134"/>
    </row>
    <row r="466" spans="1:12" s="10" customFormat="1" ht="13.5" x14ac:dyDescent="0.25">
      <c r="A466" s="143">
        <v>17</v>
      </c>
      <c r="B466" s="144"/>
      <c r="C466" s="144"/>
      <c r="D466" s="276"/>
      <c r="E466" s="152"/>
      <c r="F466" s="147"/>
      <c r="G466" s="148"/>
      <c r="H466" s="149"/>
      <c r="I466" s="150"/>
      <c r="J466" s="150"/>
      <c r="K466" s="151">
        <f t="shared" si="11"/>
        <v>0</v>
      </c>
      <c r="L466" s="134"/>
    </row>
    <row r="467" spans="1:12" s="10" customFormat="1" ht="13.5" x14ac:dyDescent="0.25">
      <c r="A467" s="143">
        <v>18</v>
      </c>
      <c r="B467" s="144"/>
      <c r="C467" s="144"/>
      <c r="D467" s="276"/>
      <c r="E467" s="152"/>
      <c r="F467" s="147"/>
      <c r="G467" s="148"/>
      <c r="H467" s="149"/>
      <c r="I467" s="150"/>
      <c r="J467" s="150"/>
      <c r="K467" s="151">
        <f t="shared" si="11"/>
        <v>0</v>
      </c>
      <c r="L467" s="134"/>
    </row>
    <row r="468" spans="1:12" s="10" customFormat="1" ht="12.75" customHeight="1" x14ac:dyDescent="0.25">
      <c r="A468" s="143">
        <v>19</v>
      </c>
      <c r="B468" s="144"/>
      <c r="C468" s="144"/>
      <c r="D468" s="276"/>
      <c r="E468" s="152"/>
      <c r="F468" s="147"/>
      <c r="G468" s="148"/>
      <c r="H468" s="149"/>
      <c r="I468" s="150"/>
      <c r="J468" s="150"/>
      <c r="K468" s="151">
        <f t="shared" si="11"/>
        <v>0</v>
      </c>
      <c r="L468" s="134"/>
    </row>
    <row r="469" spans="1:12" s="10" customFormat="1" ht="13.5" x14ac:dyDescent="0.25">
      <c r="A469" s="143">
        <v>20</v>
      </c>
      <c r="B469" s="144"/>
      <c r="C469" s="144"/>
      <c r="D469" s="276"/>
      <c r="E469" s="152"/>
      <c r="F469" s="147"/>
      <c r="G469" s="148"/>
      <c r="H469" s="149"/>
      <c r="I469" s="150"/>
      <c r="J469" s="150"/>
      <c r="K469" s="151">
        <f t="shared" si="11"/>
        <v>0</v>
      </c>
      <c r="L469" s="134"/>
    </row>
    <row r="470" spans="1:12" s="10" customFormat="1" ht="7.5" customHeight="1" x14ac:dyDescent="0.25">
      <c r="A470" s="103"/>
      <c r="B470" s="153"/>
      <c r="C470" s="153"/>
      <c r="D470" s="154"/>
      <c r="E470" s="155"/>
      <c r="F470" s="156"/>
      <c r="G470" s="157"/>
      <c r="H470" s="158"/>
      <c r="I470" s="159"/>
      <c r="J470" s="159"/>
      <c r="K470" s="160"/>
      <c r="L470" s="134"/>
    </row>
    <row r="471" spans="1:12" s="10" customFormat="1" ht="5.0999999999999996" customHeight="1" x14ac:dyDescent="0.25">
      <c r="A471" s="103"/>
      <c r="B471" s="274"/>
      <c r="C471" s="274"/>
      <c r="D471" s="162"/>
      <c r="E471" s="163"/>
      <c r="F471" s="163"/>
      <c r="G471" s="163"/>
      <c r="H471" s="163"/>
      <c r="I471" s="164"/>
      <c r="J471" s="425"/>
      <c r="K471" s="407"/>
      <c r="L471" s="108"/>
    </row>
    <row r="472" spans="1:12" s="10" customFormat="1" ht="16.5" customHeight="1" x14ac:dyDescent="0.3">
      <c r="A472" s="103"/>
      <c r="B472" s="165"/>
      <c r="C472" s="165"/>
      <c r="D472" s="123"/>
      <c r="E472" s="108"/>
      <c r="F472" s="108"/>
      <c r="G472" s="108"/>
      <c r="H472" s="108"/>
      <c r="I472" s="166" t="s">
        <v>14</v>
      </c>
      <c r="J472" s="426">
        <f>SUM(K450:K470)</f>
        <v>2578392</v>
      </c>
      <c r="K472" s="427"/>
      <c r="L472" s="134"/>
    </row>
    <row r="473" spans="1:12" s="10" customFormat="1" ht="5.0999999999999996" customHeight="1" x14ac:dyDescent="0.3">
      <c r="A473" s="103"/>
      <c r="B473" s="165"/>
      <c r="C473" s="165"/>
      <c r="D473" s="123"/>
      <c r="E473" s="108"/>
      <c r="F473" s="108"/>
      <c r="G473" s="108"/>
      <c r="H473" s="108"/>
      <c r="I473" s="167"/>
      <c r="J473" s="406"/>
      <c r="K473" s="406"/>
      <c r="L473" s="108"/>
    </row>
    <row r="474" spans="1:12" s="10" customFormat="1" ht="16.5" customHeight="1" x14ac:dyDescent="0.3">
      <c r="A474" s="103"/>
      <c r="B474" s="165"/>
      <c r="C474" s="165"/>
      <c r="D474" s="123"/>
      <c r="E474" s="108"/>
      <c r="F474" s="108"/>
      <c r="G474" s="108"/>
      <c r="H474" s="108"/>
      <c r="I474" s="166" t="s">
        <v>15</v>
      </c>
      <c r="J474" s="168"/>
      <c r="K474" s="169">
        <f>J472*J474</f>
        <v>0</v>
      </c>
      <c r="L474" s="170"/>
    </row>
    <row r="475" spans="1:12" s="10" customFormat="1" ht="5.0999999999999996" customHeight="1" x14ac:dyDescent="0.3">
      <c r="A475" s="103"/>
      <c r="B475" s="165"/>
      <c r="C475" s="165"/>
      <c r="D475" s="123"/>
      <c r="E475" s="108"/>
      <c r="F475" s="108"/>
      <c r="G475" s="108"/>
      <c r="H475" s="108"/>
      <c r="I475" s="167"/>
      <c r="J475" s="407"/>
      <c r="K475" s="407"/>
      <c r="L475" s="108"/>
    </row>
    <row r="476" spans="1:12" s="10" customFormat="1" ht="16.5" customHeight="1" x14ac:dyDescent="0.3">
      <c r="A476" s="103"/>
      <c r="B476" s="171" t="s">
        <v>16</v>
      </c>
      <c r="C476" s="171"/>
      <c r="D476" s="123"/>
      <c r="E476" s="123" t="s">
        <v>17</v>
      </c>
      <c r="F476" s="108"/>
      <c r="G476" s="108"/>
      <c r="H476" s="108"/>
      <c r="I476" s="166" t="s">
        <v>28</v>
      </c>
      <c r="J476" s="408">
        <f>((J472/1.11)+(K474/1.11))*11%</f>
        <v>255516.32432432429</v>
      </c>
      <c r="K476" s="409"/>
      <c r="L476" s="172"/>
    </row>
    <row r="477" spans="1:12" s="10" customFormat="1" ht="5.0999999999999996" customHeight="1" x14ac:dyDescent="0.3">
      <c r="A477" s="103"/>
      <c r="B477" s="165"/>
      <c r="C477" s="165"/>
      <c r="D477" s="123"/>
      <c r="E477" s="108"/>
      <c r="F477" s="108"/>
      <c r="G477" s="108"/>
      <c r="H477" s="108"/>
      <c r="I477" s="167"/>
      <c r="J477" s="407"/>
      <c r="K477" s="407"/>
      <c r="L477" s="108"/>
    </row>
    <row r="478" spans="1:12" s="10" customFormat="1" ht="16.5" customHeight="1" x14ac:dyDescent="0.3">
      <c r="A478" s="103"/>
      <c r="B478" s="173"/>
      <c r="C478" s="174"/>
      <c r="D478" s="123"/>
      <c r="E478" s="123"/>
      <c r="F478" s="108"/>
      <c r="G478" s="108"/>
      <c r="H478" s="108"/>
      <c r="I478" s="166" t="s">
        <v>18</v>
      </c>
      <c r="J478" s="175"/>
      <c r="K478" s="176">
        <f>J472-K474</f>
        <v>2578392</v>
      </c>
      <c r="L478" s="172"/>
    </row>
    <row r="479" spans="1:12" s="10" customFormat="1" ht="13.5" customHeight="1" x14ac:dyDescent="0.25">
      <c r="A479" s="103"/>
      <c r="B479" s="177" t="s">
        <v>19</v>
      </c>
      <c r="C479" s="163"/>
      <c r="D479" s="162"/>
      <c r="E479" s="108"/>
      <c r="F479" s="108"/>
      <c r="G479" s="108"/>
      <c r="H479" s="108"/>
      <c r="I479" s="178"/>
      <c r="J479" s="125" t="s">
        <v>20</v>
      </c>
      <c r="K479" s="179" t="s">
        <v>40</v>
      </c>
      <c r="L479" s="108"/>
    </row>
    <row r="480" spans="1:12" s="10" customFormat="1" ht="7.5" customHeight="1" x14ac:dyDescent="0.25">
      <c r="A480" s="180"/>
      <c r="B480" s="163"/>
      <c r="C480" s="163"/>
      <c r="D480" s="162"/>
      <c r="E480" s="163"/>
      <c r="F480" s="163"/>
      <c r="G480" s="163"/>
      <c r="H480" s="163"/>
      <c r="I480" s="181"/>
      <c r="J480" s="181"/>
      <c r="K480" s="182"/>
      <c r="L480" s="163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22050059</v>
      </c>
      <c r="G482" s="11" t="s">
        <v>2</v>
      </c>
      <c r="H482" s="451" t="s">
        <v>36</v>
      </c>
      <c r="I482" s="451"/>
      <c r="J482" s="451"/>
      <c r="K482" s="452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455" t="s">
        <v>3</v>
      </c>
      <c r="G483" s="17"/>
      <c r="H483" s="453"/>
      <c r="I483" s="453"/>
      <c r="J483" s="453"/>
      <c r="K483" s="454"/>
      <c r="L483" s="12"/>
    </row>
    <row r="484" spans="1:12" s="10" customFormat="1" ht="16.5" customHeight="1" x14ac:dyDescent="0.3">
      <c r="A484" s="5"/>
      <c r="B484" s="6" t="s">
        <v>4</v>
      </c>
      <c r="C484" s="7"/>
      <c r="D484" s="456">
        <v>44700</v>
      </c>
      <c r="E484" s="457"/>
      <c r="F484" s="455"/>
      <c r="G484" s="18"/>
      <c r="H484" s="445"/>
      <c r="I484" s="445"/>
      <c r="J484" s="445"/>
      <c r="K484" s="458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455"/>
      <c r="G485" s="18"/>
      <c r="H485" s="459" t="s">
        <v>37</v>
      </c>
      <c r="I485" s="459"/>
      <c r="J485" s="459"/>
      <c r="K485" s="460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51</v>
      </c>
      <c r="E486" s="9"/>
      <c r="F486" s="21"/>
      <c r="G486" s="22"/>
      <c r="H486" s="461"/>
      <c r="I486" s="461"/>
      <c r="J486" s="461"/>
      <c r="K486" s="462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3</v>
      </c>
      <c r="C490" s="46" t="s">
        <v>32</v>
      </c>
      <c r="D490" s="273"/>
      <c r="E490" s="267" t="s">
        <v>53</v>
      </c>
      <c r="F490" s="49"/>
      <c r="G490" s="50"/>
      <c r="H490" s="51">
        <v>58800</v>
      </c>
      <c r="I490" s="52">
        <v>0.13</v>
      </c>
      <c r="J490" s="52"/>
      <c r="K490" s="53">
        <f t="shared" ref="K490:K509" si="12">(B490*H490-((B490*H490)*I490))-((B490*H490-((B490*H490)*I490))*J490)</f>
        <v>153468</v>
      </c>
      <c r="L490" s="36"/>
    </row>
    <row r="491" spans="1:12" s="10" customFormat="1" ht="13.5" customHeight="1" x14ac:dyDescent="0.25">
      <c r="A491" s="45">
        <v>2</v>
      </c>
      <c r="B491" s="46">
        <v>3</v>
      </c>
      <c r="C491" s="46" t="s">
        <v>32</v>
      </c>
      <c r="D491" s="273"/>
      <c r="E491" s="267" t="s">
        <v>54</v>
      </c>
      <c r="F491" s="49"/>
      <c r="G491" s="50"/>
      <c r="H491" s="51">
        <v>73200</v>
      </c>
      <c r="I491" s="52">
        <v>0.13</v>
      </c>
      <c r="J491" s="52"/>
      <c r="K491" s="53">
        <f t="shared" si="12"/>
        <v>191052</v>
      </c>
      <c r="L491" s="36"/>
    </row>
    <row r="492" spans="1:12" s="10" customFormat="1" ht="13.5" x14ac:dyDescent="0.25">
      <c r="A492" s="45">
        <v>3</v>
      </c>
      <c r="B492" s="282">
        <v>20</v>
      </c>
      <c r="C492" s="46" t="s">
        <v>52</v>
      </c>
      <c r="D492" s="273"/>
      <c r="E492" s="267" t="s">
        <v>55</v>
      </c>
      <c r="F492" s="49"/>
      <c r="G492" s="50"/>
      <c r="H492" s="51">
        <v>6700</v>
      </c>
      <c r="I492" s="52">
        <v>0.13</v>
      </c>
      <c r="J492" s="52"/>
      <c r="K492" s="53">
        <f t="shared" si="12"/>
        <v>116580</v>
      </c>
      <c r="L492" s="36"/>
    </row>
    <row r="493" spans="1:12" s="10" customFormat="1" ht="13.5" customHeight="1" x14ac:dyDescent="0.25">
      <c r="A493" s="45">
        <v>4</v>
      </c>
      <c r="B493" s="46">
        <v>10</v>
      </c>
      <c r="C493" s="46" t="s">
        <v>32</v>
      </c>
      <c r="D493" s="273"/>
      <c r="E493" s="267" t="s">
        <v>56</v>
      </c>
      <c r="F493" s="49"/>
      <c r="G493" s="50"/>
      <c r="H493" s="51">
        <v>60000</v>
      </c>
      <c r="I493" s="52">
        <v>0.13</v>
      </c>
      <c r="J493" s="52"/>
      <c r="K493" s="53">
        <f t="shared" si="12"/>
        <v>522000</v>
      </c>
      <c r="L493" s="36"/>
    </row>
    <row r="494" spans="1:12" s="10" customFormat="1" ht="13.5" x14ac:dyDescent="0.25">
      <c r="A494" s="45">
        <v>5</v>
      </c>
      <c r="B494" s="46">
        <v>2</v>
      </c>
      <c r="C494" s="46" t="s">
        <v>32</v>
      </c>
      <c r="D494" s="273"/>
      <c r="E494" s="283" t="s">
        <v>58</v>
      </c>
      <c r="F494" s="49"/>
      <c r="G494" s="50"/>
      <c r="H494" s="51">
        <v>87600</v>
      </c>
      <c r="I494" s="52">
        <v>0.13</v>
      </c>
      <c r="J494" s="52"/>
      <c r="K494" s="53">
        <f t="shared" si="12"/>
        <v>152424</v>
      </c>
      <c r="L494" s="36"/>
    </row>
    <row r="495" spans="1:12" s="10" customFormat="1" ht="13.5" x14ac:dyDescent="0.25">
      <c r="A495" s="45">
        <v>6</v>
      </c>
      <c r="B495" s="46">
        <v>24</v>
      </c>
      <c r="C495" s="46" t="s">
        <v>57</v>
      </c>
      <c r="D495" s="273">
        <v>1</v>
      </c>
      <c r="E495" s="284" t="s">
        <v>59</v>
      </c>
      <c r="F495" s="49"/>
      <c r="G495" s="50"/>
      <c r="H495" s="51">
        <v>25800</v>
      </c>
      <c r="I495" s="52">
        <v>0.13</v>
      </c>
      <c r="J495" s="52"/>
      <c r="K495" s="53">
        <f t="shared" si="12"/>
        <v>538704</v>
      </c>
      <c r="L495" s="36"/>
    </row>
    <row r="496" spans="1:12" s="10" customFormat="1" ht="13.5" x14ac:dyDescent="0.25">
      <c r="A496" s="45">
        <v>7</v>
      </c>
      <c r="B496" s="46">
        <v>8</v>
      </c>
      <c r="C496" s="46" t="s">
        <v>32</v>
      </c>
      <c r="D496" s="273">
        <v>1</v>
      </c>
      <c r="E496" s="285" t="s">
        <v>60</v>
      </c>
      <c r="F496" s="49"/>
      <c r="G496" s="50"/>
      <c r="H496" s="51">
        <v>300000</v>
      </c>
      <c r="I496" s="52"/>
      <c r="J496" s="52"/>
      <c r="K496" s="53">
        <f t="shared" si="12"/>
        <v>2400000</v>
      </c>
      <c r="L496" s="36"/>
    </row>
    <row r="497" spans="1:12" s="10" customFormat="1" ht="13.5" x14ac:dyDescent="0.25">
      <c r="A497" s="45">
        <v>8</v>
      </c>
      <c r="B497" s="46"/>
      <c r="C497" s="46"/>
      <c r="D497" s="273"/>
      <c r="E497" s="48"/>
      <c r="F497" s="49"/>
      <c r="G497" s="50"/>
      <c r="H497" s="51"/>
      <c r="I497" s="52"/>
      <c r="J497" s="52"/>
      <c r="K497" s="53">
        <f t="shared" si="12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273"/>
      <c r="E498" s="48"/>
      <c r="F498" s="49"/>
      <c r="G498" s="50"/>
      <c r="H498" s="51"/>
      <c r="I498" s="52"/>
      <c r="J498" s="52"/>
      <c r="K498" s="53">
        <f t="shared" si="12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273"/>
      <c r="E499" s="48"/>
      <c r="F499" s="49"/>
      <c r="G499" s="50"/>
      <c r="H499" s="51"/>
      <c r="I499" s="52"/>
      <c r="J499" s="52"/>
      <c r="K499" s="53">
        <f t="shared" si="12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273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273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273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273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273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273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273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273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273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273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272"/>
      <c r="C511" s="272"/>
      <c r="D511" s="63"/>
      <c r="E511" s="64"/>
      <c r="F511" s="64"/>
      <c r="G511" s="64"/>
      <c r="H511" s="64"/>
      <c r="I511" s="65"/>
      <c r="J511" s="444"/>
      <c r="K511" s="445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446">
        <f>SUM(K490:K510)</f>
        <v>4074228</v>
      </c>
      <c r="K512" s="447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448"/>
      <c r="K513" s="448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445"/>
      <c r="K515" s="445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28</v>
      </c>
      <c r="J516" s="449">
        <f>((J512/1.11)+(K514/1.11))*11%</f>
        <v>403752.32432432426</v>
      </c>
      <c r="K516" s="450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445"/>
      <c r="K517" s="445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18</v>
      </c>
      <c r="J518" s="76"/>
      <c r="K518" s="77">
        <f>J512-K514</f>
        <v>4074228</v>
      </c>
      <c r="L518" s="73"/>
    </row>
    <row r="519" spans="1:12" s="10" customFormat="1" ht="13.5" customHeight="1" x14ac:dyDescent="0.25">
      <c r="A519" s="5"/>
      <c r="B519" s="78" t="s">
        <v>19</v>
      </c>
      <c r="C519" s="64"/>
      <c r="D519" s="63"/>
      <c r="I519" s="79"/>
      <c r="J519" s="27" t="s">
        <v>20</v>
      </c>
      <c r="K519" s="80" t="s">
        <v>34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183"/>
      <c r="B521" s="184"/>
      <c r="C521" s="184"/>
      <c r="D521" s="185"/>
      <c r="E521" s="184"/>
      <c r="F521" s="184"/>
      <c r="G521" s="184"/>
      <c r="H521" s="184"/>
      <c r="I521" s="186"/>
      <c r="J521" s="186"/>
      <c r="K521" s="184"/>
      <c r="L521" s="184"/>
    </row>
    <row r="522" spans="1:12" s="10" customFormat="1" ht="16.5" customHeight="1" x14ac:dyDescent="0.3">
      <c r="A522" s="187"/>
      <c r="B522" s="188" t="s">
        <v>0</v>
      </c>
      <c r="C522" s="189"/>
      <c r="D522" s="190" t="s">
        <v>1</v>
      </c>
      <c r="E522" s="191">
        <v>22050059</v>
      </c>
      <c r="F522" s="192"/>
      <c r="G522" s="193" t="s">
        <v>2</v>
      </c>
      <c r="H522" s="428" t="s">
        <v>36</v>
      </c>
      <c r="I522" s="428"/>
      <c r="J522" s="428"/>
      <c r="K522" s="429"/>
      <c r="L522" s="194"/>
    </row>
    <row r="523" spans="1:12" s="10" customFormat="1" ht="2.4500000000000002" customHeight="1" x14ac:dyDescent="0.3">
      <c r="A523" s="187"/>
      <c r="B523" s="195"/>
      <c r="C523" s="196"/>
      <c r="D523" s="197"/>
      <c r="E523" s="198"/>
      <c r="F523" s="432" t="s">
        <v>3</v>
      </c>
      <c r="G523" s="199"/>
      <c r="H523" s="430"/>
      <c r="I523" s="430"/>
      <c r="J523" s="430"/>
      <c r="K523" s="431"/>
      <c r="L523" s="194"/>
    </row>
    <row r="524" spans="1:12" s="10" customFormat="1" ht="16.5" customHeight="1" x14ac:dyDescent="0.3">
      <c r="A524" s="187"/>
      <c r="B524" s="188" t="s">
        <v>4</v>
      </c>
      <c r="C524" s="189"/>
      <c r="D524" s="433">
        <v>44700</v>
      </c>
      <c r="E524" s="434"/>
      <c r="F524" s="432"/>
      <c r="G524" s="200"/>
      <c r="H524" s="412"/>
      <c r="I524" s="412"/>
      <c r="J524" s="412"/>
      <c r="K524" s="435"/>
      <c r="L524" s="200"/>
    </row>
    <row r="525" spans="1:12" s="10" customFormat="1" ht="2.4500000000000002" customHeight="1" x14ac:dyDescent="0.3">
      <c r="A525" s="187"/>
      <c r="B525" s="195"/>
      <c r="C525" s="196"/>
      <c r="D525" s="197"/>
      <c r="E525" s="198"/>
      <c r="F525" s="432"/>
      <c r="G525" s="200"/>
      <c r="H525" s="436" t="s">
        <v>37</v>
      </c>
      <c r="I525" s="436"/>
      <c r="J525" s="436"/>
      <c r="K525" s="437"/>
      <c r="L525" s="201"/>
    </row>
    <row r="526" spans="1:12" s="10" customFormat="1" ht="16.5" customHeight="1" x14ac:dyDescent="0.4">
      <c r="A526" s="187"/>
      <c r="B526" s="188" t="s">
        <v>5</v>
      </c>
      <c r="C526" s="189"/>
      <c r="D526" s="202" t="s">
        <v>51</v>
      </c>
      <c r="E526" s="191"/>
      <c r="F526" s="203"/>
      <c r="G526" s="204"/>
      <c r="H526" s="438"/>
      <c r="I526" s="438"/>
      <c r="J526" s="438"/>
      <c r="K526" s="439"/>
      <c r="L526" s="201"/>
    </row>
    <row r="527" spans="1:12" s="10" customFormat="1" ht="5.0999999999999996" customHeight="1" x14ac:dyDescent="0.45">
      <c r="A527" s="187"/>
      <c r="B527" s="205"/>
      <c r="C527" s="206"/>
      <c r="D527" s="207"/>
      <c r="E527" s="192"/>
      <c r="F527" s="208"/>
      <c r="G527" s="192"/>
      <c r="H527" s="192"/>
      <c r="I527" s="209"/>
      <c r="J527" s="209"/>
      <c r="K527" s="210"/>
      <c r="L527" s="192"/>
    </row>
    <row r="528" spans="1:12" s="10" customFormat="1" ht="14.25" thickBot="1" x14ac:dyDescent="0.3">
      <c r="A528" s="187"/>
      <c r="B528" s="211" t="s">
        <v>6</v>
      </c>
      <c r="C528" s="211" t="s">
        <v>7</v>
      </c>
      <c r="D528" s="212" t="s">
        <v>8</v>
      </c>
      <c r="E528" s="213"/>
      <c r="F528" s="214" t="s">
        <v>9</v>
      </c>
      <c r="G528" s="215"/>
      <c r="H528" s="211" t="s">
        <v>10</v>
      </c>
      <c r="I528" s="216" t="s">
        <v>11</v>
      </c>
      <c r="J528" s="216" t="s">
        <v>12</v>
      </c>
      <c r="K528" s="217" t="s">
        <v>13</v>
      </c>
      <c r="L528" s="218"/>
    </row>
    <row r="529" spans="1:12" s="10" customFormat="1" ht="7.5" customHeight="1" thickTop="1" x14ac:dyDescent="0.25">
      <c r="A529" s="187"/>
      <c r="B529" s="219"/>
      <c r="C529" s="220"/>
      <c r="D529" s="221"/>
      <c r="E529" s="222"/>
      <c r="F529" s="223"/>
      <c r="G529" s="224"/>
      <c r="H529" s="219"/>
      <c r="I529" s="225"/>
      <c r="J529" s="225"/>
      <c r="K529" s="226"/>
      <c r="L529" s="218"/>
    </row>
    <row r="530" spans="1:12" s="10" customFormat="1" ht="13.5" customHeight="1" x14ac:dyDescent="0.25">
      <c r="A530" s="227">
        <v>1</v>
      </c>
      <c r="B530" s="228">
        <v>3</v>
      </c>
      <c r="C530" s="228" t="s">
        <v>32</v>
      </c>
      <c r="D530" s="281"/>
      <c r="E530" s="230" t="s">
        <v>53</v>
      </c>
      <c r="F530" s="231"/>
      <c r="G530" s="232"/>
      <c r="H530" s="233">
        <v>58800</v>
      </c>
      <c r="I530" s="234">
        <v>0.13</v>
      </c>
      <c r="J530" s="234"/>
      <c r="K530" s="235">
        <f t="shared" ref="K530:K549" si="13">(B530*H530-((B530*H530)*I530))-((B530*H530-((B530*H530)*I530))*J530)</f>
        <v>153468</v>
      </c>
      <c r="L530" s="218"/>
    </row>
    <row r="531" spans="1:12" s="10" customFormat="1" ht="13.5" customHeight="1" x14ac:dyDescent="0.25">
      <c r="A531" s="227">
        <v>2</v>
      </c>
      <c r="B531" s="228">
        <v>3</v>
      </c>
      <c r="C531" s="228" t="s">
        <v>32</v>
      </c>
      <c r="D531" s="281"/>
      <c r="E531" s="230" t="s">
        <v>54</v>
      </c>
      <c r="F531" s="231"/>
      <c r="G531" s="232"/>
      <c r="H531" s="233">
        <v>73200</v>
      </c>
      <c r="I531" s="234">
        <v>0.13</v>
      </c>
      <c r="J531" s="234"/>
      <c r="K531" s="235">
        <f t="shared" si="13"/>
        <v>191052</v>
      </c>
      <c r="L531" s="218"/>
    </row>
    <row r="532" spans="1:12" s="10" customFormat="1" ht="13.5" x14ac:dyDescent="0.25">
      <c r="A532" s="227">
        <v>3</v>
      </c>
      <c r="B532" s="290">
        <v>20</v>
      </c>
      <c r="C532" s="228" t="s">
        <v>52</v>
      </c>
      <c r="D532" s="281"/>
      <c r="E532" s="230" t="s">
        <v>55</v>
      </c>
      <c r="F532" s="231"/>
      <c r="G532" s="232"/>
      <c r="H532" s="233">
        <v>6700</v>
      </c>
      <c r="I532" s="234">
        <v>0.13</v>
      </c>
      <c r="J532" s="234"/>
      <c r="K532" s="235">
        <f t="shared" si="13"/>
        <v>116580</v>
      </c>
      <c r="L532" s="218"/>
    </row>
    <row r="533" spans="1:12" s="10" customFormat="1" ht="13.5" customHeight="1" x14ac:dyDescent="0.25">
      <c r="A533" s="227">
        <v>4</v>
      </c>
      <c r="B533" s="228">
        <v>10</v>
      </c>
      <c r="C533" s="228" t="s">
        <v>32</v>
      </c>
      <c r="D533" s="281"/>
      <c r="E533" s="230" t="s">
        <v>56</v>
      </c>
      <c r="F533" s="231"/>
      <c r="G533" s="232"/>
      <c r="H533" s="233">
        <v>60000</v>
      </c>
      <c r="I533" s="234">
        <v>0.13</v>
      </c>
      <c r="J533" s="234"/>
      <c r="K533" s="235">
        <f t="shared" si="13"/>
        <v>522000</v>
      </c>
      <c r="L533" s="218"/>
    </row>
    <row r="534" spans="1:12" s="10" customFormat="1" ht="13.5" x14ac:dyDescent="0.25">
      <c r="A534" s="227">
        <v>5</v>
      </c>
      <c r="B534" s="228">
        <v>2</v>
      </c>
      <c r="C534" s="228" t="s">
        <v>32</v>
      </c>
      <c r="D534" s="281"/>
      <c r="E534" s="291" t="s">
        <v>58</v>
      </c>
      <c r="F534" s="231"/>
      <c r="G534" s="232"/>
      <c r="H534" s="233">
        <v>87600</v>
      </c>
      <c r="I534" s="234">
        <v>0.13</v>
      </c>
      <c r="J534" s="234"/>
      <c r="K534" s="235">
        <f t="shared" si="13"/>
        <v>152424</v>
      </c>
      <c r="L534" s="218"/>
    </row>
    <row r="535" spans="1:12" s="10" customFormat="1" ht="13.5" x14ac:dyDescent="0.25">
      <c r="A535" s="227">
        <v>6</v>
      </c>
      <c r="B535" s="228">
        <v>24</v>
      </c>
      <c r="C535" s="228" t="s">
        <v>57</v>
      </c>
      <c r="D535" s="281">
        <v>1</v>
      </c>
      <c r="E535" s="292" t="s">
        <v>59</v>
      </c>
      <c r="F535" s="231"/>
      <c r="G535" s="232"/>
      <c r="H535" s="233">
        <v>25800</v>
      </c>
      <c r="I535" s="234">
        <v>0.13</v>
      </c>
      <c r="J535" s="234"/>
      <c r="K535" s="235">
        <f t="shared" si="13"/>
        <v>538704</v>
      </c>
      <c r="L535" s="218"/>
    </row>
    <row r="536" spans="1:12" s="10" customFormat="1" ht="13.5" x14ac:dyDescent="0.25">
      <c r="A536" s="227">
        <v>7</v>
      </c>
      <c r="B536" s="228">
        <v>8</v>
      </c>
      <c r="C536" s="228" t="s">
        <v>32</v>
      </c>
      <c r="D536" s="281">
        <v>1</v>
      </c>
      <c r="E536" s="293" t="s">
        <v>60</v>
      </c>
      <c r="F536" s="231"/>
      <c r="G536" s="232"/>
      <c r="H536" s="233">
        <v>300000</v>
      </c>
      <c r="I536" s="234"/>
      <c r="J536" s="234"/>
      <c r="K536" s="235">
        <f t="shared" si="13"/>
        <v>2400000</v>
      </c>
      <c r="L536" s="218"/>
    </row>
    <row r="537" spans="1:12" s="10" customFormat="1" ht="13.5" x14ac:dyDescent="0.25">
      <c r="A537" s="227">
        <v>8</v>
      </c>
      <c r="B537" s="228"/>
      <c r="C537" s="228"/>
      <c r="D537" s="281"/>
      <c r="E537" s="236"/>
      <c r="F537" s="231"/>
      <c r="G537" s="232"/>
      <c r="H537" s="233"/>
      <c r="I537" s="234"/>
      <c r="J537" s="234"/>
      <c r="K537" s="235">
        <f t="shared" si="13"/>
        <v>0</v>
      </c>
      <c r="L537" s="218"/>
    </row>
    <row r="538" spans="1:12" s="10" customFormat="1" ht="13.5" x14ac:dyDescent="0.25">
      <c r="A538" s="227">
        <v>9</v>
      </c>
      <c r="B538" s="228"/>
      <c r="C538" s="228"/>
      <c r="D538" s="281"/>
      <c r="E538" s="236"/>
      <c r="F538" s="231"/>
      <c r="G538" s="232"/>
      <c r="H538" s="233"/>
      <c r="I538" s="234"/>
      <c r="J538" s="234"/>
      <c r="K538" s="235">
        <f t="shared" si="13"/>
        <v>0</v>
      </c>
      <c r="L538" s="218"/>
    </row>
    <row r="539" spans="1:12" s="10" customFormat="1" ht="13.5" x14ac:dyDescent="0.25">
      <c r="A539" s="227">
        <v>10</v>
      </c>
      <c r="B539" s="228"/>
      <c r="C539" s="228"/>
      <c r="D539" s="281"/>
      <c r="E539" s="236"/>
      <c r="F539" s="231"/>
      <c r="G539" s="232"/>
      <c r="H539" s="233"/>
      <c r="I539" s="234"/>
      <c r="J539" s="234"/>
      <c r="K539" s="235">
        <f t="shared" si="13"/>
        <v>0</v>
      </c>
      <c r="L539" s="218"/>
    </row>
    <row r="540" spans="1:12" s="10" customFormat="1" ht="13.5" x14ac:dyDescent="0.25">
      <c r="A540" s="227">
        <v>11</v>
      </c>
      <c r="B540" s="228"/>
      <c r="C540" s="228"/>
      <c r="D540" s="281"/>
      <c r="E540" s="236"/>
      <c r="F540" s="231"/>
      <c r="G540" s="232"/>
      <c r="H540" s="233"/>
      <c r="I540" s="234"/>
      <c r="J540" s="234"/>
      <c r="K540" s="235">
        <f t="shared" si="13"/>
        <v>0</v>
      </c>
      <c r="L540" s="218"/>
    </row>
    <row r="541" spans="1:12" s="10" customFormat="1" ht="13.5" x14ac:dyDescent="0.25">
      <c r="A541" s="227">
        <v>12</v>
      </c>
      <c r="B541" s="228"/>
      <c r="C541" s="228"/>
      <c r="D541" s="281"/>
      <c r="E541" s="236"/>
      <c r="F541" s="231"/>
      <c r="G541" s="232"/>
      <c r="H541" s="233"/>
      <c r="I541" s="234"/>
      <c r="J541" s="234"/>
      <c r="K541" s="235">
        <f t="shared" si="13"/>
        <v>0</v>
      </c>
      <c r="L541" s="218"/>
    </row>
    <row r="542" spans="1:12" s="10" customFormat="1" ht="13.5" x14ac:dyDescent="0.25">
      <c r="A542" s="227">
        <v>13</v>
      </c>
      <c r="B542" s="228"/>
      <c r="C542" s="228"/>
      <c r="D542" s="281"/>
      <c r="E542" s="236"/>
      <c r="F542" s="231"/>
      <c r="G542" s="232"/>
      <c r="H542" s="233"/>
      <c r="I542" s="234"/>
      <c r="J542" s="234"/>
      <c r="K542" s="235">
        <f t="shared" si="13"/>
        <v>0</v>
      </c>
      <c r="L542" s="218"/>
    </row>
    <row r="543" spans="1:12" s="10" customFormat="1" ht="13.5" x14ac:dyDescent="0.25">
      <c r="A543" s="227">
        <v>14</v>
      </c>
      <c r="B543" s="228"/>
      <c r="C543" s="228"/>
      <c r="D543" s="281"/>
      <c r="E543" s="236"/>
      <c r="F543" s="231"/>
      <c r="G543" s="232"/>
      <c r="H543" s="233"/>
      <c r="I543" s="234"/>
      <c r="J543" s="234"/>
      <c r="K543" s="235">
        <f t="shared" si="13"/>
        <v>0</v>
      </c>
      <c r="L543" s="218"/>
    </row>
    <row r="544" spans="1:12" s="10" customFormat="1" ht="13.5" x14ac:dyDescent="0.25">
      <c r="A544" s="227">
        <v>15</v>
      </c>
      <c r="B544" s="228"/>
      <c r="C544" s="228"/>
      <c r="D544" s="281"/>
      <c r="E544" s="236"/>
      <c r="F544" s="231"/>
      <c r="G544" s="232"/>
      <c r="H544" s="233"/>
      <c r="I544" s="234"/>
      <c r="J544" s="234"/>
      <c r="K544" s="235">
        <f t="shared" si="13"/>
        <v>0</v>
      </c>
      <c r="L544" s="218"/>
    </row>
    <row r="545" spans="1:12" s="10" customFormat="1" ht="13.5" x14ac:dyDescent="0.25">
      <c r="A545" s="227">
        <v>16</v>
      </c>
      <c r="B545" s="228"/>
      <c r="C545" s="228"/>
      <c r="D545" s="281"/>
      <c r="E545" s="236"/>
      <c r="F545" s="231"/>
      <c r="G545" s="232"/>
      <c r="H545" s="233"/>
      <c r="I545" s="234"/>
      <c r="J545" s="234"/>
      <c r="K545" s="235">
        <f t="shared" si="13"/>
        <v>0</v>
      </c>
      <c r="L545" s="218"/>
    </row>
    <row r="546" spans="1:12" s="10" customFormat="1" ht="13.5" x14ac:dyDescent="0.25">
      <c r="A546" s="227">
        <v>17</v>
      </c>
      <c r="B546" s="228"/>
      <c r="C546" s="228"/>
      <c r="D546" s="281"/>
      <c r="E546" s="236"/>
      <c r="F546" s="231"/>
      <c r="G546" s="232"/>
      <c r="H546" s="233"/>
      <c r="I546" s="234"/>
      <c r="J546" s="234"/>
      <c r="K546" s="235">
        <f t="shared" si="13"/>
        <v>0</v>
      </c>
      <c r="L546" s="218"/>
    </row>
    <row r="547" spans="1:12" s="10" customFormat="1" ht="13.5" x14ac:dyDescent="0.25">
      <c r="A547" s="227">
        <v>18</v>
      </c>
      <c r="B547" s="228"/>
      <c r="C547" s="228"/>
      <c r="D547" s="281"/>
      <c r="E547" s="236"/>
      <c r="F547" s="231"/>
      <c r="G547" s="232"/>
      <c r="H547" s="233"/>
      <c r="I547" s="234"/>
      <c r="J547" s="234"/>
      <c r="K547" s="235">
        <f t="shared" si="13"/>
        <v>0</v>
      </c>
      <c r="L547" s="218"/>
    </row>
    <row r="548" spans="1:12" s="10" customFormat="1" ht="12.75" customHeight="1" x14ac:dyDescent="0.25">
      <c r="A548" s="227">
        <v>19</v>
      </c>
      <c r="B548" s="228"/>
      <c r="C548" s="228"/>
      <c r="D548" s="281"/>
      <c r="E548" s="236"/>
      <c r="F548" s="231"/>
      <c r="G548" s="232"/>
      <c r="H548" s="233"/>
      <c r="I548" s="234"/>
      <c r="J548" s="234"/>
      <c r="K548" s="235">
        <f t="shared" si="13"/>
        <v>0</v>
      </c>
      <c r="L548" s="218"/>
    </row>
    <row r="549" spans="1:12" s="10" customFormat="1" ht="13.5" x14ac:dyDescent="0.25">
      <c r="A549" s="227">
        <v>20</v>
      </c>
      <c r="B549" s="228"/>
      <c r="C549" s="228"/>
      <c r="D549" s="281"/>
      <c r="E549" s="236"/>
      <c r="F549" s="231"/>
      <c r="G549" s="232"/>
      <c r="H549" s="233"/>
      <c r="I549" s="234"/>
      <c r="J549" s="234"/>
      <c r="K549" s="235">
        <f t="shared" si="13"/>
        <v>0</v>
      </c>
      <c r="L549" s="218"/>
    </row>
    <row r="550" spans="1:12" s="10" customFormat="1" ht="7.5" customHeight="1" x14ac:dyDescent="0.25">
      <c r="A550" s="187"/>
      <c r="B550" s="237"/>
      <c r="C550" s="237"/>
      <c r="D550" s="238"/>
      <c r="E550" s="239"/>
      <c r="F550" s="240"/>
      <c r="G550" s="241"/>
      <c r="H550" s="242"/>
      <c r="I550" s="243"/>
      <c r="J550" s="243"/>
      <c r="K550" s="244"/>
      <c r="L550" s="218"/>
    </row>
    <row r="551" spans="1:12" s="10" customFormat="1" ht="5.0999999999999996" customHeight="1" x14ac:dyDescent="0.25">
      <c r="A551" s="187"/>
      <c r="B551" s="279"/>
      <c r="C551" s="279"/>
      <c r="D551" s="246"/>
      <c r="E551" s="247"/>
      <c r="F551" s="247"/>
      <c r="G551" s="247"/>
      <c r="H551" s="247"/>
      <c r="I551" s="248"/>
      <c r="J551" s="440"/>
      <c r="K551" s="412"/>
      <c r="L551" s="192"/>
    </row>
    <row r="552" spans="1:12" s="10" customFormat="1" ht="16.5" customHeight="1" x14ac:dyDescent="0.3">
      <c r="A552" s="187"/>
      <c r="B552" s="249"/>
      <c r="C552" s="249"/>
      <c r="D552" s="207"/>
      <c r="E552" s="192"/>
      <c r="F552" s="192"/>
      <c r="G552" s="192"/>
      <c r="H552" s="192"/>
      <c r="I552" s="250" t="s">
        <v>14</v>
      </c>
      <c r="J552" s="441">
        <f>SUM(K530:K550)</f>
        <v>4074228</v>
      </c>
      <c r="K552" s="442"/>
      <c r="L552" s="218"/>
    </row>
    <row r="553" spans="1:12" s="10" customFormat="1" ht="5.0999999999999996" customHeight="1" x14ac:dyDescent="0.3">
      <c r="A553" s="187"/>
      <c r="B553" s="249"/>
      <c r="C553" s="249"/>
      <c r="D553" s="207"/>
      <c r="E553" s="192"/>
      <c r="F553" s="192"/>
      <c r="G553" s="192"/>
      <c r="H553" s="192"/>
      <c r="I553" s="251"/>
      <c r="J553" s="443"/>
      <c r="K553" s="443"/>
      <c r="L553" s="192"/>
    </row>
    <row r="554" spans="1:12" s="10" customFormat="1" ht="16.5" customHeight="1" x14ac:dyDescent="0.3">
      <c r="A554" s="187"/>
      <c r="B554" s="249"/>
      <c r="C554" s="249"/>
      <c r="D554" s="207"/>
      <c r="E554" s="192"/>
      <c r="F554" s="192"/>
      <c r="G554" s="192"/>
      <c r="H554" s="192"/>
      <c r="I554" s="250" t="s">
        <v>15</v>
      </c>
      <c r="J554" s="252"/>
      <c r="K554" s="253">
        <f>J552*J554</f>
        <v>0</v>
      </c>
      <c r="L554" s="254"/>
    </row>
    <row r="555" spans="1:12" s="10" customFormat="1" ht="5.0999999999999996" customHeight="1" x14ac:dyDescent="0.3">
      <c r="A555" s="187"/>
      <c r="B555" s="249"/>
      <c r="C555" s="249"/>
      <c r="D555" s="207"/>
      <c r="E555" s="192"/>
      <c r="F555" s="192"/>
      <c r="G555" s="192"/>
      <c r="H555" s="192"/>
      <c r="I555" s="251"/>
      <c r="J555" s="412"/>
      <c r="K555" s="412"/>
      <c r="L555" s="192"/>
    </row>
    <row r="556" spans="1:12" s="10" customFormat="1" ht="16.5" customHeight="1" x14ac:dyDescent="0.3">
      <c r="A556" s="187"/>
      <c r="B556" s="255" t="s">
        <v>16</v>
      </c>
      <c r="C556" s="255"/>
      <c r="D556" s="207"/>
      <c r="E556" s="207" t="s">
        <v>17</v>
      </c>
      <c r="F556" s="192"/>
      <c r="G556" s="192"/>
      <c r="H556" s="192"/>
      <c r="I556" s="250" t="s">
        <v>28</v>
      </c>
      <c r="J556" s="410">
        <f>((J552/1.11)+(K554/1.11))*11%</f>
        <v>403752.32432432426</v>
      </c>
      <c r="K556" s="411"/>
      <c r="L556" s="256"/>
    </row>
    <row r="557" spans="1:12" s="10" customFormat="1" ht="5.0999999999999996" customHeight="1" x14ac:dyDescent="0.3">
      <c r="A557" s="187"/>
      <c r="B557" s="249"/>
      <c r="C557" s="249"/>
      <c r="D557" s="207"/>
      <c r="E557" s="192"/>
      <c r="F557" s="192"/>
      <c r="G557" s="192"/>
      <c r="H557" s="192"/>
      <c r="I557" s="251"/>
      <c r="J557" s="412"/>
      <c r="K557" s="412"/>
      <c r="L557" s="192"/>
    </row>
    <row r="558" spans="1:12" s="10" customFormat="1" ht="16.5" customHeight="1" x14ac:dyDescent="0.3">
      <c r="A558" s="187"/>
      <c r="B558" s="257"/>
      <c r="C558" s="258"/>
      <c r="D558" s="207"/>
      <c r="E558" s="207"/>
      <c r="F558" s="192"/>
      <c r="G558" s="192"/>
      <c r="H558" s="192"/>
      <c r="I558" s="250" t="s">
        <v>18</v>
      </c>
      <c r="J558" s="259"/>
      <c r="K558" s="260">
        <f>J552-K554</f>
        <v>4074228</v>
      </c>
      <c r="L558" s="256"/>
    </row>
    <row r="559" spans="1:12" s="10" customFormat="1" ht="13.5" customHeight="1" x14ac:dyDescent="0.25">
      <c r="A559" s="187"/>
      <c r="B559" s="261" t="s">
        <v>19</v>
      </c>
      <c r="C559" s="247"/>
      <c r="D559" s="246"/>
      <c r="E559" s="192"/>
      <c r="F559" s="192"/>
      <c r="G559" s="192"/>
      <c r="H559" s="192"/>
      <c r="I559" s="262"/>
      <c r="J559" s="209" t="s">
        <v>20</v>
      </c>
      <c r="K559" s="263" t="s">
        <v>34</v>
      </c>
      <c r="L559" s="192"/>
    </row>
    <row r="560" spans="1:12" s="10" customFormat="1" ht="7.5" customHeight="1" x14ac:dyDescent="0.25">
      <c r="A560" s="264"/>
      <c r="B560" s="247"/>
      <c r="C560" s="247"/>
      <c r="D560" s="246"/>
      <c r="E560" s="247"/>
      <c r="F560" s="247"/>
      <c r="G560" s="247"/>
      <c r="H560" s="247"/>
      <c r="I560" s="265"/>
      <c r="J560" s="265"/>
      <c r="K560" s="266"/>
      <c r="L560" s="247"/>
    </row>
    <row r="561" spans="1:12" ht="7.5" customHeight="1" x14ac:dyDescent="0.25">
      <c r="A561" s="99"/>
      <c r="B561" s="100"/>
      <c r="C561" s="100"/>
      <c r="D561" s="101"/>
      <c r="E561" s="100"/>
      <c r="F561" s="100"/>
      <c r="G561" s="100"/>
      <c r="H561" s="100"/>
      <c r="I561" s="102"/>
      <c r="J561" s="102"/>
      <c r="K561" s="100"/>
      <c r="L561" s="100"/>
    </row>
    <row r="562" spans="1:12" s="10" customFormat="1" ht="16.5" customHeight="1" x14ac:dyDescent="0.3">
      <c r="A562" s="103"/>
      <c r="B562" s="104" t="s">
        <v>0</v>
      </c>
      <c r="C562" s="105"/>
      <c r="D562" s="106" t="s">
        <v>1</v>
      </c>
      <c r="E562" s="107">
        <v>22050059</v>
      </c>
      <c r="F562" s="108"/>
      <c r="G562" s="109" t="s">
        <v>2</v>
      </c>
      <c r="H562" s="413" t="s">
        <v>36</v>
      </c>
      <c r="I562" s="413"/>
      <c r="J562" s="413"/>
      <c r="K562" s="414"/>
      <c r="L562" s="110"/>
    </row>
    <row r="563" spans="1:12" s="10" customFormat="1" ht="2.4500000000000002" customHeight="1" x14ac:dyDescent="0.3">
      <c r="A563" s="103"/>
      <c r="B563" s="111"/>
      <c r="C563" s="112"/>
      <c r="D563" s="113"/>
      <c r="E563" s="114"/>
      <c r="F563" s="417" t="s">
        <v>3</v>
      </c>
      <c r="G563" s="115"/>
      <c r="H563" s="415"/>
      <c r="I563" s="415"/>
      <c r="J563" s="415"/>
      <c r="K563" s="416"/>
      <c r="L563" s="110"/>
    </row>
    <row r="564" spans="1:12" s="10" customFormat="1" ht="16.5" customHeight="1" x14ac:dyDescent="0.3">
      <c r="A564" s="103"/>
      <c r="B564" s="104" t="s">
        <v>4</v>
      </c>
      <c r="C564" s="105"/>
      <c r="D564" s="418">
        <v>44700</v>
      </c>
      <c r="E564" s="419"/>
      <c r="F564" s="417"/>
      <c r="G564" s="116"/>
      <c r="H564" s="407"/>
      <c r="I564" s="407"/>
      <c r="J564" s="407"/>
      <c r="K564" s="420"/>
      <c r="L564" s="116"/>
    </row>
    <row r="565" spans="1:12" s="10" customFormat="1" ht="2.4500000000000002" customHeight="1" x14ac:dyDescent="0.3">
      <c r="A565" s="103"/>
      <c r="B565" s="111"/>
      <c r="C565" s="112"/>
      <c r="D565" s="113"/>
      <c r="E565" s="114"/>
      <c r="F565" s="417"/>
      <c r="G565" s="116"/>
      <c r="H565" s="421" t="s">
        <v>37</v>
      </c>
      <c r="I565" s="421"/>
      <c r="J565" s="421"/>
      <c r="K565" s="422"/>
      <c r="L565" s="117"/>
    </row>
    <row r="566" spans="1:12" s="10" customFormat="1" ht="16.5" customHeight="1" x14ac:dyDescent="0.4">
      <c r="A566" s="103"/>
      <c r="B566" s="104" t="s">
        <v>5</v>
      </c>
      <c r="C566" s="105"/>
      <c r="D566" s="118" t="s">
        <v>51</v>
      </c>
      <c r="E566" s="107"/>
      <c r="F566" s="119"/>
      <c r="G566" s="120"/>
      <c r="H566" s="423"/>
      <c r="I566" s="423"/>
      <c r="J566" s="423"/>
      <c r="K566" s="424"/>
      <c r="L566" s="117"/>
    </row>
    <row r="567" spans="1:12" s="10" customFormat="1" ht="5.0999999999999996" customHeight="1" x14ac:dyDescent="0.45">
      <c r="A567" s="103"/>
      <c r="B567" s="121"/>
      <c r="C567" s="122"/>
      <c r="D567" s="123"/>
      <c r="E567" s="108"/>
      <c r="F567" s="124"/>
      <c r="G567" s="108"/>
      <c r="H567" s="108"/>
      <c r="I567" s="125"/>
      <c r="J567" s="125"/>
      <c r="K567" s="126"/>
      <c r="L567" s="108"/>
    </row>
    <row r="568" spans="1:12" s="10" customFormat="1" ht="14.25" thickBot="1" x14ac:dyDescent="0.3">
      <c r="A568" s="103"/>
      <c r="B568" s="127" t="s">
        <v>6</v>
      </c>
      <c r="C568" s="127" t="s">
        <v>7</v>
      </c>
      <c r="D568" s="128" t="s">
        <v>8</v>
      </c>
      <c r="E568" s="129"/>
      <c r="F568" s="130" t="s">
        <v>9</v>
      </c>
      <c r="G568" s="131"/>
      <c r="H568" s="127" t="s">
        <v>10</v>
      </c>
      <c r="I568" s="132" t="s">
        <v>11</v>
      </c>
      <c r="J568" s="132" t="s">
        <v>12</v>
      </c>
      <c r="K568" s="133" t="s">
        <v>13</v>
      </c>
      <c r="L568" s="134"/>
    </row>
    <row r="569" spans="1:12" s="10" customFormat="1" ht="7.5" customHeight="1" thickTop="1" x14ac:dyDescent="0.25">
      <c r="A569" s="103"/>
      <c r="B569" s="135"/>
      <c r="C569" s="136"/>
      <c r="D569" s="137"/>
      <c r="E569" s="138"/>
      <c r="F569" s="139"/>
      <c r="G569" s="140"/>
      <c r="H569" s="135"/>
      <c r="I569" s="141"/>
      <c r="J569" s="141"/>
      <c r="K569" s="142"/>
      <c r="L569" s="134"/>
    </row>
    <row r="570" spans="1:12" s="10" customFormat="1" ht="13.5" customHeight="1" x14ac:dyDescent="0.25">
      <c r="A570" s="143">
        <v>1</v>
      </c>
      <c r="B570" s="144">
        <v>3</v>
      </c>
      <c r="C570" s="144" t="s">
        <v>32</v>
      </c>
      <c r="D570" s="280"/>
      <c r="E570" s="146" t="s">
        <v>53</v>
      </c>
      <c r="F570" s="147"/>
      <c r="G570" s="148"/>
      <c r="H570" s="149">
        <v>58800</v>
      </c>
      <c r="I570" s="150">
        <v>0.13</v>
      </c>
      <c r="J570" s="150"/>
      <c r="K570" s="151">
        <f t="shared" ref="K570:K589" si="14">(B570*H570-((B570*H570)*I570))-((B570*H570-((B570*H570)*I570))*J570)</f>
        <v>153468</v>
      </c>
      <c r="L570" s="134"/>
    </row>
    <row r="571" spans="1:12" s="10" customFormat="1" ht="13.5" customHeight="1" x14ac:dyDescent="0.25">
      <c r="A571" s="143">
        <v>2</v>
      </c>
      <c r="B571" s="144">
        <v>3</v>
      </c>
      <c r="C571" s="144" t="s">
        <v>32</v>
      </c>
      <c r="D571" s="280"/>
      <c r="E571" s="146" t="s">
        <v>54</v>
      </c>
      <c r="F571" s="147"/>
      <c r="G571" s="148"/>
      <c r="H571" s="149">
        <v>73200</v>
      </c>
      <c r="I571" s="150">
        <v>0.13</v>
      </c>
      <c r="J571" s="150"/>
      <c r="K571" s="151">
        <f t="shared" si="14"/>
        <v>191052</v>
      </c>
      <c r="L571" s="134"/>
    </row>
    <row r="572" spans="1:12" s="10" customFormat="1" ht="13.5" x14ac:dyDescent="0.25">
      <c r="A572" s="143">
        <v>3</v>
      </c>
      <c r="B572" s="286">
        <v>20</v>
      </c>
      <c r="C572" s="144" t="s">
        <v>52</v>
      </c>
      <c r="D572" s="280"/>
      <c r="E572" s="146" t="s">
        <v>55</v>
      </c>
      <c r="F572" s="147"/>
      <c r="G572" s="148"/>
      <c r="H572" s="149">
        <v>6700</v>
      </c>
      <c r="I572" s="150">
        <v>0.13</v>
      </c>
      <c r="J572" s="150"/>
      <c r="K572" s="151">
        <f t="shared" si="14"/>
        <v>116580</v>
      </c>
      <c r="L572" s="134"/>
    </row>
    <row r="573" spans="1:12" s="10" customFormat="1" ht="13.5" customHeight="1" x14ac:dyDescent="0.25">
      <c r="A573" s="143">
        <v>4</v>
      </c>
      <c r="B573" s="144">
        <v>10</v>
      </c>
      <c r="C573" s="144" t="s">
        <v>32</v>
      </c>
      <c r="D573" s="280"/>
      <c r="E573" s="146" t="s">
        <v>56</v>
      </c>
      <c r="F573" s="147"/>
      <c r="G573" s="148"/>
      <c r="H573" s="149">
        <v>60000</v>
      </c>
      <c r="I573" s="150">
        <v>0.13</v>
      </c>
      <c r="J573" s="150"/>
      <c r="K573" s="151">
        <f t="shared" si="14"/>
        <v>522000</v>
      </c>
      <c r="L573" s="134"/>
    </row>
    <row r="574" spans="1:12" s="10" customFormat="1" ht="13.5" x14ac:dyDescent="0.25">
      <c r="A574" s="143">
        <v>5</v>
      </c>
      <c r="B574" s="144">
        <v>2</v>
      </c>
      <c r="C574" s="144" t="s">
        <v>32</v>
      </c>
      <c r="D574" s="280"/>
      <c r="E574" s="287" t="s">
        <v>58</v>
      </c>
      <c r="F574" s="147"/>
      <c r="G574" s="148"/>
      <c r="H574" s="149">
        <v>87600</v>
      </c>
      <c r="I574" s="150">
        <v>0.13</v>
      </c>
      <c r="J574" s="150"/>
      <c r="K574" s="151">
        <f t="shared" si="14"/>
        <v>152424</v>
      </c>
      <c r="L574" s="134"/>
    </row>
    <row r="575" spans="1:12" s="10" customFormat="1" ht="13.5" x14ac:dyDescent="0.25">
      <c r="A575" s="143">
        <v>6</v>
      </c>
      <c r="B575" s="144">
        <v>24</v>
      </c>
      <c r="C575" s="144" t="s">
        <v>57</v>
      </c>
      <c r="D575" s="280">
        <v>1</v>
      </c>
      <c r="E575" s="288" t="s">
        <v>59</v>
      </c>
      <c r="F575" s="147"/>
      <c r="G575" s="148"/>
      <c r="H575" s="149">
        <v>25800</v>
      </c>
      <c r="I575" s="150">
        <v>0.13</v>
      </c>
      <c r="J575" s="150"/>
      <c r="K575" s="151">
        <f t="shared" si="14"/>
        <v>538704</v>
      </c>
      <c r="L575" s="134"/>
    </row>
    <row r="576" spans="1:12" s="10" customFormat="1" ht="13.5" x14ac:dyDescent="0.25">
      <c r="A576" s="143">
        <v>7</v>
      </c>
      <c r="B576" s="144">
        <v>8</v>
      </c>
      <c r="C576" s="144" t="s">
        <v>32</v>
      </c>
      <c r="D576" s="280">
        <v>1</v>
      </c>
      <c r="E576" s="289" t="s">
        <v>60</v>
      </c>
      <c r="F576" s="147"/>
      <c r="G576" s="148"/>
      <c r="H576" s="149">
        <v>300000</v>
      </c>
      <c r="I576" s="150"/>
      <c r="J576" s="150"/>
      <c r="K576" s="151">
        <f t="shared" si="14"/>
        <v>2400000</v>
      </c>
      <c r="L576" s="134"/>
    </row>
    <row r="577" spans="1:12" s="10" customFormat="1" ht="13.5" x14ac:dyDescent="0.25">
      <c r="A577" s="143">
        <v>8</v>
      </c>
      <c r="B577" s="144"/>
      <c r="C577" s="144"/>
      <c r="D577" s="280"/>
      <c r="E577" s="152"/>
      <c r="F577" s="147"/>
      <c r="G577" s="148"/>
      <c r="H577" s="149"/>
      <c r="I577" s="150"/>
      <c r="J577" s="150"/>
      <c r="K577" s="151">
        <f t="shared" si="14"/>
        <v>0</v>
      </c>
      <c r="L577" s="134"/>
    </row>
    <row r="578" spans="1:12" s="10" customFormat="1" ht="13.5" x14ac:dyDescent="0.25">
      <c r="A578" s="143">
        <v>9</v>
      </c>
      <c r="B578" s="144"/>
      <c r="C578" s="144"/>
      <c r="D578" s="280"/>
      <c r="E578" s="152"/>
      <c r="F578" s="147"/>
      <c r="G578" s="148"/>
      <c r="H578" s="149"/>
      <c r="I578" s="150"/>
      <c r="J578" s="150"/>
      <c r="K578" s="151">
        <f t="shared" si="14"/>
        <v>0</v>
      </c>
      <c r="L578" s="134"/>
    </row>
    <row r="579" spans="1:12" s="10" customFormat="1" ht="13.5" x14ac:dyDescent="0.25">
      <c r="A579" s="143">
        <v>10</v>
      </c>
      <c r="B579" s="144"/>
      <c r="C579" s="144"/>
      <c r="D579" s="280"/>
      <c r="E579" s="152"/>
      <c r="F579" s="147"/>
      <c r="G579" s="148"/>
      <c r="H579" s="149"/>
      <c r="I579" s="150"/>
      <c r="J579" s="150"/>
      <c r="K579" s="151">
        <f t="shared" si="14"/>
        <v>0</v>
      </c>
      <c r="L579" s="134"/>
    </row>
    <row r="580" spans="1:12" s="10" customFormat="1" ht="13.5" x14ac:dyDescent="0.25">
      <c r="A580" s="143">
        <v>11</v>
      </c>
      <c r="B580" s="144"/>
      <c r="C580" s="144"/>
      <c r="D580" s="280"/>
      <c r="E580" s="152"/>
      <c r="F580" s="147"/>
      <c r="G580" s="148"/>
      <c r="H580" s="149"/>
      <c r="I580" s="150"/>
      <c r="J580" s="150"/>
      <c r="K580" s="151">
        <f t="shared" si="14"/>
        <v>0</v>
      </c>
      <c r="L580" s="134"/>
    </row>
    <row r="581" spans="1:12" s="10" customFormat="1" ht="13.5" x14ac:dyDescent="0.25">
      <c r="A581" s="143">
        <v>12</v>
      </c>
      <c r="B581" s="144"/>
      <c r="C581" s="144"/>
      <c r="D581" s="280"/>
      <c r="E581" s="152"/>
      <c r="F581" s="147"/>
      <c r="G581" s="148"/>
      <c r="H581" s="149"/>
      <c r="I581" s="150"/>
      <c r="J581" s="150"/>
      <c r="K581" s="151">
        <f t="shared" si="14"/>
        <v>0</v>
      </c>
      <c r="L581" s="134"/>
    </row>
    <row r="582" spans="1:12" s="10" customFormat="1" ht="13.5" x14ac:dyDescent="0.25">
      <c r="A582" s="143">
        <v>13</v>
      </c>
      <c r="B582" s="144"/>
      <c r="C582" s="144"/>
      <c r="D582" s="280"/>
      <c r="E582" s="152"/>
      <c r="F582" s="147"/>
      <c r="G582" s="148"/>
      <c r="H582" s="149"/>
      <c r="I582" s="150"/>
      <c r="J582" s="150"/>
      <c r="K582" s="151">
        <f t="shared" si="14"/>
        <v>0</v>
      </c>
      <c r="L582" s="134"/>
    </row>
    <row r="583" spans="1:12" s="10" customFormat="1" ht="13.5" x14ac:dyDescent="0.25">
      <c r="A583" s="143">
        <v>14</v>
      </c>
      <c r="B583" s="144"/>
      <c r="C583" s="144"/>
      <c r="D583" s="280"/>
      <c r="E583" s="152"/>
      <c r="F583" s="147"/>
      <c r="G583" s="148"/>
      <c r="H583" s="149"/>
      <c r="I583" s="150"/>
      <c r="J583" s="150"/>
      <c r="K583" s="151">
        <f t="shared" si="14"/>
        <v>0</v>
      </c>
      <c r="L583" s="134"/>
    </row>
    <row r="584" spans="1:12" s="10" customFormat="1" ht="13.5" x14ac:dyDescent="0.25">
      <c r="A584" s="143">
        <v>15</v>
      </c>
      <c r="B584" s="144"/>
      <c r="C584" s="144"/>
      <c r="D584" s="280"/>
      <c r="E584" s="152"/>
      <c r="F584" s="147"/>
      <c r="G584" s="148"/>
      <c r="H584" s="149"/>
      <c r="I584" s="150"/>
      <c r="J584" s="150"/>
      <c r="K584" s="151">
        <f t="shared" si="14"/>
        <v>0</v>
      </c>
      <c r="L584" s="134"/>
    </row>
    <row r="585" spans="1:12" s="10" customFormat="1" ht="13.5" x14ac:dyDescent="0.25">
      <c r="A585" s="143">
        <v>16</v>
      </c>
      <c r="B585" s="144"/>
      <c r="C585" s="144"/>
      <c r="D585" s="280"/>
      <c r="E585" s="152"/>
      <c r="F585" s="147"/>
      <c r="G585" s="148"/>
      <c r="H585" s="149"/>
      <c r="I585" s="150"/>
      <c r="J585" s="150"/>
      <c r="K585" s="151">
        <f t="shared" si="14"/>
        <v>0</v>
      </c>
      <c r="L585" s="134"/>
    </row>
    <row r="586" spans="1:12" s="10" customFormat="1" ht="13.5" x14ac:dyDescent="0.25">
      <c r="A586" s="143">
        <v>17</v>
      </c>
      <c r="B586" s="144"/>
      <c r="C586" s="144"/>
      <c r="D586" s="280"/>
      <c r="E586" s="152"/>
      <c r="F586" s="147"/>
      <c r="G586" s="148"/>
      <c r="H586" s="149"/>
      <c r="I586" s="150"/>
      <c r="J586" s="150"/>
      <c r="K586" s="151">
        <f t="shared" si="14"/>
        <v>0</v>
      </c>
      <c r="L586" s="134"/>
    </row>
    <row r="587" spans="1:12" s="10" customFormat="1" ht="13.5" x14ac:dyDescent="0.25">
      <c r="A587" s="143">
        <v>18</v>
      </c>
      <c r="B587" s="144"/>
      <c r="C587" s="144"/>
      <c r="D587" s="280"/>
      <c r="E587" s="152"/>
      <c r="F587" s="147"/>
      <c r="G587" s="148"/>
      <c r="H587" s="149"/>
      <c r="I587" s="150"/>
      <c r="J587" s="150"/>
      <c r="K587" s="151">
        <f t="shared" si="14"/>
        <v>0</v>
      </c>
      <c r="L587" s="134"/>
    </row>
    <row r="588" spans="1:12" s="10" customFormat="1" ht="12.75" customHeight="1" x14ac:dyDescent="0.25">
      <c r="A588" s="143">
        <v>19</v>
      </c>
      <c r="B588" s="144"/>
      <c r="C588" s="144"/>
      <c r="D588" s="280"/>
      <c r="E588" s="152"/>
      <c r="F588" s="147"/>
      <c r="G588" s="148"/>
      <c r="H588" s="149"/>
      <c r="I588" s="150"/>
      <c r="J588" s="150"/>
      <c r="K588" s="151">
        <f t="shared" si="14"/>
        <v>0</v>
      </c>
      <c r="L588" s="134"/>
    </row>
    <row r="589" spans="1:12" s="10" customFormat="1" ht="13.5" x14ac:dyDescent="0.25">
      <c r="A589" s="143">
        <v>20</v>
      </c>
      <c r="B589" s="144"/>
      <c r="C589" s="144"/>
      <c r="D589" s="280"/>
      <c r="E589" s="152"/>
      <c r="F589" s="147"/>
      <c r="G589" s="148"/>
      <c r="H589" s="149"/>
      <c r="I589" s="150"/>
      <c r="J589" s="150"/>
      <c r="K589" s="151">
        <f t="shared" si="14"/>
        <v>0</v>
      </c>
      <c r="L589" s="134"/>
    </row>
    <row r="590" spans="1:12" s="10" customFormat="1" ht="7.5" customHeight="1" x14ac:dyDescent="0.25">
      <c r="A590" s="103"/>
      <c r="B590" s="153"/>
      <c r="C590" s="153"/>
      <c r="D590" s="154"/>
      <c r="E590" s="155"/>
      <c r="F590" s="156"/>
      <c r="G590" s="157"/>
      <c r="H590" s="158"/>
      <c r="I590" s="159"/>
      <c r="J590" s="159"/>
      <c r="K590" s="160"/>
      <c r="L590" s="134"/>
    </row>
    <row r="591" spans="1:12" s="10" customFormat="1" ht="5.0999999999999996" customHeight="1" x14ac:dyDescent="0.25">
      <c r="A591" s="103"/>
      <c r="B591" s="278"/>
      <c r="C591" s="278"/>
      <c r="D591" s="162"/>
      <c r="E591" s="163"/>
      <c r="F591" s="163"/>
      <c r="G591" s="163"/>
      <c r="H591" s="163"/>
      <c r="I591" s="164"/>
      <c r="J591" s="425"/>
      <c r="K591" s="407"/>
      <c r="L591" s="108"/>
    </row>
    <row r="592" spans="1:12" s="10" customFormat="1" ht="16.5" customHeight="1" x14ac:dyDescent="0.3">
      <c r="A592" s="103"/>
      <c r="B592" s="165"/>
      <c r="C592" s="165"/>
      <c r="D592" s="123"/>
      <c r="E592" s="108"/>
      <c r="F592" s="108"/>
      <c r="G592" s="108"/>
      <c r="H592" s="108"/>
      <c r="I592" s="166" t="s">
        <v>14</v>
      </c>
      <c r="J592" s="426">
        <f>SUM(K570:K590)</f>
        <v>4074228</v>
      </c>
      <c r="K592" s="427"/>
      <c r="L592" s="134"/>
    </row>
    <row r="593" spans="1:12" s="10" customFormat="1" ht="5.0999999999999996" customHeight="1" x14ac:dyDescent="0.3">
      <c r="A593" s="103"/>
      <c r="B593" s="165"/>
      <c r="C593" s="165"/>
      <c r="D593" s="123"/>
      <c r="E593" s="108"/>
      <c r="F593" s="108"/>
      <c r="G593" s="108"/>
      <c r="H593" s="108"/>
      <c r="I593" s="167"/>
      <c r="J593" s="406"/>
      <c r="K593" s="406"/>
      <c r="L593" s="108"/>
    </row>
    <row r="594" spans="1:12" s="10" customFormat="1" ht="16.5" customHeight="1" x14ac:dyDescent="0.3">
      <c r="A594" s="103"/>
      <c r="B594" s="165"/>
      <c r="C594" s="165"/>
      <c r="D594" s="123"/>
      <c r="E594" s="108"/>
      <c r="F594" s="108"/>
      <c r="G594" s="108"/>
      <c r="H594" s="108"/>
      <c r="I594" s="166" t="s">
        <v>15</v>
      </c>
      <c r="J594" s="168"/>
      <c r="K594" s="169">
        <f>J592*J594</f>
        <v>0</v>
      </c>
      <c r="L594" s="170"/>
    </row>
    <row r="595" spans="1:12" s="10" customFormat="1" ht="5.0999999999999996" customHeight="1" x14ac:dyDescent="0.3">
      <c r="A595" s="103"/>
      <c r="B595" s="165"/>
      <c r="C595" s="165"/>
      <c r="D595" s="123"/>
      <c r="E595" s="108"/>
      <c r="F595" s="108"/>
      <c r="G595" s="108"/>
      <c r="H595" s="108"/>
      <c r="I595" s="167"/>
      <c r="J595" s="407"/>
      <c r="K595" s="407"/>
      <c r="L595" s="108"/>
    </row>
    <row r="596" spans="1:12" s="10" customFormat="1" ht="16.5" customHeight="1" x14ac:dyDescent="0.3">
      <c r="A596" s="103"/>
      <c r="B596" s="171" t="s">
        <v>16</v>
      </c>
      <c r="C596" s="171"/>
      <c r="D596" s="123"/>
      <c r="E596" s="123" t="s">
        <v>17</v>
      </c>
      <c r="F596" s="108"/>
      <c r="G596" s="108"/>
      <c r="H596" s="108"/>
      <c r="I596" s="166" t="s">
        <v>28</v>
      </c>
      <c r="J596" s="408">
        <f>((J592/1.11)+(K594/1.11))*11%</f>
        <v>403752.32432432426</v>
      </c>
      <c r="K596" s="409"/>
      <c r="L596" s="172"/>
    </row>
    <row r="597" spans="1:12" s="10" customFormat="1" ht="5.0999999999999996" customHeight="1" x14ac:dyDescent="0.3">
      <c r="A597" s="103"/>
      <c r="B597" s="165"/>
      <c r="C597" s="165"/>
      <c r="D597" s="123"/>
      <c r="E597" s="108"/>
      <c r="F597" s="108"/>
      <c r="G597" s="108"/>
      <c r="H597" s="108"/>
      <c r="I597" s="167"/>
      <c r="J597" s="407"/>
      <c r="K597" s="407"/>
      <c r="L597" s="108"/>
    </row>
    <row r="598" spans="1:12" s="10" customFormat="1" ht="16.5" customHeight="1" x14ac:dyDescent="0.3">
      <c r="A598" s="103"/>
      <c r="B598" s="173"/>
      <c r="C598" s="174"/>
      <c r="D598" s="123"/>
      <c r="E598" s="123"/>
      <c r="F598" s="108"/>
      <c r="G598" s="108"/>
      <c r="H598" s="108"/>
      <c r="I598" s="166" t="s">
        <v>18</v>
      </c>
      <c r="J598" s="175"/>
      <c r="K598" s="176">
        <f>J592-K594</f>
        <v>4074228</v>
      </c>
      <c r="L598" s="172"/>
    </row>
    <row r="599" spans="1:12" s="10" customFormat="1" ht="13.5" customHeight="1" x14ac:dyDescent="0.25">
      <c r="A599" s="103"/>
      <c r="B599" s="177" t="s">
        <v>19</v>
      </c>
      <c r="C599" s="163"/>
      <c r="D599" s="162"/>
      <c r="E599" s="108"/>
      <c r="F599" s="108"/>
      <c r="G599" s="108"/>
      <c r="H599" s="108"/>
      <c r="I599" s="178"/>
      <c r="J599" s="125" t="s">
        <v>20</v>
      </c>
      <c r="K599" s="179" t="s">
        <v>34</v>
      </c>
      <c r="L599" s="108"/>
    </row>
    <row r="600" spans="1:12" s="10" customFormat="1" ht="7.5" customHeight="1" x14ac:dyDescent="0.25">
      <c r="A600" s="180"/>
      <c r="B600" s="163"/>
      <c r="C600" s="163"/>
      <c r="D600" s="162"/>
      <c r="E600" s="163"/>
      <c r="F600" s="163"/>
      <c r="G600" s="163"/>
      <c r="H600" s="163"/>
      <c r="I600" s="181"/>
      <c r="J600" s="181"/>
      <c r="K600" s="182"/>
      <c r="L600" s="163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22050060</v>
      </c>
      <c r="G602" s="11" t="s">
        <v>2</v>
      </c>
      <c r="H602" s="451" t="s">
        <v>62</v>
      </c>
      <c r="I602" s="451"/>
      <c r="J602" s="451"/>
      <c r="K602" s="452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455" t="s">
        <v>3</v>
      </c>
      <c r="G603" s="17"/>
      <c r="H603" s="453"/>
      <c r="I603" s="453"/>
      <c r="J603" s="453"/>
      <c r="K603" s="454"/>
      <c r="L603" s="12"/>
    </row>
    <row r="604" spans="1:12" s="10" customFormat="1" ht="16.5" customHeight="1" x14ac:dyDescent="0.3">
      <c r="A604" s="5"/>
      <c r="B604" s="6" t="s">
        <v>4</v>
      </c>
      <c r="C604" s="7"/>
      <c r="D604" s="456">
        <v>44700</v>
      </c>
      <c r="E604" s="457"/>
      <c r="F604" s="455"/>
      <c r="G604" s="18"/>
      <c r="H604" s="445" t="s">
        <v>63</v>
      </c>
      <c r="I604" s="445"/>
      <c r="J604" s="445"/>
      <c r="K604" s="458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455"/>
      <c r="G605" s="18"/>
      <c r="H605" s="459" t="s">
        <v>64</v>
      </c>
      <c r="I605" s="459"/>
      <c r="J605" s="459"/>
      <c r="K605" s="460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61</v>
      </c>
      <c r="E606" s="9"/>
      <c r="F606" s="21"/>
      <c r="G606" s="22"/>
      <c r="H606" s="461"/>
      <c r="I606" s="461"/>
      <c r="J606" s="461"/>
      <c r="K606" s="462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96</v>
      </c>
      <c r="C610" s="46" t="s">
        <v>52</v>
      </c>
      <c r="D610" s="273">
        <v>1</v>
      </c>
      <c r="E610" s="285" t="s">
        <v>60</v>
      </c>
      <c r="F610" s="49"/>
      <c r="G610" s="50"/>
      <c r="H610" s="51">
        <v>25500</v>
      </c>
      <c r="I610" s="52"/>
      <c r="J610" s="52"/>
      <c r="K610" s="53">
        <f t="shared" ref="K610:K629" si="15">(B610*H610-((B610*H610)*I610))-((B610*H610-((B610*H610)*I610))*J610)</f>
        <v>2448000</v>
      </c>
      <c r="L610" s="36"/>
    </row>
    <row r="611" spans="1:12" s="10" customFormat="1" ht="13.5" customHeight="1" x14ac:dyDescent="0.25">
      <c r="A611" s="45">
        <v>2</v>
      </c>
      <c r="B611" s="46"/>
      <c r="C611" s="46"/>
      <c r="D611" s="273"/>
      <c r="E611" s="48"/>
      <c r="F611" s="49"/>
      <c r="G611" s="50"/>
      <c r="H611" s="51"/>
      <c r="I611" s="52"/>
      <c r="J611" s="52"/>
      <c r="K611" s="53">
        <f t="shared" si="15"/>
        <v>0</v>
      </c>
      <c r="L611" s="36"/>
    </row>
    <row r="612" spans="1:12" s="10" customFormat="1" ht="13.5" x14ac:dyDescent="0.25">
      <c r="A612" s="45">
        <v>3</v>
      </c>
      <c r="B612" s="46"/>
      <c r="C612" s="46"/>
      <c r="D612" s="273"/>
      <c r="E612" s="48"/>
      <c r="F612" s="49"/>
      <c r="G612" s="50"/>
      <c r="H612" s="51"/>
      <c r="I612" s="52"/>
      <c r="J612" s="52"/>
      <c r="K612" s="53">
        <f t="shared" si="15"/>
        <v>0</v>
      </c>
      <c r="L612" s="36"/>
    </row>
    <row r="613" spans="1:12" s="10" customFormat="1" ht="13.5" customHeight="1" x14ac:dyDescent="0.25">
      <c r="A613" s="45">
        <v>4</v>
      </c>
      <c r="B613" s="46"/>
      <c r="C613" s="46"/>
      <c r="D613" s="273"/>
      <c r="E613" s="48"/>
      <c r="F613" s="49"/>
      <c r="G613" s="50"/>
      <c r="H613" s="51"/>
      <c r="I613" s="52"/>
      <c r="J613" s="52"/>
      <c r="K613" s="53">
        <f t="shared" si="15"/>
        <v>0</v>
      </c>
      <c r="L613" s="36"/>
    </row>
    <row r="614" spans="1:12" s="10" customFormat="1" ht="13.5" x14ac:dyDescent="0.25">
      <c r="A614" s="45">
        <v>5</v>
      </c>
      <c r="B614" s="46"/>
      <c r="C614" s="46"/>
      <c r="D614" s="273"/>
      <c r="E614" s="48"/>
      <c r="F614" s="49"/>
      <c r="G614" s="50"/>
      <c r="H614" s="51"/>
      <c r="I614" s="52"/>
      <c r="J614" s="52"/>
      <c r="K614" s="53">
        <f t="shared" si="15"/>
        <v>0</v>
      </c>
      <c r="L614" s="36"/>
    </row>
    <row r="615" spans="1:12" s="10" customFormat="1" ht="13.5" x14ac:dyDescent="0.25">
      <c r="A615" s="45">
        <v>6</v>
      </c>
      <c r="B615" s="46"/>
      <c r="C615" s="46"/>
      <c r="D615" s="273"/>
      <c r="E615" s="48"/>
      <c r="F615" s="49"/>
      <c r="G615" s="50"/>
      <c r="H615" s="51"/>
      <c r="I615" s="52"/>
      <c r="J615" s="52"/>
      <c r="K615" s="53">
        <f t="shared" si="15"/>
        <v>0</v>
      </c>
      <c r="L615" s="36"/>
    </row>
    <row r="616" spans="1:12" s="10" customFormat="1" ht="13.5" x14ac:dyDescent="0.25">
      <c r="A616" s="45">
        <v>7</v>
      </c>
      <c r="B616" s="46"/>
      <c r="C616" s="46"/>
      <c r="D616" s="273"/>
      <c r="E616" s="48"/>
      <c r="F616" s="49"/>
      <c r="G616" s="50"/>
      <c r="H616" s="51"/>
      <c r="I616" s="52"/>
      <c r="J616" s="52"/>
      <c r="K616" s="53">
        <f t="shared" si="15"/>
        <v>0</v>
      </c>
      <c r="L616" s="36"/>
    </row>
    <row r="617" spans="1:12" s="10" customFormat="1" ht="13.5" x14ac:dyDescent="0.25">
      <c r="A617" s="45">
        <v>8</v>
      </c>
      <c r="B617" s="46"/>
      <c r="C617" s="46"/>
      <c r="D617" s="273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273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273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273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273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273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273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273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273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273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273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273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273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272"/>
      <c r="C631" s="272"/>
      <c r="D631" s="63"/>
      <c r="E631" s="64"/>
      <c r="F631" s="64"/>
      <c r="G631" s="64"/>
      <c r="H631" s="64"/>
      <c r="I631" s="65"/>
      <c r="J631" s="444"/>
      <c r="K631" s="445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446">
        <f>SUM(K610:K630)</f>
        <v>2448000</v>
      </c>
      <c r="K632" s="447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448"/>
      <c r="K633" s="448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445"/>
      <c r="K635" s="445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28</v>
      </c>
      <c r="J636" s="449">
        <f>((J632/1.11)+(K634/1.11))*11%</f>
        <v>242594.59459459459</v>
      </c>
      <c r="K636" s="450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445"/>
      <c r="K637" s="445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18</v>
      </c>
      <c r="J638" s="76"/>
      <c r="K638" s="77">
        <f>J632-K634</f>
        <v>2448000</v>
      </c>
      <c r="L638" s="73"/>
    </row>
    <row r="639" spans="1:12" s="10" customFormat="1" ht="13.5" customHeight="1" x14ac:dyDescent="0.25">
      <c r="A639" s="5"/>
      <c r="B639" s="78" t="s">
        <v>19</v>
      </c>
      <c r="C639" s="64"/>
      <c r="D639" s="63"/>
      <c r="I639" s="79"/>
      <c r="J639" s="27" t="s">
        <v>20</v>
      </c>
      <c r="K639" s="80" t="s">
        <v>34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183"/>
      <c r="B641" s="184"/>
      <c r="C641" s="184"/>
      <c r="D641" s="185"/>
      <c r="E641" s="184"/>
      <c r="F641" s="184"/>
      <c r="G641" s="184"/>
      <c r="H641" s="184"/>
      <c r="I641" s="186"/>
      <c r="J641" s="186"/>
      <c r="K641" s="184"/>
      <c r="L641" s="184"/>
    </row>
    <row r="642" spans="1:12" s="10" customFormat="1" ht="16.5" customHeight="1" x14ac:dyDescent="0.3">
      <c r="A642" s="187"/>
      <c r="B642" s="188" t="s">
        <v>0</v>
      </c>
      <c r="C642" s="189"/>
      <c r="D642" s="190" t="s">
        <v>1</v>
      </c>
      <c r="E642" s="191">
        <v>22050060</v>
      </c>
      <c r="F642" s="192"/>
      <c r="G642" s="193" t="s">
        <v>2</v>
      </c>
      <c r="H642" s="428" t="s">
        <v>62</v>
      </c>
      <c r="I642" s="428"/>
      <c r="J642" s="428"/>
      <c r="K642" s="429"/>
      <c r="L642" s="194"/>
    </row>
    <row r="643" spans="1:12" s="10" customFormat="1" ht="2.4500000000000002" customHeight="1" x14ac:dyDescent="0.3">
      <c r="A643" s="187"/>
      <c r="B643" s="195"/>
      <c r="C643" s="196"/>
      <c r="D643" s="197"/>
      <c r="E643" s="198"/>
      <c r="F643" s="432" t="s">
        <v>3</v>
      </c>
      <c r="G643" s="199"/>
      <c r="H643" s="430"/>
      <c r="I643" s="430"/>
      <c r="J643" s="430"/>
      <c r="K643" s="431"/>
      <c r="L643" s="194"/>
    </row>
    <row r="644" spans="1:12" s="10" customFormat="1" ht="16.5" customHeight="1" x14ac:dyDescent="0.3">
      <c r="A644" s="187"/>
      <c r="B644" s="188" t="s">
        <v>4</v>
      </c>
      <c r="C644" s="189"/>
      <c r="D644" s="433">
        <v>44700</v>
      </c>
      <c r="E644" s="434"/>
      <c r="F644" s="432"/>
      <c r="G644" s="200"/>
      <c r="H644" s="412" t="s">
        <v>63</v>
      </c>
      <c r="I644" s="412"/>
      <c r="J644" s="412"/>
      <c r="K644" s="435"/>
      <c r="L644" s="200"/>
    </row>
    <row r="645" spans="1:12" s="10" customFormat="1" ht="2.4500000000000002" customHeight="1" x14ac:dyDescent="0.3">
      <c r="A645" s="187"/>
      <c r="B645" s="195"/>
      <c r="C645" s="196"/>
      <c r="D645" s="197"/>
      <c r="E645" s="198"/>
      <c r="F645" s="432"/>
      <c r="G645" s="200"/>
      <c r="H645" s="436" t="s">
        <v>64</v>
      </c>
      <c r="I645" s="436"/>
      <c r="J645" s="436"/>
      <c r="K645" s="437"/>
      <c r="L645" s="201"/>
    </row>
    <row r="646" spans="1:12" s="10" customFormat="1" ht="16.5" customHeight="1" x14ac:dyDescent="0.4">
      <c r="A646" s="187"/>
      <c r="B646" s="188" t="s">
        <v>5</v>
      </c>
      <c r="C646" s="189"/>
      <c r="D646" s="202" t="s">
        <v>61</v>
      </c>
      <c r="E646" s="191"/>
      <c r="F646" s="203"/>
      <c r="G646" s="204"/>
      <c r="H646" s="438"/>
      <c r="I646" s="438"/>
      <c r="J646" s="438"/>
      <c r="K646" s="439"/>
      <c r="L646" s="201"/>
    </row>
    <row r="647" spans="1:12" s="10" customFormat="1" ht="5.0999999999999996" customHeight="1" x14ac:dyDescent="0.45">
      <c r="A647" s="187"/>
      <c r="B647" s="205"/>
      <c r="C647" s="206"/>
      <c r="D647" s="207"/>
      <c r="E647" s="192"/>
      <c r="F647" s="208"/>
      <c r="G647" s="192"/>
      <c r="H647" s="192"/>
      <c r="I647" s="209"/>
      <c r="J647" s="209"/>
      <c r="K647" s="210"/>
      <c r="L647" s="192"/>
    </row>
    <row r="648" spans="1:12" s="10" customFormat="1" ht="14.25" thickBot="1" x14ac:dyDescent="0.3">
      <c r="A648" s="187"/>
      <c r="B648" s="211" t="s">
        <v>6</v>
      </c>
      <c r="C648" s="211" t="s">
        <v>7</v>
      </c>
      <c r="D648" s="212" t="s">
        <v>8</v>
      </c>
      <c r="E648" s="213"/>
      <c r="F648" s="214" t="s">
        <v>9</v>
      </c>
      <c r="G648" s="215"/>
      <c r="H648" s="211" t="s">
        <v>10</v>
      </c>
      <c r="I648" s="216" t="s">
        <v>11</v>
      </c>
      <c r="J648" s="216" t="s">
        <v>12</v>
      </c>
      <c r="K648" s="217" t="s">
        <v>13</v>
      </c>
      <c r="L648" s="218"/>
    </row>
    <row r="649" spans="1:12" s="10" customFormat="1" ht="7.5" customHeight="1" thickTop="1" x14ac:dyDescent="0.25">
      <c r="A649" s="187"/>
      <c r="B649" s="219"/>
      <c r="C649" s="220"/>
      <c r="D649" s="221"/>
      <c r="E649" s="222"/>
      <c r="F649" s="223"/>
      <c r="G649" s="224"/>
      <c r="H649" s="219"/>
      <c r="I649" s="225"/>
      <c r="J649" s="225"/>
      <c r="K649" s="226"/>
      <c r="L649" s="218"/>
    </row>
    <row r="650" spans="1:12" s="10" customFormat="1" ht="13.5" customHeight="1" x14ac:dyDescent="0.25">
      <c r="A650" s="227">
        <v>1</v>
      </c>
      <c r="B650" s="228">
        <v>96</v>
      </c>
      <c r="C650" s="228" t="s">
        <v>52</v>
      </c>
      <c r="D650" s="281">
        <v>1</v>
      </c>
      <c r="E650" s="293" t="s">
        <v>60</v>
      </c>
      <c r="F650" s="231"/>
      <c r="G650" s="232"/>
      <c r="H650" s="233">
        <v>25500</v>
      </c>
      <c r="I650" s="234"/>
      <c r="J650" s="234"/>
      <c r="K650" s="235">
        <f t="shared" ref="K650:K669" si="16">(B650*H650-((B650*H650)*I650))-((B650*H650-((B650*H650)*I650))*J650)</f>
        <v>2448000</v>
      </c>
      <c r="L650" s="218"/>
    </row>
    <row r="651" spans="1:12" s="10" customFormat="1" ht="13.5" customHeight="1" x14ac:dyDescent="0.25">
      <c r="A651" s="227">
        <v>2</v>
      </c>
      <c r="B651" s="228"/>
      <c r="C651" s="228"/>
      <c r="D651" s="281"/>
      <c r="E651" s="236"/>
      <c r="F651" s="231"/>
      <c r="G651" s="232"/>
      <c r="H651" s="233"/>
      <c r="I651" s="234"/>
      <c r="J651" s="234"/>
      <c r="K651" s="235">
        <f t="shared" si="16"/>
        <v>0</v>
      </c>
      <c r="L651" s="218"/>
    </row>
    <row r="652" spans="1:12" s="10" customFormat="1" ht="13.5" x14ac:dyDescent="0.25">
      <c r="A652" s="227">
        <v>3</v>
      </c>
      <c r="B652" s="228"/>
      <c r="C652" s="228"/>
      <c r="D652" s="281"/>
      <c r="E652" s="236"/>
      <c r="F652" s="231"/>
      <c r="G652" s="232"/>
      <c r="H652" s="233"/>
      <c r="I652" s="234"/>
      <c r="J652" s="234"/>
      <c r="K652" s="235">
        <f t="shared" si="16"/>
        <v>0</v>
      </c>
      <c r="L652" s="218"/>
    </row>
    <row r="653" spans="1:12" s="10" customFormat="1" ht="13.5" customHeight="1" x14ac:dyDescent="0.25">
      <c r="A653" s="227">
        <v>4</v>
      </c>
      <c r="B653" s="228"/>
      <c r="C653" s="228"/>
      <c r="D653" s="281"/>
      <c r="E653" s="236"/>
      <c r="F653" s="231"/>
      <c r="G653" s="232"/>
      <c r="H653" s="233"/>
      <c r="I653" s="234"/>
      <c r="J653" s="234"/>
      <c r="K653" s="235">
        <f t="shared" si="16"/>
        <v>0</v>
      </c>
      <c r="L653" s="218"/>
    </row>
    <row r="654" spans="1:12" s="10" customFormat="1" ht="13.5" x14ac:dyDescent="0.25">
      <c r="A654" s="227">
        <v>5</v>
      </c>
      <c r="B654" s="228"/>
      <c r="C654" s="228"/>
      <c r="D654" s="281"/>
      <c r="E654" s="236"/>
      <c r="F654" s="231"/>
      <c r="G654" s="232"/>
      <c r="H654" s="233"/>
      <c r="I654" s="234"/>
      <c r="J654" s="234"/>
      <c r="K654" s="235">
        <f t="shared" si="16"/>
        <v>0</v>
      </c>
      <c r="L654" s="218"/>
    </row>
    <row r="655" spans="1:12" s="10" customFormat="1" ht="13.5" x14ac:dyDescent="0.25">
      <c r="A655" s="227">
        <v>6</v>
      </c>
      <c r="B655" s="228"/>
      <c r="C655" s="228"/>
      <c r="D655" s="281"/>
      <c r="E655" s="236"/>
      <c r="F655" s="231"/>
      <c r="G655" s="232"/>
      <c r="H655" s="233"/>
      <c r="I655" s="234"/>
      <c r="J655" s="234"/>
      <c r="K655" s="235">
        <f t="shared" si="16"/>
        <v>0</v>
      </c>
      <c r="L655" s="218"/>
    </row>
    <row r="656" spans="1:12" s="10" customFormat="1" ht="13.5" x14ac:dyDescent="0.25">
      <c r="A656" s="227">
        <v>7</v>
      </c>
      <c r="B656" s="228"/>
      <c r="C656" s="228"/>
      <c r="D656" s="281"/>
      <c r="E656" s="236"/>
      <c r="F656" s="231"/>
      <c r="G656" s="232"/>
      <c r="H656" s="233"/>
      <c r="I656" s="234"/>
      <c r="J656" s="234"/>
      <c r="K656" s="235">
        <f t="shared" si="16"/>
        <v>0</v>
      </c>
      <c r="L656" s="218"/>
    </row>
    <row r="657" spans="1:12" s="10" customFormat="1" ht="13.5" x14ac:dyDescent="0.25">
      <c r="A657" s="227">
        <v>8</v>
      </c>
      <c r="B657" s="228"/>
      <c r="C657" s="228"/>
      <c r="D657" s="281"/>
      <c r="E657" s="236"/>
      <c r="F657" s="231"/>
      <c r="G657" s="232"/>
      <c r="H657" s="233"/>
      <c r="I657" s="234"/>
      <c r="J657" s="234"/>
      <c r="K657" s="235">
        <f t="shared" si="16"/>
        <v>0</v>
      </c>
      <c r="L657" s="218"/>
    </row>
    <row r="658" spans="1:12" s="10" customFormat="1" ht="13.5" x14ac:dyDescent="0.25">
      <c r="A658" s="227">
        <v>9</v>
      </c>
      <c r="B658" s="228"/>
      <c r="C658" s="228"/>
      <c r="D658" s="281"/>
      <c r="E658" s="236"/>
      <c r="F658" s="231"/>
      <c r="G658" s="232"/>
      <c r="H658" s="233"/>
      <c r="I658" s="234"/>
      <c r="J658" s="234"/>
      <c r="K658" s="235">
        <f t="shared" si="16"/>
        <v>0</v>
      </c>
      <c r="L658" s="218"/>
    </row>
    <row r="659" spans="1:12" s="10" customFormat="1" ht="13.5" x14ac:dyDescent="0.25">
      <c r="A659" s="227">
        <v>10</v>
      </c>
      <c r="B659" s="228"/>
      <c r="C659" s="228"/>
      <c r="D659" s="281"/>
      <c r="E659" s="236"/>
      <c r="F659" s="231"/>
      <c r="G659" s="232"/>
      <c r="H659" s="233"/>
      <c r="I659" s="234"/>
      <c r="J659" s="234"/>
      <c r="K659" s="235">
        <f t="shared" si="16"/>
        <v>0</v>
      </c>
      <c r="L659" s="218"/>
    </row>
    <row r="660" spans="1:12" s="10" customFormat="1" ht="13.5" x14ac:dyDescent="0.25">
      <c r="A660" s="227">
        <v>11</v>
      </c>
      <c r="B660" s="228"/>
      <c r="C660" s="228"/>
      <c r="D660" s="281"/>
      <c r="E660" s="236"/>
      <c r="F660" s="231"/>
      <c r="G660" s="232"/>
      <c r="H660" s="233"/>
      <c r="I660" s="234"/>
      <c r="J660" s="234"/>
      <c r="K660" s="235">
        <f t="shared" si="16"/>
        <v>0</v>
      </c>
      <c r="L660" s="218"/>
    </row>
    <row r="661" spans="1:12" s="10" customFormat="1" ht="13.5" x14ac:dyDescent="0.25">
      <c r="A661" s="227">
        <v>12</v>
      </c>
      <c r="B661" s="228"/>
      <c r="C661" s="228"/>
      <c r="D661" s="281"/>
      <c r="E661" s="236"/>
      <c r="F661" s="231"/>
      <c r="G661" s="232"/>
      <c r="H661" s="233"/>
      <c r="I661" s="234"/>
      <c r="J661" s="234"/>
      <c r="K661" s="235">
        <f t="shared" si="16"/>
        <v>0</v>
      </c>
      <c r="L661" s="218"/>
    </row>
    <row r="662" spans="1:12" s="10" customFormat="1" ht="13.5" x14ac:dyDescent="0.25">
      <c r="A662" s="227">
        <v>13</v>
      </c>
      <c r="B662" s="228"/>
      <c r="C662" s="228"/>
      <c r="D662" s="281"/>
      <c r="E662" s="236"/>
      <c r="F662" s="231"/>
      <c r="G662" s="232"/>
      <c r="H662" s="233"/>
      <c r="I662" s="234"/>
      <c r="J662" s="234"/>
      <c r="K662" s="235">
        <f t="shared" si="16"/>
        <v>0</v>
      </c>
      <c r="L662" s="218"/>
    </row>
    <row r="663" spans="1:12" s="10" customFormat="1" ht="13.5" x14ac:dyDescent="0.25">
      <c r="A663" s="227">
        <v>14</v>
      </c>
      <c r="B663" s="228"/>
      <c r="C663" s="228"/>
      <c r="D663" s="281"/>
      <c r="E663" s="236"/>
      <c r="F663" s="231"/>
      <c r="G663" s="232"/>
      <c r="H663" s="233"/>
      <c r="I663" s="234"/>
      <c r="J663" s="234"/>
      <c r="K663" s="235">
        <f t="shared" si="16"/>
        <v>0</v>
      </c>
      <c r="L663" s="218"/>
    </row>
    <row r="664" spans="1:12" s="10" customFormat="1" ht="13.5" x14ac:dyDescent="0.25">
      <c r="A664" s="227">
        <v>15</v>
      </c>
      <c r="B664" s="228"/>
      <c r="C664" s="228"/>
      <c r="D664" s="281"/>
      <c r="E664" s="236"/>
      <c r="F664" s="231"/>
      <c r="G664" s="232"/>
      <c r="H664" s="233"/>
      <c r="I664" s="234"/>
      <c r="J664" s="234"/>
      <c r="K664" s="235">
        <f t="shared" si="16"/>
        <v>0</v>
      </c>
      <c r="L664" s="218"/>
    </row>
    <row r="665" spans="1:12" s="10" customFormat="1" ht="13.5" x14ac:dyDescent="0.25">
      <c r="A665" s="227">
        <v>16</v>
      </c>
      <c r="B665" s="228"/>
      <c r="C665" s="228"/>
      <c r="D665" s="281"/>
      <c r="E665" s="236"/>
      <c r="F665" s="231"/>
      <c r="G665" s="232"/>
      <c r="H665" s="233"/>
      <c r="I665" s="234"/>
      <c r="J665" s="234"/>
      <c r="K665" s="235">
        <f t="shared" si="16"/>
        <v>0</v>
      </c>
      <c r="L665" s="218"/>
    </row>
    <row r="666" spans="1:12" s="10" customFormat="1" ht="13.5" x14ac:dyDescent="0.25">
      <c r="A666" s="227">
        <v>17</v>
      </c>
      <c r="B666" s="228"/>
      <c r="C666" s="228"/>
      <c r="D666" s="281"/>
      <c r="E666" s="236"/>
      <c r="F666" s="231"/>
      <c r="G666" s="232"/>
      <c r="H666" s="233"/>
      <c r="I666" s="234"/>
      <c r="J666" s="234"/>
      <c r="K666" s="235">
        <f t="shared" si="16"/>
        <v>0</v>
      </c>
      <c r="L666" s="218"/>
    </row>
    <row r="667" spans="1:12" s="10" customFormat="1" ht="13.5" x14ac:dyDescent="0.25">
      <c r="A667" s="227">
        <v>18</v>
      </c>
      <c r="B667" s="228"/>
      <c r="C667" s="228"/>
      <c r="D667" s="281"/>
      <c r="E667" s="236"/>
      <c r="F667" s="231"/>
      <c r="G667" s="232"/>
      <c r="H667" s="233"/>
      <c r="I667" s="234"/>
      <c r="J667" s="234"/>
      <c r="K667" s="235">
        <f t="shared" si="16"/>
        <v>0</v>
      </c>
      <c r="L667" s="218"/>
    </row>
    <row r="668" spans="1:12" s="10" customFormat="1" ht="12.75" customHeight="1" x14ac:dyDescent="0.25">
      <c r="A668" s="227">
        <v>19</v>
      </c>
      <c r="B668" s="228"/>
      <c r="C668" s="228"/>
      <c r="D668" s="281"/>
      <c r="E668" s="236"/>
      <c r="F668" s="231"/>
      <c r="G668" s="232"/>
      <c r="H668" s="233"/>
      <c r="I668" s="234"/>
      <c r="J668" s="234"/>
      <c r="K668" s="235">
        <f t="shared" si="16"/>
        <v>0</v>
      </c>
      <c r="L668" s="218"/>
    </row>
    <row r="669" spans="1:12" s="10" customFormat="1" ht="13.5" x14ac:dyDescent="0.25">
      <c r="A669" s="227">
        <v>20</v>
      </c>
      <c r="B669" s="228"/>
      <c r="C669" s="228"/>
      <c r="D669" s="281"/>
      <c r="E669" s="236"/>
      <c r="F669" s="231"/>
      <c r="G669" s="232"/>
      <c r="H669" s="233"/>
      <c r="I669" s="234"/>
      <c r="J669" s="234"/>
      <c r="K669" s="235">
        <f t="shared" si="16"/>
        <v>0</v>
      </c>
      <c r="L669" s="218"/>
    </row>
    <row r="670" spans="1:12" s="10" customFormat="1" ht="7.5" customHeight="1" x14ac:dyDescent="0.25">
      <c r="A670" s="187"/>
      <c r="B670" s="237"/>
      <c r="C670" s="237"/>
      <c r="D670" s="238"/>
      <c r="E670" s="239"/>
      <c r="F670" s="240"/>
      <c r="G670" s="241"/>
      <c r="H670" s="242"/>
      <c r="I670" s="243"/>
      <c r="J670" s="243"/>
      <c r="K670" s="244"/>
      <c r="L670" s="218"/>
    </row>
    <row r="671" spans="1:12" s="10" customFormat="1" ht="5.0999999999999996" customHeight="1" x14ac:dyDescent="0.25">
      <c r="A671" s="187"/>
      <c r="B671" s="279"/>
      <c r="C671" s="279"/>
      <c r="D671" s="246"/>
      <c r="E671" s="247"/>
      <c r="F671" s="247"/>
      <c r="G671" s="247"/>
      <c r="H671" s="247"/>
      <c r="I671" s="248"/>
      <c r="J671" s="440"/>
      <c r="K671" s="412"/>
      <c r="L671" s="192"/>
    </row>
    <row r="672" spans="1:12" s="10" customFormat="1" ht="16.5" customHeight="1" x14ac:dyDescent="0.3">
      <c r="A672" s="187"/>
      <c r="B672" s="249"/>
      <c r="C672" s="249"/>
      <c r="D672" s="207"/>
      <c r="E672" s="192"/>
      <c r="F672" s="192"/>
      <c r="G672" s="192"/>
      <c r="H672" s="192"/>
      <c r="I672" s="250" t="s">
        <v>14</v>
      </c>
      <c r="J672" s="441">
        <f>SUM(K650:K670)</f>
        <v>2448000</v>
      </c>
      <c r="K672" s="442"/>
      <c r="L672" s="218"/>
    </row>
    <row r="673" spans="1:12" s="10" customFormat="1" ht="5.0999999999999996" customHeight="1" x14ac:dyDescent="0.3">
      <c r="A673" s="187"/>
      <c r="B673" s="249"/>
      <c r="C673" s="249"/>
      <c r="D673" s="207"/>
      <c r="E673" s="192"/>
      <c r="F673" s="192"/>
      <c r="G673" s="192"/>
      <c r="H673" s="192"/>
      <c r="I673" s="251"/>
      <c r="J673" s="443"/>
      <c r="K673" s="443"/>
      <c r="L673" s="192"/>
    </row>
    <row r="674" spans="1:12" s="10" customFormat="1" ht="16.5" customHeight="1" x14ac:dyDescent="0.3">
      <c r="A674" s="187"/>
      <c r="B674" s="249"/>
      <c r="C674" s="249"/>
      <c r="D674" s="207"/>
      <c r="E674" s="192"/>
      <c r="F674" s="192"/>
      <c r="G674" s="192"/>
      <c r="H674" s="192"/>
      <c r="I674" s="250" t="s">
        <v>15</v>
      </c>
      <c r="J674" s="252"/>
      <c r="K674" s="253">
        <f>J672*J674</f>
        <v>0</v>
      </c>
      <c r="L674" s="254"/>
    </row>
    <row r="675" spans="1:12" s="10" customFormat="1" ht="5.0999999999999996" customHeight="1" x14ac:dyDescent="0.3">
      <c r="A675" s="187"/>
      <c r="B675" s="249"/>
      <c r="C675" s="249"/>
      <c r="D675" s="207"/>
      <c r="E675" s="192"/>
      <c r="F675" s="192"/>
      <c r="G675" s="192"/>
      <c r="H675" s="192"/>
      <c r="I675" s="251"/>
      <c r="J675" s="412"/>
      <c r="K675" s="412"/>
      <c r="L675" s="192"/>
    </row>
    <row r="676" spans="1:12" s="10" customFormat="1" ht="16.5" customHeight="1" x14ac:dyDescent="0.3">
      <c r="A676" s="187"/>
      <c r="B676" s="255" t="s">
        <v>16</v>
      </c>
      <c r="C676" s="255"/>
      <c r="D676" s="207"/>
      <c r="E676" s="207" t="s">
        <v>17</v>
      </c>
      <c r="F676" s="192"/>
      <c r="G676" s="192"/>
      <c r="H676" s="192"/>
      <c r="I676" s="250" t="s">
        <v>28</v>
      </c>
      <c r="J676" s="410">
        <f>((J672/1.11)+(K674/1.11))*11%</f>
        <v>242594.59459459459</v>
      </c>
      <c r="K676" s="411"/>
      <c r="L676" s="256"/>
    </row>
    <row r="677" spans="1:12" s="10" customFormat="1" ht="5.0999999999999996" customHeight="1" x14ac:dyDescent="0.3">
      <c r="A677" s="187"/>
      <c r="B677" s="249"/>
      <c r="C677" s="249"/>
      <c r="D677" s="207"/>
      <c r="E677" s="192"/>
      <c r="F677" s="192"/>
      <c r="G677" s="192"/>
      <c r="H677" s="192"/>
      <c r="I677" s="251"/>
      <c r="J677" s="412"/>
      <c r="K677" s="412"/>
      <c r="L677" s="192"/>
    </row>
    <row r="678" spans="1:12" s="10" customFormat="1" ht="16.5" customHeight="1" x14ac:dyDescent="0.3">
      <c r="A678" s="187"/>
      <c r="B678" s="257"/>
      <c r="C678" s="258"/>
      <c r="D678" s="207"/>
      <c r="E678" s="207"/>
      <c r="F678" s="192"/>
      <c r="G678" s="192"/>
      <c r="H678" s="192"/>
      <c r="I678" s="250" t="s">
        <v>18</v>
      </c>
      <c r="J678" s="259"/>
      <c r="K678" s="260">
        <f>J672-K674</f>
        <v>2448000</v>
      </c>
      <c r="L678" s="256"/>
    </row>
    <row r="679" spans="1:12" s="10" customFormat="1" ht="13.5" customHeight="1" x14ac:dyDescent="0.25">
      <c r="A679" s="187"/>
      <c r="B679" s="261" t="s">
        <v>19</v>
      </c>
      <c r="C679" s="247"/>
      <c r="D679" s="246"/>
      <c r="E679" s="192"/>
      <c r="F679" s="192"/>
      <c r="G679" s="192"/>
      <c r="H679" s="192"/>
      <c r="I679" s="262"/>
      <c r="J679" s="209" t="s">
        <v>20</v>
      </c>
      <c r="K679" s="263" t="s">
        <v>34</v>
      </c>
      <c r="L679" s="192"/>
    </row>
    <row r="680" spans="1:12" s="10" customFormat="1" ht="7.5" customHeight="1" x14ac:dyDescent="0.25">
      <c r="A680" s="264"/>
      <c r="B680" s="247"/>
      <c r="C680" s="247"/>
      <c r="D680" s="246"/>
      <c r="E680" s="247"/>
      <c r="F680" s="247"/>
      <c r="G680" s="247"/>
      <c r="H680" s="247"/>
      <c r="I680" s="265"/>
      <c r="J680" s="265"/>
      <c r="K680" s="266"/>
      <c r="L680" s="247"/>
    </row>
    <row r="681" spans="1:12" ht="7.5" customHeight="1" x14ac:dyDescent="0.25">
      <c r="A681" s="99"/>
      <c r="B681" s="100"/>
      <c r="C681" s="100"/>
      <c r="D681" s="101"/>
      <c r="E681" s="100"/>
      <c r="F681" s="100"/>
      <c r="G681" s="100"/>
      <c r="H681" s="100"/>
      <c r="I681" s="102"/>
      <c r="J681" s="102"/>
      <c r="K681" s="100"/>
      <c r="L681" s="100"/>
    </row>
    <row r="682" spans="1:12" s="10" customFormat="1" ht="16.5" customHeight="1" x14ac:dyDescent="0.3">
      <c r="A682" s="103"/>
      <c r="B682" s="104" t="s">
        <v>0</v>
      </c>
      <c r="C682" s="105"/>
      <c r="D682" s="106" t="s">
        <v>1</v>
      </c>
      <c r="E682" s="107">
        <v>22050060</v>
      </c>
      <c r="F682" s="108"/>
      <c r="G682" s="109" t="s">
        <v>2</v>
      </c>
      <c r="H682" s="413" t="s">
        <v>62</v>
      </c>
      <c r="I682" s="413"/>
      <c r="J682" s="413"/>
      <c r="K682" s="414"/>
      <c r="L682" s="110"/>
    </row>
    <row r="683" spans="1:12" s="10" customFormat="1" ht="2.4500000000000002" customHeight="1" x14ac:dyDescent="0.3">
      <c r="A683" s="103"/>
      <c r="B683" s="111"/>
      <c r="C683" s="112"/>
      <c r="D683" s="113"/>
      <c r="E683" s="114"/>
      <c r="F683" s="417" t="s">
        <v>3</v>
      </c>
      <c r="G683" s="115"/>
      <c r="H683" s="415"/>
      <c r="I683" s="415"/>
      <c r="J683" s="415"/>
      <c r="K683" s="416"/>
      <c r="L683" s="110"/>
    </row>
    <row r="684" spans="1:12" s="10" customFormat="1" ht="16.5" customHeight="1" x14ac:dyDescent="0.3">
      <c r="A684" s="103"/>
      <c r="B684" s="104" t="s">
        <v>4</v>
      </c>
      <c r="C684" s="105"/>
      <c r="D684" s="418">
        <v>44700</v>
      </c>
      <c r="E684" s="419"/>
      <c r="F684" s="417"/>
      <c r="G684" s="116"/>
      <c r="H684" s="407" t="s">
        <v>63</v>
      </c>
      <c r="I684" s="407"/>
      <c r="J684" s="407"/>
      <c r="K684" s="420"/>
      <c r="L684" s="116"/>
    </row>
    <row r="685" spans="1:12" s="10" customFormat="1" ht="2.4500000000000002" customHeight="1" x14ac:dyDescent="0.3">
      <c r="A685" s="103"/>
      <c r="B685" s="111"/>
      <c r="C685" s="112"/>
      <c r="D685" s="113"/>
      <c r="E685" s="114"/>
      <c r="F685" s="417"/>
      <c r="G685" s="116"/>
      <c r="H685" s="421" t="s">
        <v>64</v>
      </c>
      <c r="I685" s="421"/>
      <c r="J685" s="421"/>
      <c r="K685" s="422"/>
      <c r="L685" s="117"/>
    </row>
    <row r="686" spans="1:12" s="10" customFormat="1" ht="16.5" customHeight="1" x14ac:dyDescent="0.4">
      <c r="A686" s="103"/>
      <c r="B686" s="104" t="s">
        <v>5</v>
      </c>
      <c r="C686" s="105"/>
      <c r="D686" s="118" t="s">
        <v>61</v>
      </c>
      <c r="E686" s="107"/>
      <c r="F686" s="119"/>
      <c r="G686" s="120"/>
      <c r="H686" s="423"/>
      <c r="I686" s="423"/>
      <c r="J686" s="423"/>
      <c r="K686" s="424"/>
      <c r="L686" s="117"/>
    </row>
    <row r="687" spans="1:12" s="10" customFormat="1" ht="5.0999999999999996" customHeight="1" x14ac:dyDescent="0.45">
      <c r="A687" s="103"/>
      <c r="B687" s="121"/>
      <c r="C687" s="122"/>
      <c r="D687" s="123"/>
      <c r="E687" s="108"/>
      <c r="F687" s="124"/>
      <c r="G687" s="108"/>
      <c r="H687" s="108"/>
      <c r="I687" s="125"/>
      <c r="J687" s="125"/>
      <c r="K687" s="126"/>
      <c r="L687" s="108"/>
    </row>
    <row r="688" spans="1:12" s="10" customFormat="1" ht="14.25" thickBot="1" x14ac:dyDescent="0.3">
      <c r="A688" s="103"/>
      <c r="B688" s="127" t="s">
        <v>6</v>
      </c>
      <c r="C688" s="127" t="s">
        <v>7</v>
      </c>
      <c r="D688" s="128" t="s">
        <v>8</v>
      </c>
      <c r="E688" s="129"/>
      <c r="F688" s="130" t="s">
        <v>9</v>
      </c>
      <c r="G688" s="131"/>
      <c r="H688" s="127" t="s">
        <v>10</v>
      </c>
      <c r="I688" s="132" t="s">
        <v>11</v>
      </c>
      <c r="J688" s="132" t="s">
        <v>12</v>
      </c>
      <c r="K688" s="133" t="s">
        <v>13</v>
      </c>
      <c r="L688" s="134"/>
    </row>
    <row r="689" spans="1:12" s="10" customFormat="1" ht="7.5" customHeight="1" thickTop="1" x14ac:dyDescent="0.25">
      <c r="A689" s="103"/>
      <c r="B689" s="135"/>
      <c r="C689" s="136"/>
      <c r="D689" s="137"/>
      <c r="E689" s="138"/>
      <c r="F689" s="139"/>
      <c r="G689" s="140"/>
      <c r="H689" s="135"/>
      <c r="I689" s="141"/>
      <c r="J689" s="141"/>
      <c r="K689" s="142"/>
      <c r="L689" s="134"/>
    </row>
    <row r="690" spans="1:12" s="10" customFormat="1" ht="13.5" customHeight="1" x14ac:dyDescent="0.25">
      <c r="A690" s="143">
        <v>1</v>
      </c>
      <c r="B690" s="144">
        <v>96</v>
      </c>
      <c r="C690" s="144" t="s">
        <v>52</v>
      </c>
      <c r="D690" s="280">
        <v>1</v>
      </c>
      <c r="E690" s="289" t="s">
        <v>60</v>
      </c>
      <c r="F690" s="147"/>
      <c r="G690" s="148"/>
      <c r="H690" s="149">
        <v>25500</v>
      </c>
      <c r="I690" s="150"/>
      <c r="J690" s="150"/>
      <c r="K690" s="151">
        <f t="shared" ref="K690:K709" si="17">(B690*H690-((B690*H690)*I690))-((B690*H690-((B690*H690)*I690))*J690)</f>
        <v>2448000</v>
      </c>
      <c r="L690" s="134"/>
    </row>
    <row r="691" spans="1:12" s="10" customFormat="1" ht="13.5" customHeight="1" x14ac:dyDescent="0.25">
      <c r="A691" s="143">
        <v>2</v>
      </c>
      <c r="B691" s="144"/>
      <c r="C691" s="144"/>
      <c r="D691" s="280"/>
      <c r="E691" s="152"/>
      <c r="F691" s="147"/>
      <c r="G691" s="148"/>
      <c r="H691" s="149"/>
      <c r="I691" s="150"/>
      <c r="J691" s="150"/>
      <c r="K691" s="151">
        <f t="shared" si="17"/>
        <v>0</v>
      </c>
      <c r="L691" s="134"/>
    </row>
    <row r="692" spans="1:12" s="10" customFormat="1" ht="13.5" x14ac:dyDescent="0.25">
      <c r="A692" s="143">
        <v>3</v>
      </c>
      <c r="B692" s="144"/>
      <c r="C692" s="144"/>
      <c r="D692" s="280"/>
      <c r="E692" s="152"/>
      <c r="F692" s="147"/>
      <c r="G692" s="148"/>
      <c r="H692" s="149"/>
      <c r="I692" s="150"/>
      <c r="J692" s="150"/>
      <c r="K692" s="151">
        <f t="shared" si="17"/>
        <v>0</v>
      </c>
      <c r="L692" s="134"/>
    </row>
    <row r="693" spans="1:12" s="10" customFormat="1" ht="13.5" customHeight="1" x14ac:dyDescent="0.25">
      <c r="A693" s="143">
        <v>4</v>
      </c>
      <c r="B693" s="144"/>
      <c r="C693" s="144"/>
      <c r="D693" s="280"/>
      <c r="E693" s="152"/>
      <c r="F693" s="147"/>
      <c r="G693" s="148"/>
      <c r="H693" s="149"/>
      <c r="I693" s="150"/>
      <c r="J693" s="150"/>
      <c r="K693" s="151">
        <f t="shared" si="17"/>
        <v>0</v>
      </c>
      <c r="L693" s="134"/>
    </row>
    <row r="694" spans="1:12" s="10" customFormat="1" ht="13.5" x14ac:dyDescent="0.25">
      <c r="A694" s="143">
        <v>5</v>
      </c>
      <c r="B694" s="144"/>
      <c r="C694" s="144"/>
      <c r="D694" s="280"/>
      <c r="E694" s="152"/>
      <c r="F694" s="147"/>
      <c r="G694" s="148"/>
      <c r="H694" s="149"/>
      <c r="I694" s="150"/>
      <c r="J694" s="150"/>
      <c r="K694" s="151">
        <f t="shared" si="17"/>
        <v>0</v>
      </c>
      <c r="L694" s="134"/>
    </row>
    <row r="695" spans="1:12" s="10" customFormat="1" ht="13.5" x14ac:dyDescent="0.25">
      <c r="A695" s="143">
        <v>6</v>
      </c>
      <c r="B695" s="144"/>
      <c r="C695" s="144"/>
      <c r="D695" s="280"/>
      <c r="E695" s="152"/>
      <c r="F695" s="147"/>
      <c r="G695" s="148"/>
      <c r="H695" s="149"/>
      <c r="I695" s="150"/>
      <c r="J695" s="150"/>
      <c r="K695" s="151">
        <f t="shared" si="17"/>
        <v>0</v>
      </c>
      <c r="L695" s="134"/>
    </row>
    <row r="696" spans="1:12" s="10" customFormat="1" ht="13.5" x14ac:dyDescent="0.25">
      <c r="A696" s="143">
        <v>7</v>
      </c>
      <c r="B696" s="144"/>
      <c r="C696" s="144"/>
      <c r="D696" s="280"/>
      <c r="E696" s="152"/>
      <c r="F696" s="147"/>
      <c r="G696" s="148"/>
      <c r="H696" s="149"/>
      <c r="I696" s="150"/>
      <c r="J696" s="150"/>
      <c r="K696" s="151">
        <f t="shared" si="17"/>
        <v>0</v>
      </c>
      <c r="L696" s="134"/>
    </row>
    <row r="697" spans="1:12" s="10" customFormat="1" ht="13.5" x14ac:dyDescent="0.25">
      <c r="A697" s="143">
        <v>8</v>
      </c>
      <c r="B697" s="144"/>
      <c r="C697" s="144"/>
      <c r="D697" s="280"/>
      <c r="E697" s="152"/>
      <c r="F697" s="147"/>
      <c r="G697" s="148"/>
      <c r="H697" s="149"/>
      <c r="I697" s="150"/>
      <c r="J697" s="150"/>
      <c r="K697" s="151">
        <f t="shared" si="17"/>
        <v>0</v>
      </c>
      <c r="L697" s="134"/>
    </row>
    <row r="698" spans="1:12" s="10" customFormat="1" ht="13.5" x14ac:dyDescent="0.25">
      <c r="A698" s="143">
        <v>9</v>
      </c>
      <c r="B698" s="144"/>
      <c r="C698" s="144"/>
      <c r="D698" s="280"/>
      <c r="E698" s="152"/>
      <c r="F698" s="147"/>
      <c r="G698" s="148"/>
      <c r="H698" s="149"/>
      <c r="I698" s="150"/>
      <c r="J698" s="150"/>
      <c r="K698" s="151">
        <f t="shared" si="17"/>
        <v>0</v>
      </c>
      <c r="L698" s="134"/>
    </row>
    <row r="699" spans="1:12" s="10" customFormat="1" ht="13.5" x14ac:dyDescent="0.25">
      <c r="A699" s="143">
        <v>10</v>
      </c>
      <c r="B699" s="144"/>
      <c r="C699" s="144"/>
      <c r="D699" s="280"/>
      <c r="E699" s="152"/>
      <c r="F699" s="147"/>
      <c r="G699" s="148"/>
      <c r="H699" s="149"/>
      <c r="I699" s="150"/>
      <c r="J699" s="150"/>
      <c r="K699" s="151">
        <f t="shared" si="17"/>
        <v>0</v>
      </c>
      <c r="L699" s="134"/>
    </row>
    <row r="700" spans="1:12" s="10" customFormat="1" ht="13.5" x14ac:dyDescent="0.25">
      <c r="A700" s="143">
        <v>11</v>
      </c>
      <c r="B700" s="144"/>
      <c r="C700" s="144"/>
      <c r="D700" s="280"/>
      <c r="E700" s="152"/>
      <c r="F700" s="147"/>
      <c r="G700" s="148"/>
      <c r="H700" s="149"/>
      <c r="I700" s="150"/>
      <c r="J700" s="150"/>
      <c r="K700" s="151">
        <f t="shared" si="17"/>
        <v>0</v>
      </c>
      <c r="L700" s="134"/>
    </row>
    <row r="701" spans="1:12" s="10" customFormat="1" ht="13.5" x14ac:dyDescent="0.25">
      <c r="A701" s="143">
        <v>12</v>
      </c>
      <c r="B701" s="144"/>
      <c r="C701" s="144"/>
      <c r="D701" s="280"/>
      <c r="E701" s="152"/>
      <c r="F701" s="147"/>
      <c r="G701" s="148"/>
      <c r="H701" s="149"/>
      <c r="I701" s="150"/>
      <c r="J701" s="150"/>
      <c r="K701" s="151">
        <f t="shared" si="17"/>
        <v>0</v>
      </c>
      <c r="L701" s="134"/>
    </row>
    <row r="702" spans="1:12" s="10" customFormat="1" ht="13.5" x14ac:dyDescent="0.25">
      <c r="A702" s="143">
        <v>13</v>
      </c>
      <c r="B702" s="144"/>
      <c r="C702" s="144"/>
      <c r="D702" s="280"/>
      <c r="E702" s="152"/>
      <c r="F702" s="147"/>
      <c r="G702" s="148"/>
      <c r="H702" s="149"/>
      <c r="I702" s="150"/>
      <c r="J702" s="150"/>
      <c r="K702" s="151">
        <f t="shared" si="17"/>
        <v>0</v>
      </c>
      <c r="L702" s="134"/>
    </row>
    <row r="703" spans="1:12" s="10" customFormat="1" ht="13.5" x14ac:dyDescent="0.25">
      <c r="A703" s="143">
        <v>14</v>
      </c>
      <c r="B703" s="144"/>
      <c r="C703" s="144"/>
      <c r="D703" s="280"/>
      <c r="E703" s="152"/>
      <c r="F703" s="147"/>
      <c r="G703" s="148"/>
      <c r="H703" s="149"/>
      <c r="I703" s="150"/>
      <c r="J703" s="150"/>
      <c r="K703" s="151">
        <f t="shared" si="17"/>
        <v>0</v>
      </c>
      <c r="L703" s="134"/>
    </row>
    <row r="704" spans="1:12" s="10" customFormat="1" ht="13.5" x14ac:dyDescent="0.25">
      <c r="A704" s="143">
        <v>15</v>
      </c>
      <c r="B704" s="144"/>
      <c r="C704" s="144"/>
      <c r="D704" s="280"/>
      <c r="E704" s="152"/>
      <c r="F704" s="147"/>
      <c r="G704" s="148"/>
      <c r="H704" s="149"/>
      <c r="I704" s="150"/>
      <c r="J704" s="150"/>
      <c r="K704" s="151">
        <f t="shared" si="17"/>
        <v>0</v>
      </c>
      <c r="L704" s="134"/>
    </row>
    <row r="705" spans="1:12" s="10" customFormat="1" ht="13.5" x14ac:dyDescent="0.25">
      <c r="A705" s="143">
        <v>16</v>
      </c>
      <c r="B705" s="144"/>
      <c r="C705" s="144"/>
      <c r="D705" s="280"/>
      <c r="E705" s="152"/>
      <c r="F705" s="147"/>
      <c r="G705" s="148"/>
      <c r="H705" s="149"/>
      <c r="I705" s="150"/>
      <c r="J705" s="150"/>
      <c r="K705" s="151">
        <f t="shared" si="17"/>
        <v>0</v>
      </c>
      <c r="L705" s="134"/>
    </row>
    <row r="706" spans="1:12" s="10" customFormat="1" ht="13.5" x14ac:dyDescent="0.25">
      <c r="A706" s="143">
        <v>17</v>
      </c>
      <c r="B706" s="144"/>
      <c r="C706" s="144"/>
      <c r="D706" s="280"/>
      <c r="E706" s="152"/>
      <c r="F706" s="147"/>
      <c r="G706" s="148"/>
      <c r="H706" s="149"/>
      <c r="I706" s="150"/>
      <c r="J706" s="150"/>
      <c r="K706" s="151">
        <f t="shared" si="17"/>
        <v>0</v>
      </c>
      <c r="L706" s="134"/>
    </row>
    <row r="707" spans="1:12" s="10" customFormat="1" ht="13.5" x14ac:dyDescent="0.25">
      <c r="A707" s="143">
        <v>18</v>
      </c>
      <c r="B707" s="144"/>
      <c r="C707" s="144"/>
      <c r="D707" s="280"/>
      <c r="E707" s="152"/>
      <c r="F707" s="147"/>
      <c r="G707" s="148"/>
      <c r="H707" s="149"/>
      <c r="I707" s="150"/>
      <c r="J707" s="150"/>
      <c r="K707" s="151">
        <f t="shared" si="17"/>
        <v>0</v>
      </c>
      <c r="L707" s="134"/>
    </row>
    <row r="708" spans="1:12" s="10" customFormat="1" ht="12.75" customHeight="1" x14ac:dyDescent="0.25">
      <c r="A708" s="143">
        <v>19</v>
      </c>
      <c r="B708" s="144"/>
      <c r="C708" s="144"/>
      <c r="D708" s="280"/>
      <c r="E708" s="152"/>
      <c r="F708" s="147"/>
      <c r="G708" s="148"/>
      <c r="H708" s="149"/>
      <c r="I708" s="150"/>
      <c r="J708" s="150"/>
      <c r="K708" s="151">
        <f t="shared" si="17"/>
        <v>0</v>
      </c>
      <c r="L708" s="134"/>
    </row>
    <row r="709" spans="1:12" s="10" customFormat="1" ht="13.5" x14ac:dyDescent="0.25">
      <c r="A709" s="143">
        <v>20</v>
      </c>
      <c r="B709" s="144"/>
      <c r="C709" s="144"/>
      <c r="D709" s="280"/>
      <c r="E709" s="152"/>
      <c r="F709" s="147"/>
      <c r="G709" s="148"/>
      <c r="H709" s="149"/>
      <c r="I709" s="150"/>
      <c r="J709" s="150"/>
      <c r="K709" s="151">
        <f t="shared" si="17"/>
        <v>0</v>
      </c>
      <c r="L709" s="134"/>
    </row>
    <row r="710" spans="1:12" s="10" customFormat="1" ht="7.5" customHeight="1" x14ac:dyDescent="0.25">
      <c r="A710" s="103"/>
      <c r="B710" s="153"/>
      <c r="C710" s="153"/>
      <c r="D710" s="154"/>
      <c r="E710" s="155"/>
      <c r="F710" s="156"/>
      <c r="G710" s="157"/>
      <c r="H710" s="158"/>
      <c r="I710" s="159"/>
      <c r="J710" s="159"/>
      <c r="K710" s="160"/>
      <c r="L710" s="134"/>
    </row>
    <row r="711" spans="1:12" s="10" customFormat="1" ht="5.0999999999999996" customHeight="1" x14ac:dyDescent="0.25">
      <c r="A711" s="103"/>
      <c r="B711" s="278"/>
      <c r="C711" s="278"/>
      <c r="D711" s="162"/>
      <c r="E711" s="163"/>
      <c r="F711" s="163"/>
      <c r="G711" s="163"/>
      <c r="H711" s="163"/>
      <c r="I711" s="164"/>
      <c r="J711" s="425"/>
      <c r="K711" s="407"/>
      <c r="L711" s="108"/>
    </row>
    <row r="712" spans="1:12" s="10" customFormat="1" ht="16.5" customHeight="1" x14ac:dyDescent="0.3">
      <c r="A712" s="103"/>
      <c r="B712" s="165"/>
      <c r="C712" s="165"/>
      <c r="D712" s="123"/>
      <c r="E712" s="108"/>
      <c r="F712" s="108"/>
      <c r="G712" s="108"/>
      <c r="H712" s="108"/>
      <c r="I712" s="166" t="s">
        <v>14</v>
      </c>
      <c r="J712" s="426">
        <f>SUM(K690:K710)</f>
        <v>2448000</v>
      </c>
      <c r="K712" s="427"/>
      <c r="L712" s="134"/>
    </row>
    <row r="713" spans="1:12" s="10" customFormat="1" ht="5.0999999999999996" customHeight="1" x14ac:dyDescent="0.3">
      <c r="A713" s="103"/>
      <c r="B713" s="165"/>
      <c r="C713" s="165"/>
      <c r="D713" s="123"/>
      <c r="E713" s="108"/>
      <c r="F713" s="108"/>
      <c r="G713" s="108"/>
      <c r="H713" s="108"/>
      <c r="I713" s="167"/>
      <c r="J713" s="406"/>
      <c r="K713" s="406"/>
      <c r="L713" s="108"/>
    </row>
    <row r="714" spans="1:12" s="10" customFormat="1" ht="16.5" customHeight="1" x14ac:dyDescent="0.3">
      <c r="A714" s="103"/>
      <c r="B714" s="165"/>
      <c r="C714" s="165"/>
      <c r="D714" s="123"/>
      <c r="E714" s="108"/>
      <c r="F714" s="108"/>
      <c r="G714" s="108"/>
      <c r="H714" s="108"/>
      <c r="I714" s="166" t="s">
        <v>15</v>
      </c>
      <c r="J714" s="168"/>
      <c r="K714" s="169">
        <f>J712*J714</f>
        <v>0</v>
      </c>
      <c r="L714" s="170"/>
    </row>
    <row r="715" spans="1:12" s="10" customFormat="1" ht="5.0999999999999996" customHeight="1" x14ac:dyDescent="0.3">
      <c r="A715" s="103"/>
      <c r="B715" s="165"/>
      <c r="C715" s="165"/>
      <c r="D715" s="123"/>
      <c r="E715" s="108"/>
      <c r="F715" s="108"/>
      <c r="G715" s="108"/>
      <c r="H715" s="108"/>
      <c r="I715" s="167"/>
      <c r="J715" s="407"/>
      <c r="K715" s="407"/>
      <c r="L715" s="108"/>
    </row>
    <row r="716" spans="1:12" s="10" customFormat="1" ht="16.5" customHeight="1" x14ac:dyDescent="0.3">
      <c r="A716" s="103"/>
      <c r="B716" s="171" t="s">
        <v>16</v>
      </c>
      <c r="C716" s="171"/>
      <c r="D716" s="123"/>
      <c r="E716" s="123" t="s">
        <v>17</v>
      </c>
      <c r="F716" s="108"/>
      <c r="G716" s="108"/>
      <c r="H716" s="108"/>
      <c r="I716" s="166" t="s">
        <v>28</v>
      </c>
      <c r="J716" s="408">
        <f>((J712/1.11)+(K714/1.11))*11%</f>
        <v>242594.59459459459</v>
      </c>
      <c r="K716" s="409"/>
      <c r="L716" s="172"/>
    </row>
    <row r="717" spans="1:12" s="10" customFormat="1" ht="5.0999999999999996" customHeight="1" x14ac:dyDescent="0.3">
      <c r="A717" s="103"/>
      <c r="B717" s="165"/>
      <c r="C717" s="165"/>
      <c r="D717" s="123"/>
      <c r="E717" s="108"/>
      <c r="F717" s="108"/>
      <c r="G717" s="108"/>
      <c r="H717" s="108"/>
      <c r="I717" s="167"/>
      <c r="J717" s="407"/>
      <c r="K717" s="407"/>
      <c r="L717" s="108"/>
    </row>
    <row r="718" spans="1:12" s="10" customFormat="1" ht="16.5" customHeight="1" x14ac:dyDescent="0.3">
      <c r="A718" s="103"/>
      <c r="B718" s="173"/>
      <c r="C718" s="174"/>
      <c r="D718" s="123"/>
      <c r="E718" s="123"/>
      <c r="F718" s="108"/>
      <c r="G718" s="108"/>
      <c r="H718" s="108"/>
      <c r="I718" s="166" t="s">
        <v>18</v>
      </c>
      <c r="J718" s="175"/>
      <c r="K718" s="176">
        <f>J712-K714</f>
        <v>2448000</v>
      </c>
      <c r="L718" s="172"/>
    </row>
    <row r="719" spans="1:12" s="10" customFormat="1" ht="13.5" customHeight="1" x14ac:dyDescent="0.25">
      <c r="A719" s="103"/>
      <c r="B719" s="177" t="s">
        <v>19</v>
      </c>
      <c r="C719" s="163"/>
      <c r="D719" s="162"/>
      <c r="E719" s="108"/>
      <c r="F719" s="108"/>
      <c r="G719" s="108"/>
      <c r="H719" s="108"/>
      <c r="I719" s="178"/>
      <c r="J719" s="125" t="s">
        <v>20</v>
      </c>
      <c r="K719" s="179" t="s">
        <v>34</v>
      </c>
      <c r="L719" s="108"/>
    </row>
    <row r="720" spans="1:12" s="10" customFormat="1" ht="7.5" customHeight="1" x14ac:dyDescent="0.25">
      <c r="A720" s="180"/>
      <c r="B720" s="163"/>
      <c r="C720" s="163"/>
      <c r="D720" s="162"/>
      <c r="E720" s="163"/>
      <c r="F720" s="163"/>
      <c r="G720" s="163"/>
      <c r="H720" s="163"/>
      <c r="I720" s="181"/>
      <c r="J720" s="181"/>
      <c r="K720" s="182"/>
      <c r="L720" s="163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22050069</v>
      </c>
      <c r="G722" s="11" t="s">
        <v>2</v>
      </c>
      <c r="H722" s="451" t="s">
        <v>47</v>
      </c>
      <c r="I722" s="451"/>
      <c r="J722" s="451"/>
      <c r="K722" s="452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455" t="s">
        <v>3</v>
      </c>
      <c r="G723" s="17"/>
      <c r="H723" s="453"/>
      <c r="I723" s="453"/>
      <c r="J723" s="453"/>
      <c r="K723" s="454"/>
      <c r="L723" s="12"/>
    </row>
    <row r="724" spans="1:12" s="10" customFormat="1" ht="16.5" customHeight="1" x14ac:dyDescent="0.3">
      <c r="A724" s="5"/>
      <c r="B724" s="6" t="s">
        <v>4</v>
      </c>
      <c r="C724" s="7"/>
      <c r="D724" s="456">
        <v>44701</v>
      </c>
      <c r="E724" s="457"/>
      <c r="F724" s="455"/>
      <c r="G724" s="18"/>
      <c r="H724" s="445" t="s">
        <v>48</v>
      </c>
      <c r="I724" s="445"/>
      <c r="J724" s="445"/>
      <c r="K724" s="458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455"/>
      <c r="G725" s="18"/>
      <c r="H725" s="459" t="s">
        <v>37</v>
      </c>
      <c r="I725" s="459"/>
      <c r="J725" s="459"/>
      <c r="K725" s="460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65</v>
      </c>
      <c r="E726" s="9"/>
      <c r="F726" s="21"/>
      <c r="G726" s="22"/>
      <c r="H726" s="461"/>
      <c r="I726" s="461"/>
      <c r="J726" s="461"/>
      <c r="K726" s="462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120</v>
      </c>
      <c r="C730" s="46" t="s">
        <v>32</v>
      </c>
      <c r="D730" s="273">
        <v>1</v>
      </c>
      <c r="E730" s="267" t="s">
        <v>66</v>
      </c>
      <c r="F730" s="49"/>
      <c r="G730" s="50"/>
      <c r="H730" s="51">
        <v>32400</v>
      </c>
      <c r="I730" s="52">
        <v>0.13500000000000001</v>
      </c>
      <c r="J730" s="52"/>
      <c r="K730" s="53">
        <f t="shared" ref="K730:K749" si="18">(B730*H730-((B730*H730)*I730))-((B730*H730-((B730*H730)*I730))*J730)</f>
        <v>3363120</v>
      </c>
      <c r="L730" s="36"/>
    </row>
    <row r="731" spans="1:12" s="10" customFormat="1" ht="13.5" customHeight="1" x14ac:dyDescent="0.25">
      <c r="A731" s="45">
        <v>2</v>
      </c>
      <c r="B731" s="46">
        <v>50</v>
      </c>
      <c r="C731" s="46" t="s">
        <v>57</v>
      </c>
      <c r="D731" s="273">
        <v>1</v>
      </c>
      <c r="E731" s="283" t="s">
        <v>67</v>
      </c>
      <c r="F731" s="49"/>
      <c r="G731" s="50"/>
      <c r="H731" s="51">
        <v>34100</v>
      </c>
      <c r="I731" s="52">
        <v>0.13500000000000001</v>
      </c>
      <c r="J731" s="52"/>
      <c r="K731" s="53">
        <f t="shared" si="18"/>
        <v>1474825</v>
      </c>
      <c r="L731" s="36"/>
    </row>
    <row r="732" spans="1:12" s="10" customFormat="1" ht="13.5" x14ac:dyDescent="0.25">
      <c r="A732" s="45">
        <v>3</v>
      </c>
      <c r="B732" s="46">
        <v>100</v>
      </c>
      <c r="C732" s="46" t="s">
        <v>32</v>
      </c>
      <c r="D732" s="273">
        <v>5</v>
      </c>
      <c r="E732" s="48" t="s">
        <v>76</v>
      </c>
      <c r="F732" s="49"/>
      <c r="G732" s="50"/>
      <c r="H732" s="51">
        <v>87000</v>
      </c>
      <c r="I732" s="52">
        <v>0.13500000000000001</v>
      </c>
      <c r="J732" s="52"/>
      <c r="K732" s="53">
        <f t="shared" si="18"/>
        <v>7525500</v>
      </c>
      <c r="L732" s="36"/>
    </row>
    <row r="733" spans="1:12" s="10" customFormat="1" ht="13.5" customHeight="1" x14ac:dyDescent="0.25">
      <c r="A733" s="45">
        <v>4</v>
      </c>
      <c r="B733" s="46">
        <v>36</v>
      </c>
      <c r="C733" s="46" t="s">
        <v>32</v>
      </c>
      <c r="D733" s="273"/>
      <c r="E733" s="48" t="s">
        <v>77</v>
      </c>
      <c r="F733" s="49"/>
      <c r="G733" s="50"/>
      <c r="H733" s="51">
        <v>37200</v>
      </c>
      <c r="I733" s="52">
        <v>0.13500000000000001</v>
      </c>
      <c r="J733" s="52"/>
      <c r="K733" s="53">
        <f t="shared" si="18"/>
        <v>1158408</v>
      </c>
      <c r="L733" s="36"/>
    </row>
    <row r="734" spans="1:12" s="10" customFormat="1" ht="13.5" x14ac:dyDescent="0.25">
      <c r="A734" s="45">
        <v>5</v>
      </c>
      <c r="B734" s="46"/>
      <c r="C734" s="46"/>
      <c r="D734" s="273"/>
      <c r="E734" s="48"/>
      <c r="F734" s="49"/>
      <c r="G734" s="50"/>
      <c r="H734" s="51"/>
      <c r="I734" s="52"/>
      <c r="J734" s="52"/>
      <c r="K734" s="53">
        <f t="shared" si="18"/>
        <v>0</v>
      </c>
      <c r="L734" s="36"/>
    </row>
    <row r="735" spans="1:12" s="10" customFormat="1" ht="13.5" x14ac:dyDescent="0.25">
      <c r="A735" s="45">
        <v>6</v>
      </c>
      <c r="B735" s="46"/>
      <c r="C735" s="46"/>
      <c r="D735" s="273"/>
      <c r="E735" s="48"/>
      <c r="F735" s="49"/>
      <c r="G735" s="50"/>
      <c r="H735" s="51"/>
      <c r="I735" s="52"/>
      <c r="J735" s="52"/>
      <c r="K735" s="53">
        <f t="shared" si="18"/>
        <v>0</v>
      </c>
      <c r="L735" s="36"/>
    </row>
    <row r="736" spans="1:12" s="10" customFormat="1" ht="13.5" x14ac:dyDescent="0.25">
      <c r="A736" s="45">
        <v>7</v>
      </c>
      <c r="B736" s="46"/>
      <c r="C736" s="46"/>
      <c r="D736" s="273"/>
      <c r="E736" s="48"/>
      <c r="F736" s="49"/>
      <c r="G736" s="50"/>
      <c r="H736" s="51"/>
      <c r="I736" s="52"/>
      <c r="J736" s="52"/>
      <c r="K736" s="53">
        <f t="shared" si="18"/>
        <v>0</v>
      </c>
      <c r="L736" s="36"/>
    </row>
    <row r="737" spans="1:12" s="10" customFormat="1" ht="13.5" x14ac:dyDescent="0.25">
      <c r="A737" s="45">
        <v>8</v>
      </c>
      <c r="B737" s="46"/>
      <c r="C737" s="46"/>
      <c r="D737" s="273"/>
      <c r="E737" s="48"/>
      <c r="F737" s="49"/>
      <c r="G737" s="50"/>
      <c r="H737" s="51"/>
      <c r="I737" s="52"/>
      <c r="J737" s="52"/>
      <c r="K737" s="53">
        <f t="shared" si="18"/>
        <v>0</v>
      </c>
      <c r="L737" s="36"/>
    </row>
    <row r="738" spans="1:12" s="10" customFormat="1" ht="13.5" x14ac:dyDescent="0.25">
      <c r="A738" s="45">
        <v>9</v>
      </c>
      <c r="B738" s="46"/>
      <c r="C738" s="46"/>
      <c r="D738" s="273"/>
      <c r="E738" s="48"/>
      <c r="F738" s="49"/>
      <c r="G738" s="50"/>
      <c r="H738" s="51"/>
      <c r="I738" s="52"/>
      <c r="J738" s="52"/>
      <c r="K738" s="53">
        <f t="shared" si="18"/>
        <v>0</v>
      </c>
      <c r="L738" s="36"/>
    </row>
    <row r="739" spans="1:12" s="10" customFormat="1" ht="13.5" x14ac:dyDescent="0.25">
      <c r="A739" s="45">
        <v>10</v>
      </c>
      <c r="B739" s="46"/>
      <c r="C739" s="46"/>
      <c r="D739" s="273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273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273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273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273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273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273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273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273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273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273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272"/>
      <c r="C751" s="272"/>
      <c r="D751" s="63"/>
      <c r="E751" s="64"/>
      <c r="F751" s="64"/>
      <c r="G751" s="64"/>
      <c r="H751" s="64"/>
      <c r="I751" s="65"/>
      <c r="J751" s="444"/>
      <c r="K751" s="445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446">
        <f>SUM(K730:K750)</f>
        <v>13521853</v>
      </c>
      <c r="K752" s="447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448"/>
      <c r="K753" s="448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445"/>
      <c r="K755" s="445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28</v>
      </c>
      <c r="J756" s="449">
        <f>((J752/1.11)+(K754/1.11))*11%</f>
        <v>1340003.4504504502</v>
      </c>
      <c r="K756" s="450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445"/>
      <c r="K757" s="445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18</v>
      </c>
      <c r="J758" s="76"/>
      <c r="K758" s="77">
        <f>J752-K754</f>
        <v>13521853</v>
      </c>
      <c r="L758" s="73"/>
    </row>
    <row r="759" spans="1:12" s="10" customFormat="1" ht="13.5" customHeight="1" x14ac:dyDescent="0.25">
      <c r="A759" s="5"/>
      <c r="B759" s="78" t="s">
        <v>19</v>
      </c>
      <c r="C759" s="64"/>
      <c r="D759" s="63"/>
      <c r="I759" s="79"/>
      <c r="J759" s="27" t="s">
        <v>20</v>
      </c>
      <c r="K759" s="80" t="s">
        <v>40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183"/>
      <c r="B761" s="184"/>
      <c r="C761" s="184"/>
      <c r="D761" s="185"/>
      <c r="E761" s="184"/>
      <c r="F761" s="184"/>
      <c r="G761" s="184"/>
      <c r="H761" s="184"/>
      <c r="I761" s="186"/>
      <c r="J761" s="186"/>
      <c r="K761" s="184"/>
      <c r="L761" s="184"/>
    </row>
    <row r="762" spans="1:12" s="10" customFormat="1" ht="16.5" customHeight="1" x14ac:dyDescent="0.3">
      <c r="A762" s="187"/>
      <c r="B762" s="188" t="s">
        <v>0</v>
      </c>
      <c r="C762" s="189"/>
      <c r="D762" s="190" t="s">
        <v>1</v>
      </c>
      <c r="E762" s="191">
        <v>22050069</v>
      </c>
      <c r="F762" s="192"/>
      <c r="G762" s="193" t="s">
        <v>2</v>
      </c>
      <c r="H762" s="428" t="s">
        <v>47</v>
      </c>
      <c r="I762" s="428"/>
      <c r="J762" s="428"/>
      <c r="K762" s="429"/>
      <c r="L762" s="194"/>
    </row>
    <row r="763" spans="1:12" s="10" customFormat="1" ht="2.4500000000000002" customHeight="1" x14ac:dyDescent="0.3">
      <c r="A763" s="187"/>
      <c r="B763" s="195"/>
      <c r="C763" s="196"/>
      <c r="D763" s="197"/>
      <c r="E763" s="198"/>
      <c r="F763" s="432" t="s">
        <v>3</v>
      </c>
      <c r="G763" s="199"/>
      <c r="H763" s="430"/>
      <c r="I763" s="430"/>
      <c r="J763" s="430"/>
      <c r="K763" s="431"/>
      <c r="L763" s="194"/>
    </row>
    <row r="764" spans="1:12" s="10" customFormat="1" ht="16.5" customHeight="1" x14ac:dyDescent="0.3">
      <c r="A764" s="187"/>
      <c r="B764" s="188" t="s">
        <v>4</v>
      </c>
      <c r="C764" s="189"/>
      <c r="D764" s="433">
        <v>44701</v>
      </c>
      <c r="E764" s="434"/>
      <c r="F764" s="432"/>
      <c r="G764" s="200"/>
      <c r="H764" s="412" t="s">
        <v>48</v>
      </c>
      <c r="I764" s="412"/>
      <c r="J764" s="412"/>
      <c r="K764" s="435"/>
      <c r="L764" s="200"/>
    </row>
    <row r="765" spans="1:12" s="10" customFormat="1" ht="2.4500000000000002" customHeight="1" x14ac:dyDescent="0.3">
      <c r="A765" s="187"/>
      <c r="B765" s="195"/>
      <c r="C765" s="196"/>
      <c r="D765" s="197"/>
      <c r="E765" s="198"/>
      <c r="F765" s="432"/>
      <c r="G765" s="200"/>
      <c r="H765" s="436" t="s">
        <v>37</v>
      </c>
      <c r="I765" s="436"/>
      <c r="J765" s="436"/>
      <c r="K765" s="437"/>
      <c r="L765" s="201"/>
    </row>
    <row r="766" spans="1:12" s="10" customFormat="1" ht="16.5" customHeight="1" x14ac:dyDescent="0.4">
      <c r="A766" s="187"/>
      <c r="B766" s="188" t="s">
        <v>5</v>
      </c>
      <c r="C766" s="189"/>
      <c r="D766" s="202" t="s">
        <v>65</v>
      </c>
      <c r="E766" s="191"/>
      <c r="F766" s="203"/>
      <c r="G766" s="204"/>
      <c r="H766" s="438"/>
      <c r="I766" s="438"/>
      <c r="J766" s="438"/>
      <c r="K766" s="439"/>
      <c r="L766" s="201"/>
    </row>
    <row r="767" spans="1:12" s="10" customFormat="1" ht="5.0999999999999996" customHeight="1" x14ac:dyDescent="0.45">
      <c r="A767" s="187"/>
      <c r="B767" s="205"/>
      <c r="C767" s="206"/>
      <c r="D767" s="207"/>
      <c r="E767" s="192"/>
      <c r="F767" s="208"/>
      <c r="G767" s="192"/>
      <c r="H767" s="192"/>
      <c r="I767" s="209"/>
      <c r="J767" s="209"/>
      <c r="K767" s="210"/>
      <c r="L767" s="192"/>
    </row>
    <row r="768" spans="1:12" s="10" customFormat="1" ht="14.25" thickBot="1" x14ac:dyDescent="0.3">
      <c r="A768" s="187"/>
      <c r="B768" s="211" t="s">
        <v>6</v>
      </c>
      <c r="C768" s="211" t="s">
        <v>7</v>
      </c>
      <c r="D768" s="212" t="s">
        <v>8</v>
      </c>
      <c r="E768" s="213"/>
      <c r="F768" s="214" t="s">
        <v>9</v>
      </c>
      <c r="G768" s="215"/>
      <c r="H768" s="211" t="s">
        <v>10</v>
      </c>
      <c r="I768" s="216" t="s">
        <v>11</v>
      </c>
      <c r="J768" s="216" t="s">
        <v>12</v>
      </c>
      <c r="K768" s="217" t="s">
        <v>13</v>
      </c>
      <c r="L768" s="218"/>
    </row>
    <row r="769" spans="1:12" s="10" customFormat="1" ht="7.5" customHeight="1" thickTop="1" x14ac:dyDescent="0.25">
      <c r="A769" s="187"/>
      <c r="B769" s="219"/>
      <c r="C769" s="220"/>
      <c r="D769" s="221"/>
      <c r="E769" s="222"/>
      <c r="F769" s="223"/>
      <c r="G769" s="224"/>
      <c r="H769" s="219"/>
      <c r="I769" s="225"/>
      <c r="J769" s="225"/>
      <c r="K769" s="226"/>
      <c r="L769" s="218"/>
    </row>
    <row r="770" spans="1:12" s="10" customFormat="1" ht="13.5" customHeight="1" x14ac:dyDescent="0.25">
      <c r="A770" s="227">
        <v>1</v>
      </c>
      <c r="B770" s="228">
        <v>120</v>
      </c>
      <c r="C770" s="228" t="s">
        <v>32</v>
      </c>
      <c r="D770" s="296">
        <v>1</v>
      </c>
      <c r="E770" s="230" t="s">
        <v>66</v>
      </c>
      <c r="F770" s="231"/>
      <c r="G770" s="232"/>
      <c r="H770" s="233">
        <v>32400</v>
      </c>
      <c r="I770" s="234">
        <v>0.13500000000000001</v>
      </c>
      <c r="J770" s="234"/>
      <c r="K770" s="235">
        <f t="shared" ref="K770:K789" si="19">(B770*H770-((B770*H770)*I770))-((B770*H770-((B770*H770)*I770))*J770)</f>
        <v>3363120</v>
      </c>
      <c r="L770" s="218"/>
    </row>
    <row r="771" spans="1:12" s="10" customFormat="1" ht="13.5" customHeight="1" x14ac:dyDescent="0.25">
      <c r="A771" s="227">
        <v>2</v>
      </c>
      <c r="B771" s="228">
        <v>50</v>
      </c>
      <c r="C771" s="228" t="s">
        <v>57</v>
      </c>
      <c r="D771" s="296">
        <v>1</v>
      </c>
      <c r="E771" s="291" t="s">
        <v>67</v>
      </c>
      <c r="F771" s="231"/>
      <c r="G771" s="232"/>
      <c r="H771" s="233">
        <v>34100</v>
      </c>
      <c r="I771" s="234">
        <v>0.13500000000000001</v>
      </c>
      <c r="J771" s="234"/>
      <c r="K771" s="235">
        <f t="shared" si="19"/>
        <v>1474825</v>
      </c>
      <c r="L771" s="218"/>
    </row>
    <row r="772" spans="1:12" s="10" customFormat="1" ht="13.5" x14ac:dyDescent="0.25">
      <c r="A772" s="227">
        <v>3</v>
      </c>
      <c r="B772" s="228">
        <v>100</v>
      </c>
      <c r="C772" s="228" t="s">
        <v>32</v>
      </c>
      <c r="D772" s="296">
        <v>5</v>
      </c>
      <c r="E772" s="236" t="s">
        <v>76</v>
      </c>
      <c r="F772" s="231"/>
      <c r="G772" s="232"/>
      <c r="H772" s="233">
        <v>87000</v>
      </c>
      <c r="I772" s="234">
        <v>0.13500000000000001</v>
      </c>
      <c r="J772" s="234"/>
      <c r="K772" s="235">
        <f t="shared" si="19"/>
        <v>7525500</v>
      </c>
      <c r="L772" s="218"/>
    </row>
    <row r="773" spans="1:12" s="10" customFormat="1" ht="13.5" customHeight="1" x14ac:dyDescent="0.25">
      <c r="A773" s="227">
        <v>4</v>
      </c>
      <c r="B773" s="228">
        <v>36</v>
      </c>
      <c r="C773" s="228" t="s">
        <v>32</v>
      </c>
      <c r="D773" s="296"/>
      <c r="E773" s="236" t="s">
        <v>77</v>
      </c>
      <c r="F773" s="231"/>
      <c r="G773" s="232"/>
      <c r="H773" s="233">
        <v>37200</v>
      </c>
      <c r="I773" s="234">
        <v>0.13500000000000001</v>
      </c>
      <c r="J773" s="234"/>
      <c r="K773" s="235">
        <f t="shared" si="19"/>
        <v>1158408</v>
      </c>
      <c r="L773" s="218"/>
    </row>
    <row r="774" spans="1:12" s="10" customFormat="1" ht="13.5" x14ac:dyDescent="0.25">
      <c r="A774" s="227">
        <v>5</v>
      </c>
      <c r="B774" s="228"/>
      <c r="C774" s="228"/>
      <c r="D774" s="296"/>
      <c r="E774" s="236"/>
      <c r="F774" s="231"/>
      <c r="G774" s="232"/>
      <c r="H774" s="233"/>
      <c r="I774" s="234"/>
      <c r="J774" s="234"/>
      <c r="K774" s="235">
        <f t="shared" si="19"/>
        <v>0</v>
      </c>
      <c r="L774" s="218"/>
    </row>
    <row r="775" spans="1:12" s="10" customFormat="1" ht="13.5" x14ac:dyDescent="0.25">
      <c r="A775" s="227">
        <v>6</v>
      </c>
      <c r="B775" s="228"/>
      <c r="C775" s="228"/>
      <c r="D775" s="296"/>
      <c r="E775" s="236"/>
      <c r="F775" s="231"/>
      <c r="G775" s="232"/>
      <c r="H775" s="233"/>
      <c r="I775" s="234"/>
      <c r="J775" s="234"/>
      <c r="K775" s="235">
        <f t="shared" si="19"/>
        <v>0</v>
      </c>
      <c r="L775" s="218"/>
    </row>
    <row r="776" spans="1:12" s="10" customFormat="1" ht="13.5" x14ac:dyDescent="0.25">
      <c r="A776" s="227">
        <v>7</v>
      </c>
      <c r="B776" s="228"/>
      <c r="C776" s="228"/>
      <c r="D776" s="296"/>
      <c r="E776" s="236"/>
      <c r="F776" s="231"/>
      <c r="G776" s="232"/>
      <c r="H776" s="233"/>
      <c r="I776" s="234"/>
      <c r="J776" s="234"/>
      <c r="K776" s="235">
        <f t="shared" si="19"/>
        <v>0</v>
      </c>
      <c r="L776" s="218"/>
    </row>
    <row r="777" spans="1:12" s="10" customFormat="1" ht="13.5" x14ac:dyDescent="0.25">
      <c r="A777" s="227">
        <v>8</v>
      </c>
      <c r="B777" s="228"/>
      <c r="C777" s="228"/>
      <c r="D777" s="296"/>
      <c r="E777" s="236"/>
      <c r="F777" s="231"/>
      <c r="G777" s="232"/>
      <c r="H777" s="233"/>
      <c r="I777" s="234"/>
      <c r="J777" s="234"/>
      <c r="K777" s="235">
        <f t="shared" si="19"/>
        <v>0</v>
      </c>
      <c r="L777" s="218"/>
    </row>
    <row r="778" spans="1:12" s="10" customFormat="1" ht="13.5" x14ac:dyDescent="0.25">
      <c r="A778" s="227">
        <v>9</v>
      </c>
      <c r="B778" s="228"/>
      <c r="C778" s="228"/>
      <c r="D778" s="296"/>
      <c r="E778" s="236"/>
      <c r="F778" s="231"/>
      <c r="G778" s="232"/>
      <c r="H778" s="233"/>
      <c r="I778" s="234"/>
      <c r="J778" s="234"/>
      <c r="K778" s="235">
        <f t="shared" si="19"/>
        <v>0</v>
      </c>
      <c r="L778" s="218"/>
    </row>
    <row r="779" spans="1:12" s="10" customFormat="1" ht="13.5" x14ac:dyDescent="0.25">
      <c r="A779" s="227">
        <v>10</v>
      </c>
      <c r="B779" s="228"/>
      <c r="C779" s="228"/>
      <c r="D779" s="296"/>
      <c r="E779" s="236"/>
      <c r="F779" s="231"/>
      <c r="G779" s="232"/>
      <c r="H779" s="233"/>
      <c r="I779" s="234"/>
      <c r="J779" s="234"/>
      <c r="K779" s="235">
        <f t="shared" si="19"/>
        <v>0</v>
      </c>
      <c r="L779" s="218"/>
    </row>
    <row r="780" spans="1:12" s="10" customFormat="1" ht="13.5" x14ac:dyDescent="0.25">
      <c r="A780" s="227">
        <v>11</v>
      </c>
      <c r="B780" s="228"/>
      <c r="C780" s="228"/>
      <c r="D780" s="296"/>
      <c r="E780" s="236"/>
      <c r="F780" s="231"/>
      <c r="G780" s="232"/>
      <c r="H780" s="233"/>
      <c r="I780" s="234"/>
      <c r="J780" s="234"/>
      <c r="K780" s="235">
        <f t="shared" si="19"/>
        <v>0</v>
      </c>
      <c r="L780" s="218"/>
    </row>
    <row r="781" spans="1:12" s="10" customFormat="1" ht="13.5" x14ac:dyDescent="0.25">
      <c r="A781" s="227">
        <v>12</v>
      </c>
      <c r="B781" s="228"/>
      <c r="C781" s="228"/>
      <c r="D781" s="296"/>
      <c r="E781" s="236"/>
      <c r="F781" s="231"/>
      <c r="G781" s="232"/>
      <c r="H781" s="233"/>
      <c r="I781" s="234"/>
      <c r="J781" s="234"/>
      <c r="K781" s="235">
        <f t="shared" si="19"/>
        <v>0</v>
      </c>
      <c r="L781" s="218"/>
    </row>
    <row r="782" spans="1:12" s="10" customFormat="1" ht="13.5" x14ac:dyDescent="0.25">
      <c r="A782" s="227">
        <v>13</v>
      </c>
      <c r="B782" s="228"/>
      <c r="C782" s="228"/>
      <c r="D782" s="296"/>
      <c r="E782" s="236"/>
      <c r="F782" s="231"/>
      <c r="G782" s="232"/>
      <c r="H782" s="233"/>
      <c r="I782" s="234"/>
      <c r="J782" s="234"/>
      <c r="K782" s="235">
        <f t="shared" si="19"/>
        <v>0</v>
      </c>
      <c r="L782" s="218"/>
    </row>
    <row r="783" spans="1:12" s="10" customFormat="1" ht="13.5" x14ac:dyDescent="0.25">
      <c r="A783" s="227">
        <v>14</v>
      </c>
      <c r="B783" s="228"/>
      <c r="C783" s="228"/>
      <c r="D783" s="296"/>
      <c r="E783" s="236"/>
      <c r="F783" s="231"/>
      <c r="G783" s="232"/>
      <c r="H783" s="233"/>
      <c r="I783" s="234"/>
      <c r="J783" s="234"/>
      <c r="K783" s="235">
        <f t="shared" si="19"/>
        <v>0</v>
      </c>
      <c r="L783" s="218"/>
    </row>
    <row r="784" spans="1:12" s="10" customFormat="1" ht="13.5" x14ac:dyDescent="0.25">
      <c r="A784" s="227">
        <v>15</v>
      </c>
      <c r="B784" s="228"/>
      <c r="C784" s="228"/>
      <c r="D784" s="296"/>
      <c r="E784" s="236"/>
      <c r="F784" s="231"/>
      <c r="G784" s="232"/>
      <c r="H784" s="233"/>
      <c r="I784" s="234"/>
      <c r="J784" s="234"/>
      <c r="K784" s="235">
        <f t="shared" si="19"/>
        <v>0</v>
      </c>
      <c r="L784" s="218"/>
    </row>
    <row r="785" spans="1:12" s="10" customFormat="1" ht="13.5" x14ac:dyDescent="0.25">
      <c r="A785" s="227">
        <v>16</v>
      </c>
      <c r="B785" s="228"/>
      <c r="C785" s="228"/>
      <c r="D785" s="296"/>
      <c r="E785" s="236"/>
      <c r="F785" s="231"/>
      <c r="G785" s="232"/>
      <c r="H785" s="233"/>
      <c r="I785" s="234"/>
      <c r="J785" s="234"/>
      <c r="K785" s="235">
        <f t="shared" si="19"/>
        <v>0</v>
      </c>
      <c r="L785" s="218"/>
    </row>
    <row r="786" spans="1:12" s="10" customFormat="1" ht="13.5" x14ac:dyDescent="0.25">
      <c r="A786" s="227">
        <v>17</v>
      </c>
      <c r="B786" s="228"/>
      <c r="C786" s="228"/>
      <c r="D786" s="296"/>
      <c r="E786" s="236"/>
      <c r="F786" s="231"/>
      <c r="G786" s="232"/>
      <c r="H786" s="233"/>
      <c r="I786" s="234"/>
      <c r="J786" s="234"/>
      <c r="K786" s="235">
        <f t="shared" si="19"/>
        <v>0</v>
      </c>
      <c r="L786" s="218"/>
    </row>
    <row r="787" spans="1:12" s="10" customFormat="1" ht="13.5" x14ac:dyDescent="0.25">
      <c r="A787" s="227">
        <v>18</v>
      </c>
      <c r="B787" s="228"/>
      <c r="C787" s="228"/>
      <c r="D787" s="296"/>
      <c r="E787" s="236"/>
      <c r="F787" s="231"/>
      <c r="G787" s="232"/>
      <c r="H787" s="233"/>
      <c r="I787" s="234"/>
      <c r="J787" s="234"/>
      <c r="K787" s="235">
        <f t="shared" si="19"/>
        <v>0</v>
      </c>
      <c r="L787" s="218"/>
    </row>
    <row r="788" spans="1:12" s="10" customFormat="1" ht="12.75" customHeight="1" x14ac:dyDescent="0.25">
      <c r="A788" s="227">
        <v>19</v>
      </c>
      <c r="B788" s="228"/>
      <c r="C788" s="228"/>
      <c r="D788" s="296"/>
      <c r="E788" s="236"/>
      <c r="F788" s="231"/>
      <c r="G788" s="232"/>
      <c r="H788" s="233"/>
      <c r="I788" s="234"/>
      <c r="J788" s="234"/>
      <c r="K788" s="235">
        <f t="shared" si="19"/>
        <v>0</v>
      </c>
      <c r="L788" s="218"/>
    </row>
    <row r="789" spans="1:12" s="10" customFormat="1" ht="13.5" x14ac:dyDescent="0.25">
      <c r="A789" s="227">
        <v>20</v>
      </c>
      <c r="B789" s="228"/>
      <c r="C789" s="228"/>
      <c r="D789" s="296"/>
      <c r="E789" s="236"/>
      <c r="F789" s="231"/>
      <c r="G789" s="232"/>
      <c r="H789" s="233"/>
      <c r="I789" s="234"/>
      <c r="J789" s="234"/>
      <c r="K789" s="235">
        <f t="shared" si="19"/>
        <v>0</v>
      </c>
      <c r="L789" s="218"/>
    </row>
    <row r="790" spans="1:12" s="10" customFormat="1" ht="7.5" customHeight="1" x14ac:dyDescent="0.25">
      <c r="A790" s="187"/>
      <c r="B790" s="237"/>
      <c r="C790" s="237"/>
      <c r="D790" s="238"/>
      <c r="E790" s="239"/>
      <c r="F790" s="240"/>
      <c r="G790" s="241"/>
      <c r="H790" s="242"/>
      <c r="I790" s="243"/>
      <c r="J790" s="243"/>
      <c r="K790" s="244"/>
      <c r="L790" s="218"/>
    </row>
    <row r="791" spans="1:12" s="10" customFormat="1" ht="5.0999999999999996" customHeight="1" x14ac:dyDescent="0.25">
      <c r="A791" s="187"/>
      <c r="B791" s="295"/>
      <c r="C791" s="295"/>
      <c r="D791" s="246"/>
      <c r="E791" s="247"/>
      <c r="F791" s="247"/>
      <c r="G791" s="247"/>
      <c r="H791" s="247"/>
      <c r="I791" s="248"/>
      <c r="J791" s="440"/>
      <c r="K791" s="412"/>
      <c r="L791" s="192"/>
    </row>
    <row r="792" spans="1:12" s="10" customFormat="1" ht="16.5" customHeight="1" x14ac:dyDescent="0.3">
      <c r="A792" s="187"/>
      <c r="B792" s="249"/>
      <c r="C792" s="249"/>
      <c r="D792" s="207"/>
      <c r="E792" s="192"/>
      <c r="F792" s="192"/>
      <c r="G792" s="192"/>
      <c r="H792" s="192"/>
      <c r="I792" s="250" t="s">
        <v>14</v>
      </c>
      <c r="J792" s="441">
        <f>SUM(K770:K790)</f>
        <v>13521853</v>
      </c>
      <c r="K792" s="442"/>
      <c r="L792" s="218"/>
    </row>
    <row r="793" spans="1:12" s="10" customFormat="1" ht="5.0999999999999996" customHeight="1" x14ac:dyDescent="0.3">
      <c r="A793" s="187"/>
      <c r="B793" s="249"/>
      <c r="C793" s="249"/>
      <c r="D793" s="207"/>
      <c r="E793" s="192"/>
      <c r="F793" s="192"/>
      <c r="G793" s="192"/>
      <c r="H793" s="192"/>
      <c r="I793" s="251"/>
      <c r="J793" s="443"/>
      <c r="K793" s="443"/>
      <c r="L793" s="192"/>
    </row>
    <row r="794" spans="1:12" s="10" customFormat="1" ht="16.5" customHeight="1" x14ac:dyDescent="0.3">
      <c r="A794" s="187"/>
      <c r="B794" s="249"/>
      <c r="C794" s="249"/>
      <c r="D794" s="207"/>
      <c r="E794" s="192"/>
      <c r="F794" s="192"/>
      <c r="G794" s="192"/>
      <c r="H794" s="192"/>
      <c r="I794" s="250" t="s">
        <v>15</v>
      </c>
      <c r="J794" s="252"/>
      <c r="K794" s="253">
        <f>J792*J794</f>
        <v>0</v>
      </c>
      <c r="L794" s="254"/>
    </row>
    <row r="795" spans="1:12" s="10" customFormat="1" ht="5.0999999999999996" customHeight="1" x14ac:dyDescent="0.3">
      <c r="A795" s="187"/>
      <c r="B795" s="249"/>
      <c r="C795" s="249"/>
      <c r="D795" s="207"/>
      <c r="E795" s="192"/>
      <c r="F795" s="192"/>
      <c r="G795" s="192"/>
      <c r="H795" s="192"/>
      <c r="I795" s="251"/>
      <c r="J795" s="412"/>
      <c r="K795" s="412"/>
      <c r="L795" s="192"/>
    </row>
    <row r="796" spans="1:12" s="10" customFormat="1" ht="16.5" customHeight="1" x14ac:dyDescent="0.3">
      <c r="A796" s="187"/>
      <c r="B796" s="255" t="s">
        <v>16</v>
      </c>
      <c r="C796" s="255"/>
      <c r="D796" s="207"/>
      <c r="E796" s="207" t="s">
        <v>17</v>
      </c>
      <c r="F796" s="192"/>
      <c r="G796" s="192"/>
      <c r="H796" s="192"/>
      <c r="I796" s="250" t="s">
        <v>28</v>
      </c>
      <c r="J796" s="410">
        <f>((J792/1.11)+(K794/1.11))*11%</f>
        <v>1340003.4504504502</v>
      </c>
      <c r="K796" s="411"/>
      <c r="L796" s="256"/>
    </row>
    <row r="797" spans="1:12" s="10" customFormat="1" ht="5.0999999999999996" customHeight="1" x14ac:dyDescent="0.3">
      <c r="A797" s="187"/>
      <c r="B797" s="249"/>
      <c r="C797" s="249"/>
      <c r="D797" s="207"/>
      <c r="E797" s="192"/>
      <c r="F797" s="192"/>
      <c r="G797" s="192"/>
      <c r="H797" s="192"/>
      <c r="I797" s="251"/>
      <c r="J797" s="412"/>
      <c r="K797" s="412"/>
      <c r="L797" s="192"/>
    </row>
    <row r="798" spans="1:12" s="10" customFormat="1" ht="16.5" customHeight="1" x14ac:dyDescent="0.3">
      <c r="A798" s="187"/>
      <c r="B798" s="257"/>
      <c r="C798" s="258"/>
      <c r="D798" s="207"/>
      <c r="E798" s="207"/>
      <c r="F798" s="192"/>
      <c r="G798" s="192"/>
      <c r="H798" s="192"/>
      <c r="I798" s="250" t="s">
        <v>18</v>
      </c>
      <c r="J798" s="259"/>
      <c r="K798" s="260">
        <f>J792-K794</f>
        <v>13521853</v>
      </c>
      <c r="L798" s="256"/>
    </row>
    <row r="799" spans="1:12" s="10" customFormat="1" ht="13.5" customHeight="1" x14ac:dyDescent="0.25">
      <c r="A799" s="187"/>
      <c r="B799" s="261" t="s">
        <v>19</v>
      </c>
      <c r="C799" s="247"/>
      <c r="D799" s="246"/>
      <c r="E799" s="192"/>
      <c r="F799" s="192"/>
      <c r="G799" s="192"/>
      <c r="H799" s="192"/>
      <c r="I799" s="262"/>
      <c r="J799" s="209" t="s">
        <v>20</v>
      </c>
      <c r="K799" s="263" t="s">
        <v>40</v>
      </c>
      <c r="L799" s="192"/>
    </row>
    <row r="800" spans="1:12" s="10" customFormat="1" ht="7.5" customHeight="1" x14ac:dyDescent="0.25">
      <c r="A800" s="264"/>
      <c r="B800" s="247"/>
      <c r="C800" s="247"/>
      <c r="D800" s="246"/>
      <c r="E800" s="247"/>
      <c r="F800" s="247"/>
      <c r="G800" s="247"/>
      <c r="H800" s="247"/>
      <c r="I800" s="265"/>
      <c r="J800" s="265"/>
      <c r="K800" s="266"/>
      <c r="L800" s="247"/>
    </row>
    <row r="801" spans="1:12" ht="7.5" customHeight="1" x14ac:dyDescent="0.25">
      <c r="A801" s="99"/>
      <c r="B801" s="100"/>
      <c r="C801" s="100"/>
      <c r="D801" s="101"/>
      <c r="E801" s="100"/>
      <c r="F801" s="100"/>
      <c r="G801" s="100"/>
      <c r="H801" s="100"/>
      <c r="I801" s="102"/>
      <c r="J801" s="102"/>
      <c r="K801" s="100"/>
      <c r="L801" s="100"/>
    </row>
    <row r="802" spans="1:12" s="10" customFormat="1" ht="16.5" customHeight="1" x14ac:dyDescent="0.3">
      <c r="A802" s="103"/>
      <c r="B802" s="104" t="s">
        <v>0</v>
      </c>
      <c r="C802" s="105"/>
      <c r="D802" s="106" t="s">
        <v>1</v>
      </c>
      <c r="E802" s="107">
        <v>22050069</v>
      </c>
      <c r="F802" s="108"/>
      <c r="G802" s="109" t="s">
        <v>2</v>
      </c>
      <c r="H802" s="413" t="s">
        <v>47</v>
      </c>
      <c r="I802" s="413"/>
      <c r="J802" s="413"/>
      <c r="K802" s="414"/>
      <c r="L802" s="110"/>
    </row>
    <row r="803" spans="1:12" s="10" customFormat="1" ht="2.4500000000000002" customHeight="1" x14ac:dyDescent="0.3">
      <c r="A803" s="103"/>
      <c r="B803" s="111"/>
      <c r="C803" s="112"/>
      <c r="D803" s="113"/>
      <c r="E803" s="114"/>
      <c r="F803" s="417" t="s">
        <v>3</v>
      </c>
      <c r="G803" s="115"/>
      <c r="H803" s="415"/>
      <c r="I803" s="415"/>
      <c r="J803" s="415"/>
      <c r="K803" s="416"/>
      <c r="L803" s="110"/>
    </row>
    <row r="804" spans="1:12" s="10" customFormat="1" ht="16.5" customHeight="1" x14ac:dyDescent="0.3">
      <c r="A804" s="103"/>
      <c r="B804" s="104" t="s">
        <v>4</v>
      </c>
      <c r="C804" s="105"/>
      <c r="D804" s="418">
        <v>44701</v>
      </c>
      <c r="E804" s="419"/>
      <c r="F804" s="417"/>
      <c r="G804" s="116"/>
      <c r="H804" s="407" t="s">
        <v>48</v>
      </c>
      <c r="I804" s="407"/>
      <c r="J804" s="407"/>
      <c r="K804" s="420"/>
      <c r="L804" s="116"/>
    </row>
    <row r="805" spans="1:12" s="10" customFormat="1" ht="2.4500000000000002" customHeight="1" x14ac:dyDescent="0.3">
      <c r="A805" s="103"/>
      <c r="B805" s="111"/>
      <c r="C805" s="112"/>
      <c r="D805" s="113"/>
      <c r="E805" s="114"/>
      <c r="F805" s="417"/>
      <c r="G805" s="116"/>
      <c r="H805" s="421" t="s">
        <v>37</v>
      </c>
      <c r="I805" s="421"/>
      <c r="J805" s="421"/>
      <c r="K805" s="422"/>
      <c r="L805" s="117"/>
    </row>
    <row r="806" spans="1:12" s="10" customFormat="1" ht="16.5" customHeight="1" x14ac:dyDescent="0.4">
      <c r="A806" s="103"/>
      <c r="B806" s="104" t="s">
        <v>5</v>
      </c>
      <c r="C806" s="105"/>
      <c r="D806" s="118" t="s">
        <v>65</v>
      </c>
      <c r="E806" s="107"/>
      <c r="F806" s="119"/>
      <c r="G806" s="120"/>
      <c r="H806" s="423"/>
      <c r="I806" s="423"/>
      <c r="J806" s="423"/>
      <c r="K806" s="424"/>
      <c r="L806" s="117"/>
    </row>
    <row r="807" spans="1:12" s="10" customFormat="1" ht="5.0999999999999996" customHeight="1" x14ac:dyDescent="0.45">
      <c r="A807" s="103"/>
      <c r="B807" s="121"/>
      <c r="C807" s="122"/>
      <c r="D807" s="123"/>
      <c r="E807" s="108"/>
      <c r="F807" s="124"/>
      <c r="G807" s="108"/>
      <c r="H807" s="108"/>
      <c r="I807" s="125"/>
      <c r="J807" s="125"/>
      <c r="K807" s="126"/>
      <c r="L807" s="108"/>
    </row>
    <row r="808" spans="1:12" s="10" customFormat="1" ht="14.25" thickBot="1" x14ac:dyDescent="0.3">
      <c r="A808" s="103"/>
      <c r="B808" s="127" t="s">
        <v>6</v>
      </c>
      <c r="C808" s="127" t="s">
        <v>7</v>
      </c>
      <c r="D808" s="128" t="s">
        <v>8</v>
      </c>
      <c r="E808" s="129"/>
      <c r="F808" s="130" t="s">
        <v>9</v>
      </c>
      <c r="G808" s="131"/>
      <c r="H808" s="127" t="s">
        <v>10</v>
      </c>
      <c r="I808" s="132" t="s">
        <v>11</v>
      </c>
      <c r="J808" s="132" t="s">
        <v>12</v>
      </c>
      <c r="K808" s="133" t="s">
        <v>13</v>
      </c>
      <c r="L808" s="134"/>
    </row>
    <row r="809" spans="1:12" s="10" customFormat="1" ht="7.5" customHeight="1" thickTop="1" x14ac:dyDescent="0.25">
      <c r="A809" s="103"/>
      <c r="B809" s="135"/>
      <c r="C809" s="136"/>
      <c r="D809" s="137"/>
      <c r="E809" s="138"/>
      <c r="F809" s="139"/>
      <c r="G809" s="140"/>
      <c r="H809" s="135"/>
      <c r="I809" s="141"/>
      <c r="J809" s="141"/>
      <c r="K809" s="142"/>
      <c r="L809" s="134"/>
    </row>
    <row r="810" spans="1:12" s="10" customFormat="1" ht="13.5" customHeight="1" x14ac:dyDescent="0.25">
      <c r="A810" s="143">
        <v>1</v>
      </c>
      <c r="B810" s="144">
        <v>120</v>
      </c>
      <c r="C810" s="144" t="s">
        <v>32</v>
      </c>
      <c r="D810" s="297">
        <v>1</v>
      </c>
      <c r="E810" s="146" t="s">
        <v>66</v>
      </c>
      <c r="F810" s="147"/>
      <c r="G810" s="148"/>
      <c r="H810" s="149">
        <v>32400</v>
      </c>
      <c r="I810" s="150">
        <v>0.13500000000000001</v>
      </c>
      <c r="J810" s="150"/>
      <c r="K810" s="151">
        <f t="shared" ref="K810:K829" si="20">(B810*H810-((B810*H810)*I810))-((B810*H810-((B810*H810)*I810))*J810)</f>
        <v>3363120</v>
      </c>
      <c r="L810" s="134"/>
    </row>
    <row r="811" spans="1:12" s="10" customFormat="1" ht="13.5" customHeight="1" x14ac:dyDescent="0.25">
      <c r="A811" s="143">
        <v>2</v>
      </c>
      <c r="B811" s="144">
        <v>50</v>
      </c>
      <c r="C811" s="144" t="s">
        <v>57</v>
      </c>
      <c r="D811" s="297">
        <v>1</v>
      </c>
      <c r="E811" s="287" t="s">
        <v>67</v>
      </c>
      <c r="F811" s="147"/>
      <c r="G811" s="148"/>
      <c r="H811" s="149">
        <v>34100</v>
      </c>
      <c r="I811" s="150">
        <v>0.13500000000000001</v>
      </c>
      <c r="J811" s="150"/>
      <c r="K811" s="151">
        <f t="shared" si="20"/>
        <v>1474825</v>
      </c>
      <c r="L811" s="134"/>
    </row>
    <row r="812" spans="1:12" s="10" customFormat="1" ht="13.5" x14ac:dyDescent="0.25">
      <c r="A812" s="143">
        <v>3</v>
      </c>
      <c r="B812" s="144">
        <v>100</v>
      </c>
      <c r="C812" s="144" t="s">
        <v>32</v>
      </c>
      <c r="D812" s="297">
        <v>5</v>
      </c>
      <c r="E812" s="152" t="s">
        <v>76</v>
      </c>
      <c r="F812" s="147"/>
      <c r="G812" s="148"/>
      <c r="H812" s="149">
        <v>87000</v>
      </c>
      <c r="I812" s="150">
        <v>0.13500000000000001</v>
      </c>
      <c r="J812" s="150"/>
      <c r="K812" s="151">
        <f t="shared" si="20"/>
        <v>7525500</v>
      </c>
      <c r="L812" s="134"/>
    </row>
    <row r="813" spans="1:12" s="10" customFormat="1" ht="13.5" customHeight="1" x14ac:dyDescent="0.25">
      <c r="A813" s="143">
        <v>4</v>
      </c>
      <c r="B813" s="144">
        <v>36</v>
      </c>
      <c r="C813" s="144" t="s">
        <v>32</v>
      </c>
      <c r="D813" s="297"/>
      <c r="E813" s="152" t="s">
        <v>77</v>
      </c>
      <c r="F813" s="147"/>
      <c r="G813" s="148"/>
      <c r="H813" s="149">
        <v>37200</v>
      </c>
      <c r="I813" s="150">
        <v>0.13500000000000001</v>
      </c>
      <c r="J813" s="150"/>
      <c r="K813" s="151">
        <f t="shared" si="20"/>
        <v>1158408</v>
      </c>
      <c r="L813" s="134"/>
    </row>
    <row r="814" spans="1:12" s="10" customFormat="1" ht="13.5" x14ac:dyDescent="0.25">
      <c r="A814" s="143">
        <v>5</v>
      </c>
      <c r="B814" s="144"/>
      <c r="C814" s="144"/>
      <c r="D814" s="297"/>
      <c r="E814" s="152"/>
      <c r="F814" s="147"/>
      <c r="G814" s="148"/>
      <c r="H814" s="149"/>
      <c r="I814" s="150"/>
      <c r="J814" s="150"/>
      <c r="K814" s="151">
        <f t="shared" si="20"/>
        <v>0</v>
      </c>
      <c r="L814" s="134"/>
    </row>
    <row r="815" spans="1:12" s="10" customFormat="1" ht="13.5" x14ac:dyDescent="0.25">
      <c r="A815" s="143">
        <v>6</v>
      </c>
      <c r="B815" s="144"/>
      <c r="C815" s="144"/>
      <c r="D815" s="297"/>
      <c r="E815" s="152"/>
      <c r="F815" s="147"/>
      <c r="G815" s="148"/>
      <c r="H815" s="149"/>
      <c r="I815" s="150"/>
      <c r="J815" s="150"/>
      <c r="K815" s="151">
        <f t="shared" si="20"/>
        <v>0</v>
      </c>
      <c r="L815" s="134"/>
    </row>
    <row r="816" spans="1:12" s="10" customFormat="1" ht="13.5" x14ac:dyDescent="0.25">
      <c r="A816" s="143">
        <v>7</v>
      </c>
      <c r="B816" s="144"/>
      <c r="C816" s="144"/>
      <c r="D816" s="297"/>
      <c r="E816" s="152"/>
      <c r="F816" s="147"/>
      <c r="G816" s="148"/>
      <c r="H816" s="149"/>
      <c r="I816" s="150"/>
      <c r="J816" s="150"/>
      <c r="K816" s="151">
        <f t="shared" si="20"/>
        <v>0</v>
      </c>
      <c r="L816" s="134"/>
    </row>
    <row r="817" spans="1:12" s="10" customFormat="1" ht="13.5" x14ac:dyDescent="0.25">
      <c r="A817" s="143">
        <v>8</v>
      </c>
      <c r="B817" s="144"/>
      <c r="C817" s="144"/>
      <c r="D817" s="297"/>
      <c r="E817" s="152"/>
      <c r="F817" s="147"/>
      <c r="G817" s="148"/>
      <c r="H817" s="149"/>
      <c r="I817" s="150"/>
      <c r="J817" s="150"/>
      <c r="K817" s="151">
        <f t="shared" si="20"/>
        <v>0</v>
      </c>
      <c r="L817" s="134"/>
    </row>
    <row r="818" spans="1:12" s="10" customFormat="1" ht="13.5" x14ac:dyDescent="0.25">
      <c r="A818" s="143">
        <v>9</v>
      </c>
      <c r="B818" s="144"/>
      <c r="C818" s="144"/>
      <c r="D818" s="297"/>
      <c r="E818" s="152"/>
      <c r="F818" s="147"/>
      <c r="G818" s="148"/>
      <c r="H818" s="149"/>
      <c r="I818" s="150"/>
      <c r="J818" s="150"/>
      <c r="K818" s="151">
        <f t="shared" si="20"/>
        <v>0</v>
      </c>
      <c r="L818" s="134"/>
    </row>
    <row r="819" spans="1:12" s="10" customFormat="1" ht="13.5" x14ac:dyDescent="0.25">
      <c r="A819" s="143">
        <v>10</v>
      </c>
      <c r="B819" s="144"/>
      <c r="C819" s="144"/>
      <c r="D819" s="297"/>
      <c r="E819" s="152"/>
      <c r="F819" s="147"/>
      <c r="G819" s="148"/>
      <c r="H819" s="149"/>
      <c r="I819" s="150"/>
      <c r="J819" s="150"/>
      <c r="K819" s="151">
        <f t="shared" si="20"/>
        <v>0</v>
      </c>
      <c r="L819" s="134"/>
    </row>
    <row r="820" spans="1:12" s="10" customFormat="1" ht="13.5" x14ac:dyDescent="0.25">
      <c r="A820" s="143">
        <v>11</v>
      </c>
      <c r="B820" s="144"/>
      <c r="C820" s="144"/>
      <c r="D820" s="297"/>
      <c r="E820" s="152"/>
      <c r="F820" s="147"/>
      <c r="G820" s="148"/>
      <c r="H820" s="149"/>
      <c r="I820" s="150"/>
      <c r="J820" s="150"/>
      <c r="K820" s="151">
        <f t="shared" si="20"/>
        <v>0</v>
      </c>
      <c r="L820" s="134"/>
    </row>
    <row r="821" spans="1:12" s="10" customFormat="1" ht="13.5" x14ac:dyDescent="0.25">
      <c r="A821" s="143">
        <v>12</v>
      </c>
      <c r="B821" s="144"/>
      <c r="C821" s="144"/>
      <c r="D821" s="297"/>
      <c r="E821" s="152"/>
      <c r="F821" s="147"/>
      <c r="G821" s="148"/>
      <c r="H821" s="149"/>
      <c r="I821" s="150"/>
      <c r="J821" s="150"/>
      <c r="K821" s="151">
        <f t="shared" si="20"/>
        <v>0</v>
      </c>
      <c r="L821" s="134"/>
    </row>
    <row r="822" spans="1:12" s="10" customFormat="1" ht="13.5" x14ac:dyDescent="0.25">
      <c r="A822" s="143">
        <v>13</v>
      </c>
      <c r="B822" s="144"/>
      <c r="C822" s="144"/>
      <c r="D822" s="297"/>
      <c r="E822" s="152"/>
      <c r="F822" s="147"/>
      <c r="G822" s="148"/>
      <c r="H822" s="149"/>
      <c r="I822" s="150"/>
      <c r="J822" s="150"/>
      <c r="K822" s="151">
        <f t="shared" si="20"/>
        <v>0</v>
      </c>
      <c r="L822" s="134"/>
    </row>
    <row r="823" spans="1:12" s="10" customFormat="1" ht="13.5" x14ac:dyDescent="0.25">
      <c r="A823" s="143">
        <v>14</v>
      </c>
      <c r="B823" s="144"/>
      <c r="C823" s="144"/>
      <c r="D823" s="297"/>
      <c r="E823" s="152"/>
      <c r="F823" s="147"/>
      <c r="G823" s="148"/>
      <c r="H823" s="149"/>
      <c r="I823" s="150"/>
      <c r="J823" s="150"/>
      <c r="K823" s="151">
        <f t="shared" si="20"/>
        <v>0</v>
      </c>
      <c r="L823" s="134"/>
    </row>
    <row r="824" spans="1:12" s="10" customFormat="1" ht="13.5" x14ac:dyDescent="0.25">
      <c r="A824" s="143">
        <v>15</v>
      </c>
      <c r="B824" s="144"/>
      <c r="C824" s="144"/>
      <c r="D824" s="297"/>
      <c r="E824" s="152"/>
      <c r="F824" s="147"/>
      <c r="G824" s="148"/>
      <c r="H824" s="149"/>
      <c r="I824" s="150"/>
      <c r="J824" s="150"/>
      <c r="K824" s="151">
        <f t="shared" si="20"/>
        <v>0</v>
      </c>
      <c r="L824" s="134"/>
    </row>
    <row r="825" spans="1:12" s="10" customFormat="1" ht="13.5" x14ac:dyDescent="0.25">
      <c r="A825" s="143">
        <v>16</v>
      </c>
      <c r="B825" s="144"/>
      <c r="C825" s="144"/>
      <c r="D825" s="297"/>
      <c r="E825" s="152"/>
      <c r="F825" s="147"/>
      <c r="G825" s="148"/>
      <c r="H825" s="149"/>
      <c r="I825" s="150"/>
      <c r="J825" s="150"/>
      <c r="K825" s="151">
        <f t="shared" si="20"/>
        <v>0</v>
      </c>
      <c r="L825" s="134"/>
    </row>
    <row r="826" spans="1:12" s="10" customFormat="1" ht="13.5" x14ac:dyDescent="0.25">
      <c r="A826" s="143">
        <v>17</v>
      </c>
      <c r="B826" s="144"/>
      <c r="C826" s="144"/>
      <c r="D826" s="297"/>
      <c r="E826" s="152"/>
      <c r="F826" s="147"/>
      <c r="G826" s="148"/>
      <c r="H826" s="149"/>
      <c r="I826" s="150"/>
      <c r="J826" s="150"/>
      <c r="K826" s="151">
        <f t="shared" si="20"/>
        <v>0</v>
      </c>
      <c r="L826" s="134"/>
    </row>
    <row r="827" spans="1:12" s="10" customFormat="1" ht="13.5" x14ac:dyDescent="0.25">
      <c r="A827" s="143">
        <v>18</v>
      </c>
      <c r="B827" s="144"/>
      <c r="C827" s="144"/>
      <c r="D827" s="297"/>
      <c r="E827" s="152"/>
      <c r="F827" s="147"/>
      <c r="G827" s="148"/>
      <c r="H827" s="149"/>
      <c r="I827" s="150"/>
      <c r="J827" s="150"/>
      <c r="K827" s="151">
        <f t="shared" si="20"/>
        <v>0</v>
      </c>
      <c r="L827" s="134"/>
    </row>
    <row r="828" spans="1:12" s="10" customFormat="1" ht="12.75" customHeight="1" x14ac:dyDescent="0.25">
      <c r="A828" s="143">
        <v>19</v>
      </c>
      <c r="B828" s="144"/>
      <c r="C828" s="144"/>
      <c r="D828" s="297"/>
      <c r="E828" s="152"/>
      <c r="F828" s="147"/>
      <c r="G828" s="148"/>
      <c r="H828" s="149"/>
      <c r="I828" s="150"/>
      <c r="J828" s="150"/>
      <c r="K828" s="151">
        <f t="shared" si="20"/>
        <v>0</v>
      </c>
      <c r="L828" s="134"/>
    </row>
    <row r="829" spans="1:12" s="10" customFormat="1" ht="13.5" x14ac:dyDescent="0.25">
      <c r="A829" s="143">
        <v>20</v>
      </c>
      <c r="B829" s="144"/>
      <c r="C829" s="144"/>
      <c r="D829" s="297"/>
      <c r="E829" s="152"/>
      <c r="F829" s="147"/>
      <c r="G829" s="148"/>
      <c r="H829" s="149"/>
      <c r="I829" s="150"/>
      <c r="J829" s="150"/>
      <c r="K829" s="151">
        <f t="shared" si="20"/>
        <v>0</v>
      </c>
      <c r="L829" s="134"/>
    </row>
    <row r="830" spans="1:12" s="10" customFormat="1" ht="7.5" customHeight="1" x14ac:dyDescent="0.25">
      <c r="A830" s="103"/>
      <c r="B830" s="153"/>
      <c r="C830" s="153"/>
      <c r="D830" s="154"/>
      <c r="E830" s="155"/>
      <c r="F830" s="156"/>
      <c r="G830" s="157"/>
      <c r="H830" s="158"/>
      <c r="I830" s="159"/>
      <c r="J830" s="159"/>
      <c r="K830" s="160"/>
      <c r="L830" s="134"/>
    </row>
    <row r="831" spans="1:12" s="10" customFormat="1" ht="5.0999999999999996" customHeight="1" x14ac:dyDescent="0.25">
      <c r="A831" s="103"/>
      <c r="B831" s="294"/>
      <c r="C831" s="294"/>
      <c r="D831" s="162"/>
      <c r="E831" s="163"/>
      <c r="F831" s="163"/>
      <c r="G831" s="163"/>
      <c r="H831" s="163"/>
      <c r="I831" s="164"/>
      <c r="J831" s="425"/>
      <c r="K831" s="407"/>
      <c r="L831" s="108"/>
    </row>
    <row r="832" spans="1:12" s="10" customFormat="1" ht="16.5" customHeight="1" x14ac:dyDescent="0.3">
      <c r="A832" s="103"/>
      <c r="B832" s="165"/>
      <c r="C832" s="165"/>
      <c r="D832" s="123"/>
      <c r="E832" s="108"/>
      <c r="F832" s="108"/>
      <c r="G832" s="108"/>
      <c r="H832" s="108"/>
      <c r="I832" s="166" t="s">
        <v>14</v>
      </c>
      <c r="J832" s="426">
        <f>SUM(K810:K830)</f>
        <v>13521853</v>
      </c>
      <c r="K832" s="427"/>
      <c r="L832" s="134"/>
    </row>
    <row r="833" spans="1:12" s="10" customFormat="1" ht="5.0999999999999996" customHeight="1" x14ac:dyDescent="0.3">
      <c r="A833" s="103"/>
      <c r="B833" s="165"/>
      <c r="C833" s="165"/>
      <c r="D833" s="123"/>
      <c r="E833" s="108"/>
      <c r="F833" s="108"/>
      <c r="G833" s="108"/>
      <c r="H833" s="108"/>
      <c r="I833" s="167"/>
      <c r="J833" s="406"/>
      <c r="K833" s="406"/>
      <c r="L833" s="108"/>
    </row>
    <row r="834" spans="1:12" s="10" customFormat="1" ht="16.5" customHeight="1" x14ac:dyDescent="0.3">
      <c r="A834" s="103"/>
      <c r="B834" s="165"/>
      <c r="C834" s="165"/>
      <c r="D834" s="123"/>
      <c r="E834" s="108"/>
      <c r="F834" s="108"/>
      <c r="G834" s="108"/>
      <c r="H834" s="108"/>
      <c r="I834" s="166" t="s">
        <v>15</v>
      </c>
      <c r="J834" s="168"/>
      <c r="K834" s="169">
        <f>J832*J834</f>
        <v>0</v>
      </c>
      <c r="L834" s="170"/>
    </row>
    <row r="835" spans="1:12" s="10" customFormat="1" ht="5.0999999999999996" customHeight="1" x14ac:dyDescent="0.3">
      <c r="A835" s="103"/>
      <c r="B835" s="165"/>
      <c r="C835" s="165"/>
      <c r="D835" s="123"/>
      <c r="E835" s="108"/>
      <c r="F835" s="108"/>
      <c r="G835" s="108"/>
      <c r="H835" s="108"/>
      <c r="I835" s="167"/>
      <c r="J835" s="407"/>
      <c r="K835" s="407"/>
      <c r="L835" s="108"/>
    </row>
    <row r="836" spans="1:12" s="10" customFormat="1" ht="16.5" customHeight="1" x14ac:dyDescent="0.3">
      <c r="A836" s="103"/>
      <c r="B836" s="171" t="s">
        <v>16</v>
      </c>
      <c r="C836" s="171"/>
      <c r="D836" s="123"/>
      <c r="E836" s="123" t="s">
        <v>17</v>
      </c>
      <c r="F836" s="108"/>
      <c r="G836" s="108"/>
      <c r="H836" s="108"/>
      <c r="I836" s="166" t="s">
        <v>28</v>
      </c>
      <c r="J836" s="408">
        <f>((J832/1.11)+(K834/1.11))*11%</f>
        <v>1340003.4504504502</v>
      </c>
      <c r="K836" s="409"/>
      <c r="L836" s="172"/>
    </row>
    <row r="837" spans="1:12" s="10" customFormat="1" ht="5.0999999999999996" customHeight="1" x14ac:dyDescent="0.3">
      <c r="A837" s="103"/>
      <c r="B837" s="165"/>
      <c r="C837" s="165"/>
      <c r="D837" s="123"/>
      <c r="E837" s="108"/>
      <c r="F837" s="108"/>
      <c r="G837" s="108"/>
      <c r="H837" s="108"/>
      <c r="I837" s="167"/>
      <c r="J837" s="407"/>
      <c r="K837" s="407"/>
      <c r="L837" s="108"/>
    </row>
    <row r="838" spans="1:12" s="10" customFormat="1" ht="16.5" customHeight="1" x14ac:dyDescent="0.3">
      <c r="A838" s="103"/>
      <c r="B838" s="173"/>
      <c r="C838" s="174"/>
      <c r="D838" s="123"/>
      <c r="E838" s="123"/>
      <c r="F838" s="108"/>
      <c r="G838" s="108"/>
      <c r="H838" s="108"/>
      <c r="I838" s="166" t="s">
        <v>18</v>
      </c>
      <c r="J838" s="175"/>
      <c r="K838" s="176">
        <f>J832-K834</f>
        <v>13521853</v>
      </c>
      <c r="L838" s="172"/>
    </row>
    <row r="839" spans="1:12" s="10" customFormat="1" ht="13.5" customHeight="1" x14ac:dyDescent="0.25">
      <c r="A839" s="103"/>
      <c r="B839" s="177" t="s">
        <v>19</v>
      </c>
      <c r="C839" s="163"/>
      <c r="D839" s="162"/>
      <c r="E839" s="108"/>
      <c r="F839" s="108"/>
      <c r="G839" s="108"/>
      <c r="H839" s="108"/>
      <c r="I839" s="178"/>
      <c r="J839" s="125" t="s">
        <v>20</v>
      </c>
      <c r="K839" s="179" t="s">
        <v>40</v>
      </c>
      <c r="L839" s="108"/>
    </row>
    <row r="840" spans="1:12" s="10" customFormat="1" ht="7.5" customHeight="1" x14ac:dyDescent="0.25">
      <c r="A840" s="180"/>
      <c r="B840" s="163"/>
      <c r="C840" s="163"/>
      <c r="D840" s="162"/>
      <c r="E840" s="163"/>
      <c r="F840" s="163"/>
      <c r="G840" s="163"/>
      <c r="H840" s="163"/>
      <c r="I840" s="181"/>
      <c r="J840" s="181"/>
      <c r="K840" s="182"/>
      <c r="L840" s="163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22050070</v>
      </c>
      <c r="G842" s="11" t="s">
        <v>2</v>
      </c>
      <c r="H842" s="451" t="s">
        <v>69</v>
      </c>
      <c r="I842" s="451"/>
      <c r="J842" s="451"/>
      <c r="K842" s="452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455" t="s">
        <v>3</v>
      </c>
      <c r="G843" s="17"/>
      <c r="H843" s="453"/>
      <c r="I843" s="453"/>
      <c r="J843" s="453"/>
      <c r="K843" s="454"/>
      <c r="L843" s="12"/>
    </row>
    <row r="844" spans="1:12" s="10" customFormat="1" ht="16.5" customHeight="1" x14ac:dyDescent="0.3">
      <c r="A844" s="5"/>
      <c r="B844" s="6" t="s">
        <v>4</v>
      </c>
      <c r="C844" s="7"/>
      <c r="D844" s="456">
        <v>44702</v>
      </c>
      <c r="E844" s="457"/>
      <c r="F844" s="455"/>
      <c r="G844" s="18"/>
      <c r="H844" s="445"/>
      <c r="I844" s="445"/>
      <c r="J844" s="445"/>
      <c r="K844" s="458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455"/>
      <c r="G845" s="18"/>
      <c r="H845" s="459" t="s">
        <v>70</v>
      </c>
      <c r="I845" s="459"/>
      <c r="J845" s="459"/>
      <c r="K845" s="460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68</v>
      </c>
      <c r="E846" s="9"/>
      <c r="F846" s="21"/>
      <c r="G846" s="22"/>
      <c r="H846" s="461"/>
      <c r="I846" s="461"/>
      <c r="J846" s="461"/>
      <c r="K846" s="462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200</v>
      </c>
      <c r="C850" s="46" t="s">
        <v>71</v>
      </c>
      <c r="D850" s="273">
        <v>1</v>
      </c>
      <c r="E850" s="267" t="s">
        <v>72</v>
      </c>
      <c r="F850" s="49"/>
      <c r="G850" s="50"/>
      <c r="H850" s="51">
        <v>4300</v>
      </c>
      <c r="I850" s="52">
        <v>0.1</v>
      </c>
      <c r="J850" s="52"/>
      <c r="K850" s="53">
        <f t="shared" ref="K850:K869" si="21">(B850*H850-((B850*H850)*I850))-((B850*H850-((B850*H850)*I850))*J850)</f>
        <v>774000</v>
      </c>
      <c r="L850" s="36"/>
    </row>
    <row r="851" spans="1:12" s="10" customFormat="1" ht="13.5" customHeight="1" x14ac:dyDescent="0.25">
      <c r="A851" s="45">
        <v>2</v>
      </c>
      <c r="B851" s="46"/>
      <c r="C851" s="46"/>
      <c r="D851" s="273"/>
      <c r="E851" s="48"/>
      <c r="F851" s="49"/>
      <c r="G851" s="50"/>
      <c r="H851" s="51"/>
      <c r="I851" s="52"/>
      <c r="J851" s="52"/>
      <c r="K851" s="53">
        <f t="shared" si="21"/>
        <v>0</v>
      </c>
      <c r="L851" s="36"/>
    </row>
    <row r="852" spans="1:12" s="10" customFormat="1" ht="13.5" x14ac:dyDescent="0.25">
      <c r="A852" s="45">
        <v>3</v>
      </c>
      <c r="B852" s="46"/>
      <c r="C852" s="46"/>
      <c r="D852" s="273"/>
      <c r="E852" s="48"/>
      <c r="F852" s="49"/>
      <c r="G852" s="50"/>
      <c r="H852" s="51"/>
      <c r="I852" s="52"/>
      <c r="J852" s="52"/>
      <c r="K852" s="53">
        <f t="shared" si="21"/>
        <v>0</v>
      </c>
      <c r="L852" s="36"/>
    </row>
    <row r="853" spans="1:12" s="10" customFormat="1" ht="13.5" customHeight="1" x14ac:dyDescent="0.25">
      <c r="A853" s="45">
        <v>4</v>
      </c>
      <c r="B853" s="46"/>
      <c r="C853" s="46"/>
      <c r="D853" s="273"/>
      <c r="E853" s="48"/>
      <c r="F853" s="49"/>
      <c r="G853" s="50"/>
      <c r="H853" s="51"/>
      <c r="I853" s="52"/>
      <c r="J853" s="52"/>
      <c r="K853" s="53">
        <f t="shared" si="21"/>
        <v>0</v>
      </c>
      <c r="L853" s="36"/>
    </row>
    <row r="854" spans="1:12" s="10" customFormat="1" ht="13.5" x14ac:dyDescent="0.25">
      <c r="A854" s="45">
        <v>5</v>
      </c>
      <c r="B854" s="46"/>
      <c r="C854" s="46"/>
      <c r="D854" s="273"/>
      <c r="E854" s="48"/>
      <c r="F854" s="49"/>
      <c r="G854" s="50"/>
      <c r="H854" s="51"/>
      <c r="I854" s="52"/>
      <c r="J854" s="52"/>
      <c r="K854" s="53">
        <f t="shared" si="21"/>
        <v>0</v>
      </c>
      <c r="L854" s="36"/>
    </row>
    <row r="855" spans="1:12" s="10" customFormat="1" ht="13.5" x14ac:dyDescent="0.25">
      <c r="A855" s="45">
        <v>6</v>
      </c>
      <c r="B855" s="46"/>
      <c r="C855" s="46"/>
      <c r="D855" s="273"/>
      <c r="E855" s="48"/>
      <c r="F855" s="49"/>
      <c r="G855" s="50"/>
      <c r="H855" s="51"/>
      <c r="I855" s="52"/>
      <c r="J855" s="52"/>
      <c r="K855" s="53">
        <f t="shared" si="21"/>
        <v>0</v>
      </c>
      <c r="L855" s="36"/>
    </row>
    <row r="856" spans="1:12" s="10" customFormat="1" ht="13.5" x14ac:dyDescent="0.25">
      <c r="A856" s="45">
        <v>7</v>
      </c>
      <c r="B856" s="46"/>
      <c r="C856" s="46"/>
      <c r="D856" s="273"/>
      <c r="E856" s="48"/>
      <c r="F856" s="49"/>
      <c r="G856" s="50"/>
      <c r="H856" s="51"/>
      <c r="I856" s="52"/>
      <c r="J856" s="52"/>
      <c r="K856" s="53">
        <f t="shared" si="21"/>
        <v>0</v>
      </c>
      <c r="L856" s="36"/>
    </row>
    <row r="857" spans="1:12" s="10" customFormat="1" ht="13.5" x14ac:dyDescent="0.25">
      <c r="A857" s="45">
        <v>8</v>
      </c>
      <c r="B857" s="46"/>
      <c r="C857" s="46"/>
      <c r="D857" s="273"/>
      <c r="E857" s="48"/>
      <c r="F857" s="49"/>
      <c r="G857" s="50"/>
      <c r="H857" s="51"/>
      <c r="I857" s="52"/>
      <c r="J857" s="52"/>
      <c r="K857" s="53">
        <f t="shared" si="21"/>
        <v>0</v>
      </c>
      <c r="L857" s="36"/>
    </row>
    <row r="858" spans="1:12" s="10" customFormat="1" ht="13.5" x14ac:dyDescent="0.25">
      <c r="A858" s="45">
        <v>9</v>
      </c>
      <c r="B858" s="46"/>
      <c r="C858" s="46"/>
      <c r="D858" s="273"/>
      <c r="E858" s="48"/>
      <c r="F858" s="49"/>
      <c r="G858" s="50"/>
      <c r="H858" s="51"/>
      <c r="I858" s="52"/>
      <c r="J858" s="52"/>
      <c r="K858" s="53">
        <f t="shared" si="21"/>
        <v>0</v>
      </c>
      <c r="L858" s="36"/>
    </row>
    <row r="859" spans="1:12" s="10" customFormat="1" ht="13.5" x14ac:dyDescent="0.25">
      <c r="A859" s="45">
        <v>10</v>
      </c>
      <c r="B859" s="46"/>
      <c r="C859" s="46"/>
      <c r="D859" s="273"/>
      <c r="E859" s="48"/>
      <c r="F859" s="49"/>
      <c r="G859" s="50"/>
      <c r="H859" s="51"/>
      <c r="I859" s="52"/>
      <c r="J859" s="52"/>
      <c r="K859" s="53">
        <f t="shared" si="21"/>
        <v>0</v>
      </c>
      <c r="L859" s="36"/>
    </row>
    <row r="860" spans="1:12" s="10" customFormat="1" ht="13.5" x14ac:dyDescent="0.25">
      <c r="A860" s="45">
        <v>11</v>
      </c>
      <c r="B860" s="46"/>
      <c r="C860" s="46"/>
      <c r="D860" s="273"/>
      <c r="E860" s="48"/>
      <c r="F860" s="49"/>
      <c r="G860" s="50"/>
      <c r="H860" s="51"/>
      <c r="I860" s="52"/>
      <c r="J860" s="52"/>
      <c r="K860" s="53">
        <f t="shared" si="21"/>
        <v>0</v>
      </c>
      <c r="L860" s="36"/>
    </row>
    <row r="861" spans="1:12" s="10" customFormat="1" ht="13.5" x14ac:dyDescent="0.25">
      <c r="A861" s="45">
        <v>12</v>
      </c>
      <c r="B861" s="46"/>
      <c r="C861" s="46"/>
      <c r="D861" s="273"/>
      <c r="E861" s="48"/>
      <c r="F861" s="49"/>
      <c r="G861" s="50"/>
      <c r="H861" s="51"/>
      <c r="I861" s="52"/>
      <c r="J861" s="52"/>
      <c r="K861" s="53">
        <f t="shared" si="21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273"/>
      <c r="E862" s="48"/>
      <c r="F862" s="49"/>
      <c r="G862" s="50"/>
      <c r="H862" s="51"/>
      <c r="I862" s="52"/>
      <c r="J862" s="52"/>
      <c r="K862" s="53">
        <f t="shared" si="21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273"/>
      <c r="E863" s="48"/>
      <c r="F863" s="49"/>
      <c r="G863" s="50"/>
      <c r="H863" s="51"/>
      <c r="I863" s="52"/>
      <c r="J863" s="52"/>
      <c r="K863" s="53">
        <f t="shared" si="21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273"/>
      <c r="E864" s="48"/>
      <c r="F864" s="49"/>
      <c r="G864" s="50"/>
      <c r="H864" s="51"/>
      <c r="I864" s="52"/>
      <c r="J864" s="52"/>
      <c r="K864" s="53">
        <f t="shared" si="21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273"/>
      <c r="E865" s="48"/>
      <c r="F865" s="49"/>
      <c r="G865" s="50"/>
      <c r="H865" s="51"/>
      <c r="I865" s="52"/>
      <c r="J865" s="52"/>
      <c r="K865" s="53">
        <f t="shared" si="21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273"/>
      <c r="E866" s="48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273"/>
      <c r="E867" s="4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273"/>
      <c r="E868" s="4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273"/>
      <c r="E869" s="4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272"/>
      <c r="C871" s="272"/>
      <c r="D871" s="63"/>
      <c r="E871" s="64"/>
      <c r="F871" s="64"/>
      <c r="G871" s="64"/>
      <c r="H871" s="64"/>
      <c r="I871" s="65"/>
      <c r="J871" s="444"/>
      <c r="K871" s="445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446">
        <f>SUM(K850:K870)</f>
        <v>774000</v>
      </c>
      <c r="K872" s="447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448"/>
      <c r="K873" s="448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445"/>
      <c r="K875" s="445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28</v>
      </c>
      <c r="J876" s="449">
        <f>((J872/1.11)+(K874/1.11))*11%</f>
        <v>76702.702702702707</v>
      </c>
      <c r="K876" s="450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445"/>
      <c r="K877" s="445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18</v>
      </c>
      <c r="J878" s="76"/>
      <c r="K878" s="77">
        <f>J872-K874</f>
        <v>774000</v>
      </c>
      <c r="L878" s="73"/>
    </row>
    <row r="879" spans="1:12" s="10" customFormat="1" ht="13.5" customHeight="1" x14ac:dyDescent="0.25">
      <c r="A879" s="5"/>
      <c r="B879" s="78" t="s">
        <v>19</v>
      </c>
      <c r="C879" s="64"/>
      <c r="D879" s="63"/>
      <c r="I879" s="79"/>
      <c r="J879" s="27" t="s">
        <v>20</v>
      </c>
      <c r="K879" s="80" t="s">
        <v>40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183"/>
      <c r="B881" s="184"/>
      <c r="C881" s="184"/>
      <c r="D881" s="185"/>
      <c r="E881" s="184"/>
      <c r="F881" s="184"/>
      <c r="G881" s="184"/>
      <c r="H881" s="184"/>
      <c r="I881" s="186"/>
      <c r="J881" s="186"/>
      <c r="K881" s="184"/>
      <c r="L881" s="184"/>
    </row>
    <row r="882" spans="1:12" s="10" customFormat="1" ht="16.5" customHeight="1" x14ac:dyDescent="0.3">
      <c r="A882" s="187"/>
      <c r="B882" s="188" t="s">
        <v>0</v>
      </c>
      <c r="C882" s="189"/>
      <c r="D882" s="190" t="s">
        <v>1</v>
      </c>
      <c r="E882" s="191">
        <v>22050070</v>
      </c>
      <c r="F882" s="192"/>
      <c r="G882" s="193" t="s">
        <v>2</v>
      </c>
      <c r="H882" s="428" t="s">
        <v>69</v>
      </c>
      <c r="I882" s="428"/>
      <c r="J882" s="428"/>
      <c r="K882" s="429"/>
      <c r="L882" s="194"/>
    </row>
    <row r="883" spans="1:12" s="10" customFormat="1" ht="2.4500000000000002" customHeight="1" x14ac:dyDescent="0.3">
      <c r="A883" s="187"/>
      <c r="B883" s="195"/>
      <c r="C883" s="196"/>
      <c r="D883" s="197"/>
      <c r="E883" s="198"/>
      <c r="F883" s="432" t="s">
        <v>3</v>
      </c>
      <c r="G883" s="199"/>
      <c r="H883" s="430"/>
      <c r="I883" s="430"/>
      <c r="J883" s="430"/>
      <c r="K883" s="431"/>
      <c r="L883" s="194"/>
    </row>
    <row r="884" spans="1:12" s="10" customFormat="1" ht="16.5" customHeight="1" x14ac:dyDescent="0.3">
      <c r="A884" s="187"/>
      <c r="B884" s="188" t="s">
        <v>4</v>
      </c>
      <c r="C884" s="189"/>
      <c r="D884" s="433">
        <v>44702</v>
      </c>
      <c r="E884" s="434"/>
      <c r="F884" s="432"/>
      <c r="G884" s="200"/>
      <c r="H884" s="412"/>
      <c r="I884" s="412"/>
      <c r="J884" s="412"/>
      <c r="K884" s="435"/>
      <c r="L884" s="200"/>
    </row>
    <row r="885" spans="1:12" s="10" customFormat="1" ht="2.4500000000000002" customHeight="1" x14ac:dyDescent="0.3">
      <c r="A885" s="187"/>
      <c r="B885" s="195"/>
      <c r="C885" s="196"/>
      <c r="D885" s="197"/>
      <c r="E885" s="198"/>
      <c r="F885" s="432"/>
      <c r="G885" s="200"/>
      <c r="H885" s="436" t="s">
        <v>70</v>
      </c>
      <c r="I885" s="436"/>
      <c r="J885" s="436"/>
      <c r="K885" s="437"/>
      <c r="L885" s="201"/>
    </row>
    <row r="886" spans="1:12" s="10" customFormat="1" ht="16.5" customHeight="1" x14ac:dyDescent="0.4">
      <c r="A886" s="187"/>
      <c r="B886" s="188" t="s">
        <v>5</v>
      </c>
      <c r="C886" s="189"/>
      <c r="D886" s="202" t="s">
        <v>68</v>
      </c>
      <c r="E886" s="191"/>
      <c r="F886" s="203"/>
      <c r="G886" s="204"/>
      <c r="H886" s="438"/>
      <c r="I886" s="438"/>
      <c r="J886" s="438"/>
      <c r="K886" s="439"/>
      <c r="L886" s="201"/>
    </row>
    <row r="887" spans="1:12" s="10" customFormat="1" ht="5.0999999999999996" customHeight="1" x14ac:dyDescent="0.45">
      <c r="A887" s="187"/>
      <c r="B887" s="205"/>
      <c r="C887" s="206"/>
      <c r="D887" s="207"/>
      <c r="E887" s="192"/>
      <c r="F887" s="208"/>
      <c r="G887" s="192"/>
      <c r="H887" s="192"/>
      <c r="I887" s="209"/>
      <c r="J887" s="209"/>
      <c r="K887" s="210"/>
      <c r="L887" s="192"/>
    </row>
    <row r="888" spans="1:12" s="10" customFormat="1" ht="14.25" thickBot="1" x14ac:dyDescent="0.3">
      <c r="A888" s="187"/>
      <c r="B888" s="211" t="s">
        <v>6</v>
      </c>
      <c r="C888" s="211" t="s">
        <v>7</v>
      </c>
      <c r="D888" s="212" t="s">
        <v>8</v>
      </c>
      <c r="E888" s="213"/>
      <c r="F888" s="214" t="s">
        <v>9</v>
      </c>
      <c r="G888" s="215"/>
      <c r="H888" s="211" t="s">
        <v>10</v>
      </c>
      <c r="I888" s="216" t="s">
        <v>11</v>
      </c>
      <c r="J888" s="216" t="s">
        <v>12</v>
      </c>
      <c r="K888" s="217" t="s">
        <v>13</v>
      </c>
      <c r="L888" s="218"/>
    </row>
    <row r="889" spans="1:12" s="10" customFormat="1" ht="7.5" customHeight="1" thickTop="1" x14ac:dyDescent="0.25">
      <c r="A889" s="187"/>
      <c r="B889" s="219"/>
      <c r="C889" s="220"/>
      <c r="D889" s="221"/>
      <c r="E889" s="222"/>
      <c r="F889" s="223"/>
      <c r="G889" s="224"/>
      <c r="H889" s="219"/>
      <c r="I889" s="225"/>
      <c r="J889" s="225"/>
      <c r="K889" s="226"/>
      <c r="L889" s="218"/>
    </row>
    <row r="890" spans="1:12" s="10" customFormat="1" ht="13.5" customHeight="1" x14ac:dyDescent="0.25">
      <c r="A890" s="227">
        <v>1</v>
      </c>
      <c r="B890" s="228">
        <v>200</v>
      </c>
      <c r="C890" s="228" t="s">
        <v>71</v>
      </c>
      <c r="D890" s="301">
        <v>1</v>
      </c>
      <c r="E890" s="230" t="s">
        <v>72</v>
      </c>
      <c r="F890" s="231"/>
      <c r="G890" s="232"/>
      <c r="H890" s="233">
        <v>4300</v>
      </c>
      <c r="I890" s="234">
        <v>0.1</v>
      </c>
      <c r="J890" s="234"/>
      <c r="K890" s="235">
        <f t="shared" ref="K890:K909" si="22">(B890*H890-((B890*H890)*I890))-((B890*H890-((B890*H890)*I890))*J890)</f>
        <v>774000</v>
      </c>
      <c r="L890" s="218"/>
    </row>
    <row r="891" spans="1:12" s="10" customFormat="1" ht="13.5" customHeight="1" x14ac:dyDescent="0.25">
      <c r="A891" s="227">
        <v>2</v>
      </c>
      <c r="B891" s="228"/>
      <c r="C891" s="228"/>
      <c r="D891" s="301"/>
      <c r="E891" s="236"/>
      <c r="F891" s="231"/>
      <c r="G891" s="232"/>
      <c r="H891" s="233"/>
      <c r="I891" s="234"/>
      <c r="J891" s="234"/>
      <c r="K891" s="235">
        <f t="shared" si="22"/>
        <v>0</v>
      </c>
      <c r="L891" s="218"/>
    </row>
    <row r="892" spans="1:12" s="10" customFormat="1" ht="13.5" x14ac:dyDescent="0.25">
      <c r="A892" s="227">
        <v>3</v>
      </c>
      <c r="B892" s="228"/>
      <c r="C892" s="228"/>
      <c r="D892" s="301"/>
      <c r="E892" s="236"/>
      <c r="F892" s="231"/>
      <c r="G892" s="232"/>
      <c r="H892" s="233"/>
      <c r="I892" s="234"/>
      <c r="J892" s="234"/>
      <c r="K892" s="235">
        <f t="shared" si="22"/>
        <v>0</v>
      </c>
      <c r="L892" s="218"/>
    </row>
    <row r="893" spans="1:12" s="10" customFormat="1" ht="13.5" customHeight="1" x14ac:dyDescent="0.25">
      <c r="A893" s="227">
        <v>4</v>
      </c>
      <c r="B893" s="228"/>
      <c r="C893" s="228"/>
      <c r="D893" s="301"/>
      <c r="E893" s="236"/>
      <c r="F893" s="231"/>
      <c r="G893" s="232"/>
      <c r="H893" s="233"/>
      <c r="I893" s="234"/>
      <c r="J893" s="234"/>
      <c r="K893" s="235">
        <f t="shared" si="22"/>
        <v>0</v>
      </c>
      <c r="L893" s="218"/>
    </row>
    <row r="894" spans="1:12" s="10" customFormat="1" ht="13.5" x14ac:dyDescent="0.25">
      <c r="A894" s="227">
        <v>5</v>
      </c>
      <c r="B894" s="228"/>
      <c r="C894" s="228"/>
      <c r="D894" s="301"/>
      <c r="E894" s="236"/>
      <c r="F894" s="231"/>
      <c r="G894" s="232"/>
      <c r="H894" s="233"/>
      <c r="I894" s="234"/>
      <c r="J894" s="234"/>
      <c r="K894" s="235">
        <f t="shared" si="22"/>
        <v>0</v>
      </c>
      <c r="L894" s="218"/>
    </row>
    <row r="895" spans="1:12" s="10" customFormat="1" ht="13.5" x14ac:dyDescent="0.25">
      <c r="A895" s="227">
        <v>6</v>
      </c>
      <c r="B895" s="228"/>
      <c r="C895" s="228"/>
      <c r="D895" s="301"/>
      <c r="E895" s="236"/>
      <c r="F895" s="231"/>
      <c r="G895" s="232"/>
      <c r="H895" s="233"/>
      <c r="I895" s="234"/>
      <c r="J895" s="234"/>
      <c r="K895" s="235">
        <f t="shared" si="22"/>
        <v>0</v>
      </c>
      <c r="L895" s="218"/>
    </row>
    <row r="896" spans="1:12" s="10" customFormat="1" ht="13.5" x14ac:dyDescent="0.25">
      <c r="A896" s="227">
        <v>7</v>
      </c>
      <c r="B896" s="228"/>
      <c r="C896" s="228"/>
      <c r="D896" s="301"/>
      <c r="E896" s="236"/>
      <c r="F896" s="231"/>
      <c r="G896" s="232"/>
      <c r="H896" s="233"/>
      <c r="I896" s="234"/>
      <c r="J896" s="234"/>
      <c r="K896" s="235">
        <f t="shared" si="22"/>
        <v>0</v>
      </c>
      <c r="L896" s="218"/>
    </row>
    <row r="897" spans="1:12" s="10" customFormat="1" ht="13.5" x14ac:dyDescent="0.25">
      <c r="A897" s="227">
        <v>8</v>
      </c>
      <c r="B897" s="228"/>
      <c r="C897" s="228"/>
      <c r="D897" s="301"/>
      <c r="E897" s="236"/>
      <c r="F897" s="231"/>
      <c r="G897" s="232"/>
      <c r="H897" s="233"/>
      <c r="I897" s="234"/>
      <c r="J897" s="234"/>
      <c r="K897" s="235">
        <f t="shared" si="22"/>
        <v>0</v>
      </c>
      <c r="L897" s="218"/>
    </row>
    <row r="898" spans="1:12" s="10" customFormat="1" ht="13.5" x14ac:dyDescent="0.25">
      <c r="A898" s="227">
        <v>9</v>
      </c>
      <c r="B898" s="228"/>
      <c r="C898" s="228"/>
      <c r="D898" s="301"/>
      <c r="E898" s="236"/>
      <c r="F898" s="231"/>
      <c r="G898" s="232"/>
      <c r="H898" s="233"/>
      <c r="I898" s="234"/>
      <c r="J898" s="234"/>
      <c r="K898" s="235">
        <f t="shared" si="22"/>
        <v>0</v>
      </c>
      <c r="L898" s="218"/>
    </row>
    <row r="899" spans="1:12" s="10" customFormat="1" ht="13.5" x14ac:dyDescent="0.25">
      <c r="A899" s="227">
        <v>10</v>
      </c>
      <c r="B899" s="228"/>
      <c r="C899" s="228"/>
      <c r="D899" s="301"/>
      <c r="E899" s="236"/>
      <c r="F899" s="231"/>
      <c r="G899" s="232"/>
      <c r="H899" s="233"/>
      <c r="I899" s="234"/>
      <c r="J899" s="234"/>
      <c r="K899" s="235">
        <f t="shared" si="22"/>
        <v>0</v>
      </c>
      <c r="L899" s="218"/>
    </row>
    <row r="900" spans="1:12" s="10" customFormat="1" ht="13.5" x14ac:dyDescent="0.25">
      <c r="A900" s="227">
        <v>11</v>
      </c>
      <c r="B900" s="228"/>
      <c r="C900" s="228"/>
      <c r="D900" s="301"/>
      <c r="E900" s="236"/>
      <c r="F900" s="231"/>
      <c r="G900" s="232"/>
      <c r="H900" s="233"/>
      <c r="I900" s="234"/>
      <c r="J900" s="234"/>
      <c r="K900" s="235">
        <f t="shared" si="22"/>
        <v>0</v>
      </c>
      <c r="L900" s="218"/>
    </row>
    <row r="901" spans="1:12" s="10" customFormat="1" ht="13.5" x14ac:dyDescent="0.25">
      <c r="A901" s="227">
        <v>12</v>
      </c>
      <c r="B901" s="228"/>
      <c r="C901" s="228"/>
      <c r="D901" s="301"/>
      <c r="E901" s="236"/>
      <c r="F901" s="231"/>
      <c r="G901" s="232"/>
      <c r="H901" s="233"/>
      <c r="I901" s="234"/>
      <c r="J901" s="234"/>
      <c r="K901" s="235">
        <f t="shared" si="22"/>
        <v>0</v>
      </c>
      <c r="L901" s="218"/>
    </row>
    <row r="902" spans="1:12" s="10" customFormat="1" ht="13.5" x14ac:dyDescent="0.25">
      <c r="A902" s="227">
        <v>13</v>
      </c>
      <c r="B902" s="228"/>
      <c r="C902" s="228"/>
      <c r="D902" s="301"/>
      <c r="E902" s="236"/>
      <c r="F902" s="231"/>
      <c r="G902" s="232"/>
      <c r="H902" s="233"/>
      <c r="I902" s="234"/>
      <c r="J902" s="234"/>
      <c r="K902" s="235">
        <f t="shared" si="22"/>
        <v>0</v>
      </c>
      <c r="L902" s="218"/>
    </row>
    <row r="903" spans="1:12" s="10" customFormat="1" ht="13.5" x14ac:dyDescent="0.25">
      <c r="A903" s="227">
        <v>14</v>
      </c>
      <c r="B903" s="228"/>
      <c r="C903" s="228"/>
      <c r="D903" s="301"/>
      <c r="E903" s="236"/>
      <c r="F903" s="231"/>
      <c r="G903" s="232"/>
      <c r="H903" s="233"/>
      <c r="I903" s="234"/>
      <c r="J903" s="234"/>
      <c r="K903" s="235">
        <f t="shared" si="22"/>
        <v>0</v>
      </c>
      <c r="L903" s="218"/>
    </row>
    <row r="904" spans="1:12" s="10" customFormat="1" ht="13.5" x14ac:dyDescent="0.25">
      <c r="A904" s="227">
        <v>15</v>
      </c>
      <c r="B904" s="228"/>
      <c r="C904" s="228"/>
      <c r="D904" s="301"/>
      <c r="E904" s="236"/>
      <c r="F904" s="231"/>
      <c r="G904" s="232"/>
      <c r="H904" s="233"/>
      <c r="I904" s="234"/>
      <c r="J904" s="234"/>
      <c r="K904" s="235">
        <f t="shared" si="22"/>
        <v>0</v>
      </c>
      <c r="L904" s="218"/>
    </row>
    <row r="905" spans="1:12" s="10" customFormat="1" ht="13.5" x14ac:dyDescent="0.25">
      <c r="A905" s="227">
        <v>16</v>
      </c>
      <c r="B905" s="228"/>
      <c r="C905" s="228"/>
      <c r="D905" s="301"/>
      <c r="E905" s="236"/>
      <c r="F905" s="231"/>
      <c r="G905" s="232"/>
      <c r="H905" s="233"/>
      <c r="I905" s="234"/>
      <c r="J905" s="234"/>
      <c r="K905" s="235">
        <f t="shared" si="22"/>
        <v>0</v>
      </c>
      <c r="L905" s="218"/>
    </row>
    <row r="906" spans="1:12" s="10" customFormat="1" ht="13.5" x14ac:dyDescent="0.25">
      <c r="A906" s="227">
        <v>17</v>
      </c>
      <c r="B906" s="228"/>
      <c r="C906" s="228"/>
      <c r="D906" s="301"/>
      <c r="E906" s="236"/>
      <c r="F906" s="231"/>
      <c r="G906" s="232"/>
      <c r="H906" s="233"/>
      <c r="I906" s="234"/>
      <c r="J906" s="234"/>
      <c r="K906" s="235">
        <f t="shared" si="22"/>
        <v>0</v>
      </c>
      <c r="L906" s="218"/>
    </row>
    <row r="907" spans="1:12" s="10" customFormat="1" ht="13.5" x14ac:dyDescent="0.25">
      <c r="A907" s="227">
        <v>18</v>
      </c>
      <c r="B907" s="228"/>
      <c r="C907" s="228"/>
      <c r="D907" s="301"/>
      <c r="E907" s="236"/>
      <c r="F907" s="231"/>
      <c r="G907" s="232"/>
      <c r="H907" s="233"/>
      <c r="I907" s="234"/>
      <c r="J907" s="234"/>
      <c r="K907" s="235">
        <f t="shared" si="22"/>
        <v>0</v>
      </c>
      <c r="L907" s="218"/>
    </row>
    <row r="908" spans="1:12" s="10" customFormat="1" ht="12.75" customHeight="1" x14ac:dyDescent="0.25">
      <c r="A908" s="227">
        <v>19</v>
      </c>
      <c r="B908" s="228"/>
      <c r="C908" s="228"/>
      <c r="D908" s="301"/>
      <c r="E908" s="236"/>
      <c r="F908" s="231"/>
      <c r="G908" s="232"/>
      <c r="H908" s="233"/>
      <c r="I908" s="234"/>
      <c r="J908" s="234"/>
      <c r="K908" s="235">
        <f t="shared" si="22"/>
        <v>0</v>
      </c>
      <c r="L908" s="218"/>
    </row>
    <row r="909" spans="1:12" s="10" customFormat="1" ht="13.5" x14ac:dyDescent="0.25">
      <c r="A909" s="227">
        <v>20</v>
      </c>
      <c r="B909" s="228"/>
      <c r="C909" s="228"/>
      <c r="D909" s="301"/>
      <c r="E909" s="236"/>
      <c r="F909" s="231"/>
      <c r="G909" s="232"/>
      <c r="H909" s="233"/>
      <c r="I909" s="234"/>
      <c r="J909" s="234"/>
      <c r="K909" s="235">
        <f t="shared" si="22"/>
        <v>0</v>
      </c>
      <c r="L909" s="218"/>
    </row>
    <row r="910" spans="1:12" s="10" customFormat="1" ht="7.5" customHeight="1" x14ac:dyDescent="0.25">
      <c r="A910" s="187"/>
      <c r="B910" s="237"/>
      <c r="C910" s="237"/>
      <c r="D910" s="238"/>
      <c r="E910" s="239"/>
      <c r="F910" s="240"/>
      <c r="G910" s="241"/>
      <c r="H910" s="242"/>
      <c r="I910" s="243"/>
      <c r="J910" s="243"/>
      <c r="K910" s="244"/>
      <c r="L910" s="218"/>
    </row>
    <row r="911" spans="1:12" s="10" customFormat="1" ht="5.0999999999999996" customHeight="1" x14ac:dyDescent="0.25">
      <c r="A911" s="187"/>
      <c r="B911" s="298"/>
      <c r="C911" s="298"/>
      <c r="D911" s="246"/>
      <c r="E911" s="247"/>
      <c r="F911" s="247"/>
      <c r="G911" s="247"/>
      <c r="H911" s="247"/>
      <c r="I911" s="248"/>
      <c r="J911" s="440"/>
      <c r="K911" s="412"/>
      <c r="L911" s="192"/>
    </row>
    <row r="912" spans="1:12" s="10" customFormat="1" ht="16.5" customHeight="1" x14ac:dyDescent="0.3">
      <c r="A912" s="187"/>
      <c r="B912" s="249"/>
      <c r="C912" s="249"/>
      <c r="D912" s="207"/>
      <c r="E912" s="192"/>
      <c r="F912" s="192"/>
      <c r="G912" s="192"/>
      <c r="H912" s="192"/>
      <c r="I912" s="250" t="s">
        <v>14</v>
      </c>
      <c r="J912" s="441">
        <f>SUM(K890:K910)</f>
        <v>774000</v>
      </c>
      <c r="K912" s="442"/>
      <c r="L912" s="218"/>
    </row>
    <row r="913" spans="1:12" s="10" customFormat="1" ht="5.0999999999999996" customHeight="1" x14ac:dyDescent="0.3">
      <c r="A913" s="187"/>
      <c r="B913" s="249"/>
      <c r="C913" s="249"/>
      <c r="D913" s="207"/>
      <c r="E913" s="192"/>
      <c r="F913" s="192"/>
      <c r="G913" s="192"/>
      <c r="H913" s="192"/>
      <c r="I913" s="251"/>
      <c r="J913" s="443"/>
      <c r="K913" s="443"/>
      <c r="L913" s="192"/>
    </row>
    <row r="914" spans="1:12" s="10" customFormat="1" ht="16.5" customHeight="1" x14ac:dyDescent="0.3">
      <c r="A914" s="187"/>
      <c r="B914" s="249"/>
      <c r="C914" s="249"/>
      <c r="D914" s="207"/>
      <c r="E914" s="192"/>
      <c r="F914" s="192"/>
      <c r="G914" s="192"/>
      <c r="H914" s="192"/>
      <c r="I914" s="250" t="s">
        <v>15</v>
      </c>
      <c r="J914" s="252"/>
      <c r="K914" s="253">
        <f>J912*J914</f>
        <v>0</v>
      </c>
      <c r="L914" s="254"/>
    </row>
    <row r="915" spans="1:12" s="10" customFormat="1" ht="5.0999999999999996" customHeight="1" x14ac:dyDescent="0.3">
      <c r="A915" s="187"/>
      <c r="B915" s="249"/>
      <c r="C915" s="249"/>
      <c r="D915" s="207"/>
      <c r="E915" s="192"/>
      <c r="F915" s="192"/>
      <c r="G915" s="192"/>
      <c r="H915" s="192"/>
      <c r="I915" s="251"/>
      <c r="J915" s="412"/>
      <c r="K915" s="412"/>
      <c r="L915" s="192"/>
    </row>
    <row r="916" spans="1:12" s="10" customFormat="1" ht="16.5" customHeight="1" x14ac:dyDescent="0.3">
      <c r="A916" s="187"/>
      <c r="B916" s="255" t="s">
        <v>16</v>
      </c>
      <c r="C916" s="255"/>
      <c r="D916" s="207"/>
      <c r="E916" s="207" t="s">
        <v>17</v>
      </c>
      <c r="F916" s="192"/>
      <c r="G916" s="192"/>
      <c r="H916" s="192"/>
      <c r="I916" s="250" t="s">
        <v>28</v>
      </c>
      <c r="J916" s="410">
        <f>((J912/1.11)+(K914/1.11))*11%</f>
        <v>76702.702702702707</v>
      </c>
      <c r="K916" s="411"/>
      <c r="L916" s="256"/>
    </row>
    <row r="917" spans="1:12" s="10" customFormat="1" ht="5.0999999999999996" customHeight="1" x14ac:dyDescent="0.3">
      <c r="A917" s="187"/>
      <c r="B917" s="249"/>
      <c r="C917" s="249"/>
      <c r="D917" s="207"/>
      <c r="E917" s="192"/>
      <c r="F917" s="192"/>
      <c r="G917" s="192"/>
      <c r="H917" s="192"/>
      <c r="I917" s="251"/>
      <c r="J917" s="412"/>
      <c r="K917" s="412"/>
      <c r="L917" s="192"/>
    </row>
    <row r="918" spans="1:12" s="10" customFormat="1" ht="16.5" customHeight="1" x14ac:dyDescent="0.3">
      <c r="A918" s="187"/>
      <c r="B918" s="257"/>
      <c r="C918" s="258"/>
      <c r="D918" s="207"/>
      <c r="E918" s="207"/>
      <c r="F918" s="192"/>
      <c r="G918" s="192"/>
      <c r="H918" s="192"/>
      <c r="I918" s="250" t="s">
        <v>18</v>
      </c>
      <c r="J918" s="259"/>
      <c r="K918" s="260">
        <f>J912-K914</f>
        <v>774000</v>
      </c>
      <c r="L918" s="256"/>
    </row>
    <row r="919" spans="1:12" s="10" customFormat="1" ht="13.5" customHeight="1" x14ac:dyDescent="0.25">
      <c r="A919" s="187"/>
      <c r="B919" s="261" t="s">
        <v>19</v>
      </c>
      <c r="C919" s="247"/>
      <c r="D919" s="246"/>
      <c r="E919" s="192"/>
      <c r="F919" s="192"/>
      <c r="G919" s="192"/>
      <c r="H919" s="192"/>
      <c r="I919" s="262"/>
      <c r="J919" s="209" t="s">
        <v>20</v>
      </c>
      <c r="K919" s="263" t="s">
        <v>40</v>
      </c>
      <c r="L919" s="192"/>
    </row>
    <row r="920" spans="1:12" s="10" customFormat="1" ht="7.5" customHeight="1" x14ac:dyDescent="0.25">
      <c r="A920" s="264"/>
      <c r="B920" s="247"/>
      <c r="C920" s="247"/>
      <c r="D920" s="246"/>
      <c r="E920" s="247"/>
      <c r="F920" s="247"/>
      <c r="G920" s="247"/>
      <c r="H920" s="247"/>
      <c r="I920" s="265"/>
      <c r="J920" s="265"/>
      <c r="K920" s="266"/>
      <c r="L920" s="247"/>
    </row>
    <row r="921" spans="1:12" ht="7.5" customHeight="1" x14ac:dyDescent="0.25">
      <c r="A921" s="99"/>
      <c r="B921" s="100"/>
      <c r="C921" s="100"/>
      <c r="D921" s="101"/>
      <c r="E921" s="100"/>
      <c r="F921" s="100"/>
      <c r="G921" s="100"/>
      <c r="H921" s="100"/>
      <c r="I921" s="102"/>
      <c r="J921" s="102"/>
      <c r="K921" s="100"/>
      <c r="L921" s="100"/>
    </row>
    <row r="922" spans="1:12" s="10" customFormat="1" ht="16.5" customHeight="1" x14ac:dyDescent="0.3">
      <c r="A922" s="103"/>
      <c r="B922" s="104" t="s">
        <v>0</v>
      </c>
      <c r="C922" s="105"/>
      <c r="D922" s="106" t="s">
        <v>1</v>
      </c>
      <c r="E922" s="107">
        <v>22050070</v>
      </c>
      <c r="F922" s="108"/>
      <c r="G922" s="109" t="s">
        <v>2</v>
      </c>
      <c r="H922" s="413" t="s">
        <v>69</v>
      </c>
      <c r="I922" s="413"/>
      <c r="J922" s="413"/>
      <c r="K922" s="414"/>
      <c r="L922" s="110"/>
    </row>
    <row r="923" spans="1:12" s="10" customFormat="1" ht="2.4500000000000002" customHeight="1" x14ac:dyDescent="0.3">
      <c r="A923" s="103"/>
      <c r="B923" s="111"/>
      <c r="C923" s="112"/>
      <c r="D923" s="113"/>
      <c r="E923" s="114"/>
      <c r="F923" s="417" t="s">
        <v>3</v>
      </c>
      <c r="G923" s="115"/>
      <c r="H923" s="415"/>
      <c r="I923" s="415"/>
      <c r="J923" s="415"/>
      <c r="K923" s="416"/>
      <c r="L923" s="110"/>
    </row>
    <row r="924" spans="1:12" s="10" customFormat="1" ht="16.5" customHeight="1" x14ac:dyDescent="0.3">
      <c r="A924" s="103"/>
      <c r="B924" s="104" t="s">
        <v>4</v>
      </c>
      <c r="C924" s="105"/>
      <c r="D924" s="418">
        <v>44702</v>
      </c>
      <c r="E924" s="419"/>
      <c r="F924" s="417"/>
      <c r="G924" s="116"/>
      <c r="H924" s="407"/>
      <c r="I924" s="407"/>
      <c r="J924" s="407"/>
      <c r="K924" s="420"/>
      <c r="L924" s="116"/>
    </row>
    <row r="925" spans="1:12" s="10" customFormat="1" ht="2.4500000000000002" customHeight="1" x14ac:dyDescent="0.3">
      <c r="A925" s="103"/>
      <c r="B925" s="111"/>
      <c r="C925" s="112"/>
      <c r="D925" s="113"/>
      <c r="E925" s="114"/>
      <c r="F925" s="417"/>
      <c r="G925" s="116"/>
      <c r="H925" s="421" t="s">
        <v>70</v>
      </c>
      <c r="I925" s="421"/>
      <c r="J925" s="421"/>
      <c r="K925" s="422"/>
      <c r="L925" s="117"/>
    </row>
    <row r="926" spans="1:12" s="10" customFormat="1" ht="16.5" customHeight="1" x14ac:dyDescent="0.4">
      <c r="A926" s="103"/>
      <c r="B926" s="104" t="s">
        <v>5</v>
      </c>
      <c r="C926" s="105"/>
      <c r="D926" s="118" t="s">
        <v>68</v>
      </c>
      <c r="E926" s="107"/>
      <c r="F926" s="119"/>
      <c r="G926" s="120"/>
      <c r="H926" s="423"/>
      <c r="I926" s="423"/>
      <c r="J926" s="423"/>
      <c r="K926" s="424"/>
      <c r="L926" s="117"/>
    </row>
    <row r="927" spans="1:12" s="10" customFormat="1" ht="5.0999999999999996" customHeight="1" x14ac:dyDescent="0.45">
      <c r="A927" s="103"/>
      <c r="B927" s="121"/>
      <c r="C927" s="122"/>
      <c r="D927" s="123"/>
      <c r="E927" s="108"/>
      <c r="F927" s="124"/>
      <c r="G927" s="108"/>
      <c r="H927" s="108"/>
      <c r="I927" s="125"/>
      <c r="J927" s="125"/>
      <c r="K927" s="126"/>
      <c r="L927" s="108"/>
    </row>
    <row r="928" spans="1:12" s="10" customFormat="1" ht="14.25" thickBot="1" x14ac:dyDescent="0.3">
      <c r="A928" s="103"/>
      <c r="B928" s="127" t="s">
        <v>6</v>
      </c>
      <c r="C928" s="127" t="s">
        <v>7</v>
      </c>
      <c r="D928" s="128" t="s">
        <v>8</v>
      </c>
      <c r="E928" s="129"/>
      <c r="F928" s="130" t="s">
        <v>9</v>
      </c>
      <c r="G928" s="131"/>
      <c r="H928" s="127" t="s">
        <v>10</v>
      </c>
      <c r="I928" s="132" t="s">
        <v>11</v>
      </c>
      <c r="J928" s="132" t="s">
        <v>12</v>
      </c>
      <c r="K928" s="133" t="s">
        <v>13</v>
      </c>
      <c r="L928" s="134"/>
    </row>
    <row r="929" spans="1:12" s="10" customFormat="1" ht="7.5" customHeight="1" thickTop="1" x14ac:dyDescent="0.25">
      <c r="A929" s="103"/>
      <c r="B929" s="135"/>
      <c r="C929" s="136"/>
      <c r="D929" s="137"/>
      <c r="E929" s="138"/>
      <c r="F929" s="139"/>
      <c r="G929" s="140"/>
      <c r="H929" s="135"/>
      <c r="I929" s="141"/>
      <c r="J929" s="141"/>
      <c r="K929" s="142"/>
      <c r="L929" s="134"/>
    </row>
    <row r="930" spans="1:12" s="10" customFormat="1" ht="13.5" customHeight="1" x14ac:dyDescent="0.25">
      <c r="A930" s="143">
        <v>1</v>
      </c>
      <c r="B930" s="144">
        <v>200</v>
      </c>
      <c r="C930" s="144" t="s">
        <v>71</v>
      </c>
      <c r="D930" s="300">
        <v>1</v>
      </c>
      <c r="E930" s="146" t="s">
        <v>72</v>
      </c>
      <c r="F930" s="147"/>
      <c r="G930" s="148"/>
      <c r="H930" s="149">
        <v>4300</v>
      </c>
      <c r="I930" s="150">
        <v>0.1</v>
      </c>
      <c r="J930" s="150"/>
      <c r="K930" s="151">
        <f t="shared" ref="K930:K949" si="23">(B930*H930-((B930*H930)*I930))-((B930*H930-((B930*H930)*I930))*J930)</f>
        <v>774000</v>
      </c>
      <c r="L930" s="134"/>
    </row>
    <row r="931" spans="1:12" s="10" customFormat="1" ht="13.5" customHeight="1" x14ac:dyDescent="0.25">
      <c r="A931" s="143">
        <v>2</v>
      </c>
      <c r="B931" s="144"/>
      <c r="C931" s="144"/>
      <c r="D931" s="300"/>
      <c r="E931" s="152"/>
      <c r="F931" s="147"/>
      <c r="G931" s="148"/>
      <c r="H931" s="149"/>
      <c r="I931" s="150"/>
      <c r="J931" s="150"/>
      <c r="K931" s="151">
        <f t="shared" si="23"/>
        <v>0</v>
      </c>
      <c r="L931" s="134"/>
    </row>
    <row r="932" spans="1:12" s="10" customFormat="1" ht="13.5" x14ac:dyDescent="0.25">
      <c r="A932" s="143">
        <v>3</v>
      </c>
      <c r="B932" s="144"/>
      <c r="C932" s="144"/>
      <c r="D932" s="300"/>
      <c r="E932" s="152"/>
      <c r="F932" s="147"/>
      <c r="G932" s="148"/>
      <c r="H932" s="149"/>
      <c r="I932" s="150"/>
      <c r="J932" s="150"/>
      <c r="K932" s="151">
        <f t="shared" si="23"/>
        <v>0</v>
      </c>
      <c r="L932" s="134"/>
    </row>
    <row r="933" spans="1:12" s="10" customFormat="1" ht="13.5" customHeight="1" x14ac:dyDescent="0.25">
      <c r="A933" s="143">
        <v>4</v>
      </c>
      <c r="B933" s="144"/>
      <c r="C933" s="144"/>
      <c r="D933" s="300"/>
      <c r="E933" s="152"/>
      <c r="F933" s="147"/>
      <c r="G933" s="148"/>
      <c r="H933" s="149"/>
      <c r="I933" s="150"/>
      <c r="J933" s="150"/>
      <c r="K933" s="151">
        <f t="shared" si="23"/>
        <v>0</v>
      </c>
      <c r="L933" s="134"/>
    </row>
    <row r="934" spans="1:12" s="10" customFormat="1" ht="13.5" x14ac:dyDescent="0.25">
      <c r="A934" s="143">
        <v>5</v>
      </c>
      <c r="B934" s="144"/>
      <c r="C934" s="144"/>
      <c r="D934" s="300"/>
      <c r="E934" s="152"/>
      <c r="F934" s="147"/>
      <c r="G934" s="148"/>
      <c r="H934" s="149"/>
      <c r="I934" s="150"/>
      <c r="J934" s="150"/>
      <c r="K934" s="151">
        <f t="shared" si="23"/>
        <v>0</v>
      </c>
      <c r="L934" s="134"/>
    </row>
    <row r="935" spans="1:12" s="10" customFormat="1" ht="13.5" x14ac:dyDescent="0.25">
      <c r="A935" s="143">
        <v>6</v>
      </c>
      <c r="B935" s="144"/>
      <c r="C935" s="144"/>
      <c r="D935" s="300"/>
      <c r="E935" s="152"/>
      <c r="F935" s="147"/>
      <c r="G935" s="148"/>
      <c r="H935" s="149"/>
      <c r="I935" s="150"/>
      <c r="J935" s="150"/>
      <c r="K935" s="151">
        <f t="shared" si="23"/>
        <v>0</v>
      </c>
      <c r="L935" s="134"/>
    </row>
    <row r="936" spans="1:12" s="10" customFormat="1" ht="13.5" x14ac:dyDescent="0.25">
      <c r="A936" s="143">
        <v>7</v>
      </c>
      <c r="B936" s="144"/>
      <c r="C936" s="144"/>
      <c r="D936" s="300"/>
      <c r="E936" s="152"/>
      <c r="F936" s="147"/>
      <c r="G936" s="148"/>
      <c r="H936" s="149"/>
      <c r="I936" s="150"/>
      <c r="J936" s="150"/>
      <c r="K936" s="151">
        <f t="shared" si="23"/>
        <v>0</v>
      </c>
      <c r="L936" s="134"/>
    </row>
    <row r="937" spans="1:12" s="10" customFormat="1" ht="13.5" x14ac:dyDescent="0.25">
      <c r="A937" s="143">
        <v>8</v>
      </c>
      <c r="B937" s="144"/>
      <c r="C937" s="144"/>
      <c r="D937" s="300"/>
      <c r="E937" s="152"/>
      <c r="F937" s="147"/>
      <c r="G937" s="148"/>
      <c r="H937" s="149"/>
      <c r="I937" s="150"/>
      <c r="J937" s="150"/>
      <c r="K937" s="151">
        <f t="shared" si="23"/>
        <v>0</v>
      </c>
      <c r="L937" s="134"/>
    </row>
    <row r="938" spans="1:12" s="10" customFormat="1" ht="13.5" x14ac:dyDescent="0.25">
      <c r="A938" s="143">
        <v>9</v>
      </c>
      <c r="B938" s="144"/>
      <c r="C938" s="144"/>
      <c r="D938" s="300"/>
      <c r="E938" s="152"/>
      <c r="F938" s="147"/>
      <c r="G938" s="148"/>
      <c r="H938" s="149"/>
      <c r="I938" s="150"/>
      <c r="J938" s="150"/>
      <c r="K938" s="151">
        <f t="shared" si="23"/>
        <v>0</v>
      </c>
      <c r="L938" s="134"/>
    </row>
    <row r="939" spans="1:12" s="10" customFormat="1" ht="13.5" x14ac:dyDescent="0.25">
      <c r="A939" s="143">
        <v>10</v>
      </c>
      <c r="B939" s="144"/>
      <c r="C939" s="144"/>
      <c r="D939" s="300"/>
      <c r="E939" s="152"/>
      <c r="F939" s="147"/>
      <c r="G939" s="148"/>
      <c r="H939" s="149"/>
      <c r="I939" s="150"/>
      <c r="J939" s="150"/>
      <c r="K939" s="151">
        <f t="shared" si="23"/>
        <v>0</v>
      </c>
      <c r="L939" s="134"/>
    </row>
    <row r="940" spans="1:12" s="10" customFormat="1" ht="13.5" x14ac:dyDescent="0.25">
      <c r="A940" s="143">
        <v>11</v>
      </c>
      <c r="B940" s="144"/>
      <c r="C940" s="144"/>
      <c r="D940" s="300"/>
      <c r="E940" s="152"/>
      <c r="F940" s="147"/>
      <c r="G940" s="148"/>
      <c r="H940" s="149"/>
      <c r="I940" s="150"/>
      <c r="J940" s="150"/>
      <c r="K940" s="151">
        <f t="shared" si="23"/>
        <v>0</v>
      </c>
      <c r="L940" s="134"/>
    </row>
    <row r="941" spans="1:12" s="10" customFormat="1" ht="13.5" x14ac:dyDescent="0.25">
      <c r="A941" s="143">
        <v>12</v>
      </c>
      <c r="B941" s="144"/>
      <c r="C941" s="144"/>
      <c r="D941" s="300"/>
      <c r="E941" s="152"/>
      <c r="F941" s="147"/>
      <c r="G941" s="148"/>
      <c r="H941" s="149"/>
      <c r="I941" s="150"/>
      <c r="J941" s="150"/>
      <c r="K941" s="151">
        <f t="shared" si="23"/>
        <v>0</v>
      </c>
      <c r="L941" s="134"/>
    </row>
    <row r="942" spans="1:12" s="10" customFormat="1" ht="13.5" x14ac:dyDescent="0.25">
      <c r="A942" s="143">
        <v>13</v>
      </c>
      <c r="B942" s="144"/>
      <c r="C942" s="144"/>
      <c r="D942" s="300"/>
      <c r="E942" s="152"/>
      <c r="F942" s="147"/>
      <c r="G942" s="148"/>
      <c r="H942" s="149"/>
      <c r="I942" s="150"/>
      <c r="J942" s="150"/>
      <c r="K942" s="151">
        <f t="shared" si="23"/>
        <v>0</v>
      </c>
      <c r="L942" s="134"/>
    </row>
    <row r="943" spans="1:12" s="10" customFormat="1" ht="13.5" x14ac:dyDescent="0.25">
      <c r="A943" s="143">
        <v>14</v>
      </c>
      <c r="B943" s="144"/>
      <c r="C943" s="144"/>
      <c r="D943" s="300"/>
      <c r="E943" s="152"/>
      <c r="F943" s="147"/>
      <c r="G943" s="148"/>
      <c r="H943" s="149"/>
      <c r="I943" s="150"/>
      <c r="J943" s="150"/>
      <c r="K943" s="151">
        <f t="shared" si="23"/>
        <v>0</v>
      </c>
      <c r="L943" s="134"/>
    </row>
    <row r="944" spans="1:12" s="10" customFormat="1" ht="13.5" x14ac:dyDescent="0.25">
      <c r="A944" s="143">
        <v>15</v>
      </c>
      <c r="B944" s="144"/>
      <c r="C944" s="144"/>
      <c r="D944" s="300"/>
      <c r="E944" s="152"/>
      <c r="F944" s="147"/>
      <c r="G944" s="148"/>
      <c r="H944" s="149"/>
      <c r="I944" s="150"/>
      <c r="J944" s="150"/>
      <c r="K944" s="151">
        <f t="shared" si="23"/>
        <v>0</v>
      </c>
      <c r="L944" s="134"/>
    </row>
    <row r="945" spans="1:12" s="10" customFormat="1" ht="13.5" x14ac:dyDescent="0.25">
      <c r="A945" s="143">
        <v>16</v>
      </c>
      <c r="B945" s="144"/>
      <c r="C945" s="144"/>
      <c r="D945" s="300"/>
      <c r="E945" s="152"/>
      <c r="F945" s="147"/>
      <c r="G945" s="148"/>
      <c r="H945" s="149"/>
      <c r="I945" s="150"/>
      <c r="J945" s="150"/>
      <c r="K945" s="151">
        <f t="shared" si="23"/>
        <v>0</v>
      </c>
      <c r="L945" s="134"/>
    </row>
    <row r="946" spans="1:12" s="10" customFormat="1" ht="13.5" x14ac:dyDescent="0.25">
      <c r="A946" s="143">
        <v>17</v>
      </c>
      <c r="B946" s="144"/>
      <c r="C946" s="144"/>
      <c r="D946" s="300"/>
      <c r="E946" s="152"/>
      <c r="F946" s="147"/>
      <c r="G946" s="148"/>
      <c r="H946" s="149"/>
      <c r="I946" s="150"/>
      <c r="J946" s="150"/>
      <c r="K946" s="151">
        <f t="shared" si="23"/>
        <v>0</v>
      </c>
      <c r="L946" s="134"/>
    </row>
    <row r="947" spans="1:12" s="10" customFormat="1" ht="13.5" x14ac:dyDescent="0.25">
      <c r="A947" s="143">
        <v>18</v>
      </c>
      <c r="B947" s="144"/>
      <c r="C947" s="144"/>
      <c r="D947" s="300"/>
      <c r="E947" s="152"/>
      <c r="F947" s="147"/>
      <c r="G947" s="148"/>
      <c r="H947" s="149"/>
      <c r="I947" s="150"/>
      <c r="J947" s="150"/>
      <c r="K947" s="151">
        <f t="shared" si="23"/>
        <v>0</v>
      </c>
      <c r="L947" s="134"/>
    </row>
    <row r="948" spans="1:12" s="10" customFormat="1" ht="12.75" customHeight="1" x14ac:dyDescent="0.25">
      <c r="A948" s="143">
        <v>19</v>
      </c>
      <c r="B948" s="144"/>
      <c r="C948" s="144"/>
      <c r="D948" s="300"/>
      <c r="E948" s="152"/>
      <c r="F948" s="147"/>
      <c r="G948" s="148"/>
      <c r="H948" s="149"/>
      <c r="I948" s="150"/>
      <c r="J948" s="150"/>
      <c r="K948" s="151">
        <f t="shared" si="23"/>
        <v>0</v>
      </c>
      <c r="L948" s="134"/>
    </row>
    <row r="949" spans="1:12" s="10" customFormat="1" ht="13.5" x14ac:dyDescent="0.25">
      <c r="A949" s="143">
        <v>20</v>
      </c>
      <c r="B949" s="144"/>
      <c r="C949" s="144"/>
      <c r="D949" s="300"/>
      <c r="E949" s="152"/>
      <c r="F949" s="147"/>
      <c r="G949" s="148"/>
      <c r="H949" s="149"/>
      <c r="I949" s="150"/>
      <c r="J949" s="150"/>
      <c r="K949" s="151">
        <f t="shared" si="23"/>
        <v>0</v>
      </c>
      <c r="L949" s="134"/>
    </row>
    <row r="950" spans="1:12" s="10" customFormat="1" ht="7.5" customHeight="1" x14ac:dyDescent="0.25">
      <c r="A950" s="103"/>
      <c r="B950" s="153"/>
      <c r="C950" s="153"/>
      <c r="D950" s="154"/>
      <c r="E950" s="155"/>
      <c r="F950" s="156"/>
      <c r="G950" s="157"/>
      <c r="H950" s="158"/>
      <c r="I950" s="159"/>
      <c r="J950" s="159"/>
      <c r="K950" s="160"/>
      <c r="L950" s="134"/>
    </row>
    <row r="951" spans="1:12" s="10" customFormat="1" ht="5.0999999999999996" customHeight="1" x14ac:dyDescent="0.25">
      <c r="A951" s="103"/>
      <c r="B951" s="299"/>
      <c r="C951" s="299"/>
      <c r="D951" s="162"/>
      <c r="E951" s="163"/>
      <c r="F951" s="163"/>
      <c r="G951" s="163"/>
      <c r="H951" s="163"/>
      <c r="I951" s="164"/>
      <c r="J951" s="425"/>
      <c r="K951" s="407"/>
      <c r="L951" s="108"/>
    </row>
    <row r="952" spans="1:12" s="10" customFormat="1" ht="16.5" customHeight="1" x14ac:dyDescent="0.3">
      <c r="A952" s="103"/>
      <c r="B952" s="165"/>
      <c r="C952" s="165"/>
      <c r="D952" s="123"/>
      <c r="E952" s="108"/>
      <c r="F952" s="108"/>
      <c r="G952" s="108"/>
      <c r="H952" s="108"/>
      <c r="I952" s="166" t="s">
        <v>14</v>
      </c>
      <c r="J952" s="426">
        <f>SUM(K930:K950)</f>
        <v>774000</v>
      </c>
      <c r="K952" s="427"/>
      <c r="L952" s="134"/>
    </row>
    <row r="953" spans="1:12" s="10" customFormat="1" ht="5.0999999999999996" customHeight="1" x14ac:dyDescent="0.3">
      <c r="A953" s="103"/>
      <c r="B953" s="165"/>
      <c r="C953" s="165"/>
      <c r="D953" s="123"/>
      <c r="E953" s="108"/>
      <c r="F953" s="108"/>
      <c r="G953" s="108"/>
      <c r="H953" s="108"/>
      <c r="I953" s="167"/>
      <c r="J953" s="406"/>
      <c r="K953" s="406"/>
      <c r="L953" s="108"/>
    </row>
    <row r="954" spans="1:12" s="10" customFormat="1" ht="16.5" customHeight="1" x14ac:dyDescent="0.3">
      <c r="A954" s="103"/>
      <c r="B954" s="165"/>
      <c r="C954" s="165"/>
      <c r="D954" s="123"/>
      <c r="E954" s="108"/>
      <c r="F954" s="108"/>
      <c r="G954" s="108"/>
      <c r="H954" s="108"/>
      <c r="I954" s="166" t="s">
        <v>15</v>
      </c>
      <c r="J954" s="168"/>
      <c r="K954" s="169">
        <f>J952*J954</f>
        <v>0</v>
      </c>
      <c r="L954" s="170"/>
    </row>
    <row r="955" spans="1:12" s="10" customFormat="1" ht="5.0999999999999996" customHeight="1" x14ac:dyDescent="0.3">
      <c r="A955" s="103"/>
      <c r="B955" s="165"/>
      <c r="C955" s="165"/>
      <c r="D955" s="123"/>
      <c r="E955" s="108"/>
      <c r="F955" s="108"/>
      <c r="G955" s="108"/>
      <c r="H955" s="108"/>
      <c r="I955" s="167"/>
      <c r="J955" s="407"/>
      <c r="K955" s="407"/>
      <c r="L955" s="108"/>
    </row>
    <row r="956" spans="1:12" s="10" customFormat="1" ht="16.5" customHeight="1" x14ac:dyDescent="0.3">
      <c r="A956" s="103"/>
      <c r="B956" s="171" t="s">
        <v>16</v>
      </c>
      <c r="C956" s="171"/>
      <c r="D956" s="123"/>
      <c r="E956" s="123" t="s">
        <v>17</v>
      </c>
      <c r="F956" s="108"/>
      <c r="G956" s="108"/>
      <c r="H956" s="108"/>
      <c r="I956" s="166" t="s">
        <v>28</v>
      </c>
      <c r="J956" s="408">
        <f>((J952/1.11)+(K954/1.11))*11%</f>
        <v>76702.702702702707</v>
      </c>
      <c r="K956" s="409"/>
      <c r="L956" s="172"/>
    </row>
    <row r="957" spans="1:12" s="10" customFormat="1" ht="5.0999999999999996" customHeight="1" x14ac:dyDescent="0.3">
      <c r="A957" s="103"/>
      <c r="B957" s="165"/>
      <c r="C957" s="165"/>
      <c r="D957" s="123"/>
      <c r="E957" s="108"/>
      <c r="F957" s="108"/>
      <c r="G957" s="108"/>
      <c r="H957" s="108"/>
      <c r="I957" s="167"/>
      <c r="J957" s="407"/>
      <c r="K957" s="407"/>
      <c r="L957" s="108"/>
    </row>
    <row r="958" spans="1:12" s="10" customFormat="1" ht="16.5" customHeight="1" x14ac:dyDescent="0.3">
      <c r="A958" s="103"/>
      <c r="B958" s="173"/>
      <c r="C958" s="174"/>
      <c r="D958" s="123"/>
      <c r="E958" s="123"/>
      <c r="F958" s="108"/>
      <c r="G958" s="108"/>
      <c r="H958" s="108"/>
      <c r="I958" s="166" t="s">
        <v>18</v>
      </c>
      <c r="J958" s="175"/>
      <c r="K958" s="176">
        <f>J952-K954</f>
        <v>774000</v>
      </c>
      <c r="L958" s="172"/>
    </row>
    <row r="959" spans="1:12" s="10" customFormat="1" ht="13.5" customHeight="1" x14ac:dyDescent="0.25">
      <c r="A959" s="103"/>
      <c r="B959" s="177" t="s">
        <v>19</v>
      </c>
      <c r="C959" s="163"/>
      <c r="D959" s="162"/>
      <c r="E959" s="108"/>
      <c r="F959" s="108"/>
      <c r="G959" s="108"/>
      <c r="H959" s="108"/>
      <c r="I959" s="178"/>
      <c r="J959" s="125" t="s">
        <v>20</v>
      </c>
      <c r="K959" s="179" t="s">
        <v>40</v>
      </c>
      <c r="L959" s="108"/>
    </row>
    <row r="960" spans="1:12" s="10" customFormat="1" ht="7.5" customHeight="1" x14ac:dyDescent="0.25">
      <c r="A960" s="180"/>
      <c r="B960" s="163"/>
      <c r="C960" s="163"/>
      <c r="D960" s="162"/>
      <c r="E960" s="163"/>
      <c r="F960" s="163"/>
      <c r="G960" s="163"/>
      <c r="H960" s="163"/>
      <c r="I960" s="181"/>
      <c r="J960" s="181"/>
      <c r="K960" s="182"/>
      <c r="L960" s="163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22050071</v>
      </c>
      <c r="G962" s="11" t="s">
        <v>2</v>
      </c>
      <c r="H962" s="451" t="s">
        <v>36</v>
      </c>
      <c r="I962" s="451"/>
      <c r="J962" s="451"/>
      <c r="K962" s="452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455" t="s">
        <v>3</v>
      </c>
      <c r="G963" s="17"/>
      <c r="H963" s="453"/>
      <c r="I963" s="453"/>
      <c r="J963" s="453"/>
      <c r="K963" s="454"/>
      <c r="L963" s="12"/>
    </row>
    <row r="964" spans="1:12" s="10" customFormat="1" ht="16.5" customHeight="1" x14ac:dyDescent="0.3">
      <c r="A964" s="5"/>
      <c r="B964" s="6" t="s">
        <v>4</v>
      </c>
      <c r="C964" s="7"/>
      <c r="D964" s="456">
        <v>44702</v>
      </c>
      <c r="E964" s="457"/>
      <c r="F964" s="455"/>
      <c r="G964" s="18"/>
      <c r="H964" s="445"/>
      <c r="I964" s="445"/>
      <c r="J964" s="445"/>
      <c r="K964" s="458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455"/>
      <c r="G965" s="18"/>
      <c r="H965" s="459" t="s">
        <v>37</v>
      </c>
      <c r="I965" s="459"/>
      <c r="J965" s="459"/>
      <c r="K965" s="460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73</v>
      </c>
      <c r="E966" s="9"/>
      <c r="F966" s="21"/>
      <c r="G966" s="22"/>
      <c r="H966" s="461"/>
      <c r="I966" s="461"/>
      <c r="J966" s="461"/>
      <c r="K966" s="462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60</v>
      </c>
      <c r="C970" s="46" t="s">
        <v>74</v>
      </c>
      <c r="D970" s="273">
        <v>1</v>
      </c>
      <c r="E970" s="48" t="s">
        <v>75</v>
      </c>
      <c r="F970" s="49"/>
      <c r="G970" s="50"/>
      <c r="H970" s="51">
        <v>64800</v>
      </c>
      <c r="I970" s="52">
        <v>0.13</v>
      </c>
      <c r="J970" s="52"/>
      <c r="K970" s="53">
        <f t="shared" ref="K970:K989" si="24">(B970*H970-((B970*H970)*I970))-((B970*H970-((B970*H970)*I970))*J970)</f>
        <v>3382560</v>
      </c>
      <c r="L970" s="36"/>
    </row>
    <row r="971" spans="1:12" s="10" customFormat="1" ht="13.5" customHeight="1" x14ac:dyDescent="0.25">
      <c r="A971" s="45">
        <v>2</v>
      </c>
      <c r="B971" s="46">
        <v>120</v>
      </c>
      <c r="C971" s="46" t="s">
        <v>74</v>
      </c>
      <c r="D971" s="273">
        <v>1</v>
      </c>
      <c r="E971" s="48" t="s">
        <v>66</v>
      </c>
      <c r="F971" s="49"/>
      <c r="G971" s="50"/>
      <c r="H971" s="51">
        <v>32400</v>
      </c>
      <c r="I971" s="52">
        <v>0.13</v>
      </c>
      <c r="J971" s="52"/>
      <c r="K971" s="53">
        <f t="shared" si="24"/>
        <v>3382560</v>
      </c>
      <c r="L971" s="36"/>
    </row>
    <row r="972" spans="1:12" s="10" customFormat="1" ht="13.5" x14ac:dyDescent="0.25">
      <c r="A972" s="45">
        <v>3</v>
      </c>
      <c r="B972" s="46"/>
      <c r="C972" s="46"/>
      <c r="D972" s="273"/>
      <c r="E972" s="48"/>
      <c r="F972" s="49"/>
      <c r="G972" s="50"/>
      <c r="H972" s="51"/>
      <c r="I972" s="52"/>
      <c r="J972" s="52"/>
      <c r="K972" s="53">
        <f t="shared" si="24"/>
        <v>0</v>
      </c>
      <c r="L972" s="36"/>
    </row>
    <row r="973" spans="1:12" s="10" customFormat="1" ht="13.5" customHeight="1" x14ac:dyDescent="0.25">
      <c r="A973" s="45">
        <v>4</v>
      </c>
      <c r="B973" s="46"/>
      <c r="C973" s="46"/>
      <c r="D973" s="273"/>
      <c r="E973" s="48"/>
      <c r="F973" s="49"/>
      <c r="G973" s="50"/>
      <c r="H973" s="51"/>
      <c r="I973" s="52"/>
      <c r="J973" s="52"/>
      <c r="K973" s="53">
        <f t="shared" si="24"/>
        <v>0</v>
      </c>
      <c r="L973" s="36"/>
    </row>
    <row r="974" spans="1:12" s="10" customFormat="1" ht="13.5" x14ac:dyDescent="0.25">
      <c r="A974" s="45">
        <v>5</v>
      </c>
      <c r="B974" s="46"/>
      <c r="C974" s="46"/>
      <c r="D974" s="273"/>
      <c r="E974" s="48"/>
      <c r="F974" s="49"/>
      <c r="G974" s="50"/>
      <c r="H974" s="51"/>
      <c r="I974" s="52"/>
      <c r="J974" s="52"/>
      <c r="K974" s="53">
        <f t="shared" si="24"/>
        <v>0</v>
      </c>
      <c r="L974" s="36"/>
    </row>
    <row r="975" spans="1:12" s="10" customFormat="1" ht="13.5" x14ac:dyDescent="0.25">
      <c r="A975" s="45">
        <v>6</v>
      </c>
      <c r="B975" s="46"/>
      <c r="C975" s="46"/>
      <c r="D975" s="273"/>
      <c r="E975" s="48"/>
      <c r="F975" s="49"/>
      <c r="G975" s="50"/>
      <c r="H975" s="51"/>
      <c r="I975" s="52"/>
      <c r="J975" s="52"/>
      <c r="K975" s="53">
        <f t="shared" si="24"/>
        <v>0</v>
      </c>
      <c r="L975" s="36"/>
    </row>
    <row r="976" spans="1:12" s="10" customFormat="1" ht="13.5" x14ac:dyDescent="0.25">
      <c r="A976" s="45">
        <v>7</v>
      </c>
      <c r="B976" s="46"/>
      <c r="C976" s="46"/>
      <c r="D976" s="273"/>
      <c r="E976" s="48"/>
      <c r="F976" s="49"/>
      <c r="G976" s="50"/>
      <c r="H976" s="51"/>
      <c r="I976" s="52"/>
      <c r="J976" s="52"/>
      <c r="K976" s="53">
        <f t="shared" si="24"/>
        <v>0</v>
      </c>
      <c r="L976" s="36"/>
    </row>
    <row r="977" spans="1:12" s="10" customFormat="1" ht="13.5" x14ac:dyDescent="0.25">
      <c r="A977" s="45">
        <v>8</v>
      </c>
      <c r="B977" s="46"/>
      <c r="C977" s="46"/>
      <c r="D977" s="273"/>
      <c r="E977" s="48"/>
      <c r="F977" s="49"/>
      <c r="G977" s="50"/>
      <c r="H977" s="51"/>
      <c r="I977" s="52"/>
      <c r="J977" s="52"/>
      <c r="K977" s="53">
        <f t="shared" si="24"/>
        <v>0</v>
      </c>
      <c r="L977" s="36"/>
    </row>
    <row r="978" spans="1:12" s="10" customFormat="1" ht="13.5" x14ac:dyDescent="0.25">
      <c r="A978" s="45">
        <v>9</v>
      </c>
      <c r="B978" s="46"/>
      <c r="C978" s="46"/>
      <c r="D978" s="273"/>
      <c r="E978" s="48"/>
      <c r="F978" s="49"/>
      <c r="G978" s="50"/>
      <c r="H978" s="51"/>
      <c r="I978" s="52"/>
      <c r="J978" s="52"/>
      <c r="K978" s="53">
        <f t="shared" si="24"/>
        <v>0</v>
      </c>
      <c r="L978" s="36"/>
    </row>
    <row r="979" spans="1:12" s="10" customFormat="1" ht="13.5" x14ac:dyDescent="0.25">
      <c r="A979" s="45">
        <v>10</v>
      </c>
      <c r="B979" s="46"/>
      <c r="C979" s="46"/>
      <c r="D979" s="273"/>
      <c r="E979" s="48"/>
      <c r="F979" s="49"/>
      <c r="G979" s="50"/>
      <c r="H979" s="51"/>
      <c r="I979" s="52"/>
      <c r="J979" s="52"/>
      <c r="K979" s="53">
        <f t="shared" si="24"/>
        <v>0</v>
      </c>
      <c r="L979" s="36"/>
    </row>
    <row r="980" spans="1:12" s="10" customFormat="1" ht="13.5" x14ac:dyDescent="0.25">
      <c r="A980" s="45">
        <v>11</v>
      </c>
      <c r="B980" s="46"/>
      <c r="C980" s="46"/>
      <c r="D980" s="273"/>
      <c r="E980" s="48"/>
      <c r="F980" s="49"/>
      <c r="G980" s="50"/>
      <c r="H980" s="51"/>
      <c r="I980" s="52"/>
      <c r="J980" s="52"/>
      <c r="K980" s="53">
        <f t="shared" si="24"/>
        <v>0</v>
      </c>
      <c r="L980" s="36"/>
    </row>
    <row r="981" spans="1:12" s="10" customFormat="1" ht="13.5" x14ac:dyDescent="0.25">
      <c r="A981" s="45">
        <v>12</v>
      </c>
      <c r="B981" s="46"/>
      <c r="C981" s="46"/>
      <c r="D981" s="273"/>
      <c r="E981" s="48"/>
      <c r="F981" s="49"/>
      <c r="G981" s="50"/>
      <c r="H981" s="51"/>
      <c r="I981" s="52"/>
      <c r="J981" s="52"/>
      <c r="K981" s="53">
        <f t="shared" si="24"/>
        <v>0</v>
      </c>
      <c r="L981" s="36"/>
    </row>
    <row r="982" spans="1:12" s="10" customFormat="1" ht="13.5" x14ac:dyDescent="0.25">
      <c r="A982" s="45">
        <v>13</v>
      </c>
      <c r="B982" s="46"/>
      <c r="C982" s="46"/>
      <c r="D982" s="273"/>
      <c r="E982" s="48"/>
      <c r="F982" s="49"/>
      <c r="G982" s="50"/>
      <c r="H982" s="51"/>
      <c r="I982" s="52"/>
      <c r="J982" s="52"/>
      <c r="K982" s="53">
        <f t="shared" si="24"/>
        <v>0</v>
      </c>
      <c r="L982" s="36"/>
    </row>
    <row r="983" spans="1:12" s="10" customFormat="1" ht="13.5" x14ac:dyDescent="0.25">
      <c r="A983" s="45">
        <v>14</v>
      </c>
      <c r="B983" s="46"/>
      <c r="C983" s="46"/>
      <c r="D983" s="273"/>
      <c r="E983" s="48"/>
      <c r="F983" s="49"/>
      <c r="G983" s="50"/>
      <c r="H983" s="51"/>
      <c r="I983" s="52"/>
      <c r="J983" s="52"/>
      <c r="K983" s="53">
        <f t="shared" si="24"/>
        <v>0</v>
      </c>
      <c r="L983" s="36"/>
    </row>
    <row r="984" spans="1:12" s="10" customFormat="1" ht="13.5" x14ac:dyDescent="0.25">
      <c r="A984" s="45">
        <v>15</v>
      </c>
      <c r="B984" s="46"/>
      <c r="C984" s="46"/>
      <c r="D984" s="273"/>
      <c r="E984" s="48"/>
      <c r="F984" s="49"/>
      <c r="G984" s="50"/>
      <c r="H984" s="51"/>
      <c r="I984" s="52"/>
      <c r="J984" s="52"/>
      <c r="K984" s="53">
        <f t="shared" si="24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273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273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273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273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273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272"/>
      <c r="C991" s="272"/>
      <c r="D991" s="63"/>
      <c r="E991" s="64"/>
      <c r="F991" s="64"/>
      <c r="G991" s="64"/>
      <c r="H991" s="64"/>
      <c r="I991" s="65"/>
      <c r="J991" s="444"/>
      <c r="K991" s="445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446">
        <f>SUM(K970:K990)</f>
        <v>6765120</v>
      </c>
      <c r="K992" s="447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448"/>
      <c r="K993" s="448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445"/>
      <c r="K995" s="445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28</v>
      </c>
      <c r="J996" s="449">
        <f>((J992/1.11)+(K994/1.11))*11%</f>
        <v>670417.29729729728</v>
      </c>
      <c r="K996" s="450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445"/>
      <c r="K997" s="445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18</v>
      </c>
      <c r="J998" s="76"/>
      <c r="K998" s="77">
        <f>J992-K994</f>
        <v>6765120</v>
      </c>
      <c r="L998" s="73"/>
    </row>
    <row r="999" spans="1:12" s="10" customFormat="1" ht="13.5" customHeight="1" x14ac:dyDescent="0.25">
      <c r="A999" s="5"/>
      <c r="B999" s="78" t="s">
        <v>19</v>
      </c>
      <c r="C999" s="64"/>
      <c r="D999" s="63"/>
      <c r="I999" s="79"/>
      <c r="J999" s="27" t="s">
        <v>20</v>
      </c>
      <c r="K999" s="80" t="s">
        <v>45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183"/>
      <c r="B1001" s="184"/>
      <c r="C1001" s="184"/>
      <c r="D1001" s="185"/>
      <c r="E1001" s="184"/>
      <c r="F1001" s="184"/>
      <c r="G1001" s="184"/>
      <c r="H1001" s="184"/>
      <c r="I1001" s="186"/>
      <c r="J1001" s="186"/>
      <c r="K1001" s="184"/>
      <c r="L1001" s="184"/>
    </row>
    <row r="1002" spans="1:12" s="10" customFormat="1" ht="16.5" customHeight="1" x14ac:dyDescent="0.3">
      <c r="A1002" s="187"/>
      <c r="B1002" s="188" t="s">
        <v>0</v>
      </c>
      <c r="C1002" s="189"/>
      <c r="D1002" s="190" t="s">
        <v>1</v>
      </c>
      <c r="E1002" s="191">
        <v>22050071</v>
      </c>
      <c r="F1002" s="192"/>
      <c r="G1002" s="193" t="s">
        <v>2</v>
      </c>
      <c r="H1002" s="428" t="s">
        <v>36</v>
      </c>
      <c r="I1002" s="428"/>
      <c r="J1002" s="428"/>
      <c r="K1002" s="429"/>
      <c r="L1002" s="194"/>
    </row>
    <row r="1003" spans="1:12" s="10" customFormat="1" ht="2.4500000000000002" customHeight="1" x14ac:dyDescent="0.3">
      <c r="A1003" s="187"/>
      <c r="B1003" s="195"/>
      <c r="C1003" s="196"/>
      <c r="D1003" s="197"/>
      <c r="E1003" s="198"/>
      <c r="F1003" s="432" t="s">
        <v>3</v>
      </c>
      <c r="G1003" s="199"/>
      <c r="H1003" s="430"/>
      <c r="I1003" s="430"/>
      <c r="J1003" s="430"/>
      <c r="K1003" s="431"/>
      <c r="L1003" s="194"/>
    </row>
    <row r="1004" spans="1:12" s="10" customFormat="1" ht="16.5" customHeight="1" x14ac:dyDescent="0.3">
      <c r="A1004" s="187"/>
      <c r="B1004" s="188" t="s">
        <v>4</v>
      </c>
      <c r="C1004" s="189"/>
      <c r="D1004" s="433">
        <v>44702</v>
      </c>
      <c r="E1004" s="434"/>
      <c r="F1004" s="432"/>
      <c r="G1004" s="200"/>
      <c r="H1004" s="412"/>
      <c r="I1004" s="412"/>
      <c r="J1004" s="412"/>
      <c r="K1004" s="435"/>
      <c r="L1004" s="200"/>
    </row>
    <row r="1005" spans="1:12" s="10" customFormat="1" ht="2.4500000000000002" customHeight="1" x14ac:dyDescent="0.3">
      <c r="A1005" s="187"/>
      <c r="B1005" s="195"/>
      <c r="C1005" s="196"/>
      <c r="D1005" s="197"/>
      <c r="E1005" s="198"/>
      <c r="F1005" s="432"/>
      <c r="G1005" s="200"/>
      <c r="H1005" s="436" t="s">
        <v>37</v>
      </c>
      <c r="I1005" s="436"/>
      <c r="J1005" s="436"/>
      <c r="K1005" s="437"/>
      <c r="L1005" s="201"/>
    </row>
    <row r="1006" spans="1:12" s="10" customFormat="1" ht="16.5" customHeight="1" x14ac:dyDescent="0.4">
      <c r="A1006" s="187"/>
      <c r="B1006" s="188" t="s">
        <v>5</v>
      </c>
      <c r="C1006" s="189"/>
      <c r="D1006" s="202" t="s">
        <v>73</v>
      </c>
      <c r="E1006" s="191"/>
      <c r="F1006" s="203"/>
      <c r="G1006" s="204"/>
      <c r="H1006" s="438"/>
      <c r="I1006" s="438"/>
      <c r="J1006" s="438"/>
      <c r="K1006" s="439"/>
      <c r="L1006" s="201"/>
    </row>
    <row r="1007" spans="1:12" s="10" customFormat="1" ht="5.0999999999999996" customHeight="1" x14ac:dyDescent="0.45">
      <c r="A1007" s="187"/>
      <c r="B1007" s="205"/>
      <c r="C1007" s="206"/>
      <c r="D1007" s="207"/>
      <c r="E1007" s="192"/>
      <c r="F1007" s="208"/>
      <c r="G1007" s="192"/>
      <c r="H1007" s="192"/>
      <c r="I1007" s="209"/>
      <c r="J1007" s="209"/>
      <c r="K1007" s="210"/>
      <c r="L1007" s="192"/>
    </row>
    <row r="1008" spans="1:12" s="10" customFormat="1" ht="14.25" thickBot="1" x14ac:dyDescent="0.3">
      <c r="A1008" s="187"/>
      <c r="B1008" s="211" t="s">
        <v>6</v>
      </c>
      <c r="C1008" s="211" t="s">
        <v>7</v>
      </c>
      <c r="D1008" s="212" t="s">
        <v>8</v>
      </c>
      <c r="E1008" s="213"/>
      <c r="F1008" s="214" t="s">
        <v>9</v>
      </c>
      <c r="G1008" s="215"/>
      <c r="H1008" s="211" t="s">
        <v>10</v>
      </c>
      <c r="I1008" s="216" t="s">
        <v>11</v>
      </c>
      <c r="J1008" s="216" t="s">
        <v>12</v>
      </c>
      <c r="K1008" s="217" t="s">
        <v>13</v>
      </c>
      <c r="L1008" s="218"/>
    </row>
    <row r="1009" spans="1:12" s="10" customFormat="1" ht="7.5" customHeight="1" thickTop="1" x14ac:dyDescent="0.25">
      <c r="A1009" s="187"/>
      <c r="B1009" s="219"/>
      <c r="C1009" s="220"/>
      <c r="D1009" s="221"/>
      <c r="E1009" s="222"/>
      <c r="F1009" s="223"/>
      <c r="G1009" s="224"/>
      <c r="H1009" s="219"/>
      <c r="I1009" s="225"/>
      <c r="J1009" s="225"/>
      <c r="K1009" s="226"/>
      <c r="L1009" s="218"/>
    </row>
    <row r="1010" spans="1:12" s="10" customFormat="1" ht="13.5" customHeight="1" x14ac:dyDescent="0.25">
      <c r="A1010" s="227">
        <v>1</v>
      </c>
      <c r="B1010" s="228">
        <v>60</v>
      </c>
      <c r="C1010" s="228" t="s">
        <v>74</v>
      </c>
      <c r="D1010" s="304">
        <v>1</v>
      </c>
      <c r="E1010" s="236" t="s">
        <v>75</v>
      </c>
      <c r="F1010" s="231"/>
      <c r="G1010" s="232"/>
      <c r="H1010" s="233">
        <v>64800</v>
      </c>
      <c r="I1010" s="234">
        <v>0.13</v>
      </c>
      <c r="J1010" s="234"/>
      <c r="K1010" s="235">
        <f t="shared" ref="K1010:K1029" si="25">(B1010*H1010-((B1010*H1010)*I1010))-((B1010*H1010-((B1010*H1010)*I1010))*J1010)</f>
        <v>3382560</v>
      </c>
      <c r="L1010" s="218"/>
    </row>
    <row r="1011" spans="1:12" s="10" customFormat="1" ht="13.5" customHeight="1" x14ac:dyDescent="0.25">
      <c r="A1011" s="227">
        <v>2</v>
      </c>
      <c r="B1011" s="228">
        <v>120</v>
      </c>
      <c r="C1011" s="228" t="s">
        <v>74</v>
      </c>
      <c r="D1011" s="304">
        <v>1</v>
      </c>
      <c r="E1011" s="236" t="s">
        <v>66</v>
      </c>
      <c r="F1011" s="231"/>
      <c r="G1011" s="232"/>
      <c r="H1011" s="233">
        <v>32400</v>
      </c>
      <c r="I1011" s="234">
        <v>0.13</v>
      </c>
      <c r="J1011" s="234"/>
      <c r="K1011" s="235">
        <f t="shared" si="25"/>
        <v>3382560</v>
      </c>
      <c r="L1011" s="218"/>
    </row>
    <row r="1012" spans="1:12" s="10" customFormat="1" ht="13.5" x14ac:dyDescent="0.25">
      <c r="A1012" s="227">
        <v>3</v>
      </c>
      <c r="B1012" s="228"/>
      <c r="C1012" s="228"/>
      <c r="D1012" s="304"/>
      <c r="E1012" s="236"/>
      <c r="F1012" s="231"/>
      <c r="G1012" s="232"/>
      <c r="H1012" s="233"/>
      <c r="I1012" s="234"/>
      <c r="J1012" s="234"/>
      <c r="K1012" s="235">
        <f t="shared" si="25"/>
        <v>0</v>
      </c>
      <c r="L1012" s="218"/>
    </row>
    <row r="1013" spans="1:12" s="10" customFormat="1" ht="13.5" customHeight="1" x14ac:dyDescent="0.25">
      <c r="A1013" s="227">
        <v>4</v>
      </c>
      <c r="B1013" s="228"/>
      <c r="C1013" s="228"/>
      <c r="D1013" s="304"/>
      <c r="E1013" s="236"/>
      <c r="F1013" s="231"/>
      <c r="G1013" s="232"/>
      <c r="H1013" s="233"/>
      <c r="I1013" s="234"/>
      <c r="J1013" s="234"/>
      <c r="K1013" s="235">
        <f t="shared" si="25"/>
        <v>0</v>
      </c>
      <c r="L1013" s="218"/>
    </row>
    <row r="1014" spans="1:12" s="10" customFormat="1" ht="13.5" x14ac:dyDescent="0.25">
      <c r="A1014" s="227">
        <v>5</v>
      </c>
      <c r="B1014" s="228"/>
      <c r="C1014" s="228"/>
      <c r="D1014" s="304"/>
      <c r="E1014" s="236"/>
      <c r="F1014" s="231"/>
      <c r="G1014" s="232"/>
      <c r="H1014" s="233"/>
      <c r="I1014" s="234"/>
      <c r="J1014" s="234"/>
      <c r="K1014" s="235">
        <f t="shared" si="25"/>
        <v>0</v>
      </c>
      <c r="L1014" s="218"/>
    </row>
    <row r="1015" spans="1:12" s="10" customFormat="1" ht="13.5" x14ac:dyDescent="0.25">
      <c r="A1015" s="227">
        <v>6</v>
      </c>
      <c r="B1015" s="228"/>
      <c r="C1015" s="228"/>
      <c r="D1015" s="304"/>
      <c r="E1015" s="236"/>
      <c r="F1015" s="231"/>
      <c r="G1015" s="232"/>
      <c r="H1015" s="233"/>
      <c r="I1015" s="234"/>
      <c r="J1015" s="234"/>
      <c r="K1015" s="235">
        <f t="shared" si="25"/>
        <v>0</v>
      </c>
      <c r="L1015" s="218"/>
    </row>
    <row r="1016" spans="1:12" s="10" customFormat="1" ht="13.5" x14ac:dyDescent="0.25">
      <c r="A1016" s="227">
        <v>7</v>
      </c>
      <c r="B1016" s="228"/>
      <c r="C1016" s="228"/>
      <c r="D1016" s="304"/>
      <c r="E1016" s="236"/>
      <c r="F1016" s="231"/>
      <c r="G1016" s="232"/>
      <c r="H1016" s="233"/>
      <c r="I1016" s="234"/>
      <c r="J1016" s="234"/>
      <c r="K1016" s="235">
        <f t="shared" si="25"/>
        <v>0</v>
      </c>
      <c r="L1016" s="218"/>
    </row>
    <row r="1017" spans="1:12" s="10" customFormat="1" ht="13.5" x14ac:dyDescent="0.25">
      <c r="A1017" s="227">
        <v>8</v>
      </c>
      <c r="B1017" s="228"/>
      <c r="C1017" s="228"/>
      <c r="D1017" s="304"/>
      <c r="E1017" s="236"/>
      <c r="F1017" s="231"/>
      <c r="G1017" s="232"/>
      <c r="H1017" s="233"/>
      <c r="I1017" s="234"/>
      <c r="J1017" s="234"/>
      <c r="K1017" s="235">
        <f t="shared" si="25"/>
        <v>0</v>
      </c>
      <c r="L1017" s="218"/>
    </row>
    <row r="1018" spans="1:12" s="10" customFormat="1" ht="13.5" x14ac:dyDescent="0.25">
      <c r="A1018" s="227">
        <v>9</v>
      </c>
      <c r="B1018" s="228"/>
      <c r="C1018" s="228"/>
      <c r="D1018" s="304"/>
      <c r="E1018" s="236"/>
      <c r="F1018" s="231"/>
      <c r="G1018" s="232"/>
      <c r="H1018" s="233"/>
      <c r="I1018" s="234"/>
      <c r="J1018" s="234"/>
      <c r="K1018" s="235">
        <f t="shared" si="25"/>
        <v>0</v>
      </c>
      <c r="L1018" s="218"/>
    </row>
    <row r="1019" spans="1:12" s="10" customFormat="1" ht="13.5" x14ac:dyDescent="0.25">
      <c r="A1019" s="227">
        <v>10</v>
      </c>
      <c r="B1019" s="228"/>
      <c r="C1019" s="228"/>
      <c r="D1019" s="304"/>
      <c r="E1019" s="236"/>
      <c r="F1019" s="231"/>
      <c r="G1019" s="232"/>
      <c r="H1019" s="233"/>
      <c r="I1019" s="234"/>
      <c r="J1019" s="234"/>
      <c r="K1019" s="235">
        <f t="shared" si="25"/>
        <v>0</v>
      </c>
      <c r="L1019" s="218"/>
    </row>
    <row r="1020" spans="1:12" s="10" customFormat="1" ht="13.5" x14ac:dyDescent="0.25">
      <c r="A1020" s="227">
        <v>11</v>
      </c>
      <c r="B1020" s="228"/>
      <c r="C1020" s="228"/>
      <c r="D1020" s="304"/>
      <c r="E1020" s="236"/>
      <c r="F1020" s="231"/>
      <c r="G1020" s="232"/>
      <c r="H1020" s="233"/>
      <c r="I1020" s="234"/>
      <c r="J1020" s="234"/>
      <c r="K1020" s="235">
        <f t="shared" si="25"/>
        <v>0</v>
      </c>
      <c r="L1020" s="218"/>
    </row>
    <row r="1021" spans="1:12" s="10" customFormat="1" ht="13.5" x14ac:dyDescent="0.25">
      <c r="A1021" s="227">
        <v>12</v>
      </c>
      <c r="B1021" s="228"/>
      <c r="C1021" s="228"/>
      <c r="D1021" s="304"/>
      <c r="E1021" s="236"/>
      <c r="F1021" s="231"/>
      <c r="G1021" s="232"/>
      <c r="H1021" s="233"/>
      <c r="I1021" s="234"/>
      <c r="J1021" s="234"/>
      <c r="K1021" s="235">
        <f t="shared" si="25"/>
        <v>0</v>
      </c>
      <c r="L1021" s="218"/>
    </row>
    <row r="1022" spans="1:12" s="10" customFormat="1" ht="13.5" x14ac:dyDescent="0.25">
      <c r="A1022" s="227">
        <v>13</v>
      </c>
      <c r="B1022" s="228"/>
      <c r="C1022" s="228"/>
      <c r="D1022" s="304"/>
      <c r="E1022" s="236"/>
      <c r="F1022" s="231"/>
      <c r="G1022" s="232"/>
      <c r="H1022" s="233"/>
      <c r="I1022" s="234"/>
      <c r="J1022" s="234"/>
      <c r="K1022" s="235">
        <f t="shared" si="25"/>
        <v>0</v>
      </c>
      <c r="L1022" s="218"/>
    </row>
    <row r="1023" spans="1:12" s="10" customFormat="1" ht="13.5" x14ac:dyDescent="0.25">
      <c r="A1023" s="227">
        <v>14</v>
      </c>
      <c r="B1023" s="228"/>
      <c r="C1023" s="228"/>
      <c r="D1023" s="304"/>
      <c r="E1023" s="236"/>
      <c r="F1023" s="231"/>
      <c r="G1023" s="232"/>
      <c r="H1023" s="233"/>
      <c r="I1023" s="234"/>
      <c r="J1023" s="234"/>
      <c r="K1023" s="235">
        <f t="shared" si="25"/>
        <v>0</v>
      </c>
      <c r="L1023" s="218"/>
    </row>
    <row r="1024" spans="1:12" s="10" customFormat="1" ht="13.5" x14ac:dyDescent="0.25">
      <c r="A1024" s="227">
        <v>15</v>
      </c>
      <c r="B1024" s="228"/>
      <c r="C1024" s="228"/>
      <c r="D1024" s="304"/>
      <c r="E1024" s="236"/>
      <c r="F1024" s="231"/>
      <c r="G1024" s="232"/>
      <c r="H1024" s="233"/>
      <c r="I1024" s="234"/>
      <c r="J1024" s="234"/>
      <c r="K1024" s="235">
        <f t="shared" si="25"/>
        <v>0</v>
      </c>
      <c r="L1024" s="218"/>
    </row>
    <row r="1025" spans="1:12" s="10" customFormat="1" ht="13.5" x14ac:dyDescent="0.25">
      <c r="A1025" s="227">
        <v>16</v>
      </c>
      <c r="B1025" s="228"/>
      <c r="C1025" s="228"/>
      <c r="D1025" s="304"/>
      <c r="E1025" s="236"/>
      <c r="F1025" s="231"/>
      <c r="G1025" s="232"/>
      <c r="H1025" s="233"/>
      <c r="I1025" s="234"/>
      <c r="J1025" s="234"/>
      <c r="K1025" s="235">
        <f t="shared" si="25"/>
        <v>0</v>
      </c>
      <c r="L1025" s="218"/>
    </row>
    <row r="1026" spans="1:12" s="10" customFormat="1" ht="13.5" x14ac:dyDescent="0.25">
      <c r="A1026" s="227">
        <v>17</v>
      </c>
      <c r="B1026" s="228"/>
      <c r="C1026" s="228"/>
      <c r="D1026" s="304"/>
      <c r="E1026" s="236"/>
      <c r="F1026" s="231"/>
      <c r="G1026" s="232"/>
      <c r="H1026" s="233"/>
      <c r="I1026" s="234"/>
      <c r="J1026" s="234"/>
      <c r="K1026" s="235">
        <f t="shared" si="25"/>
        <v>0</v>
      </c>
      <c r="L1026" s="218"/>
    </row>
    <row r="1027" spans="1:12" s="10" customFormat="1" ht="13.5" x14ac:dyDescent="0.25">
      <c r="A1027" s="227">
        <v>18</v>
      </c>
      <c r="B1027" s="228"/>
      <c r="C1027" s="228"/>
      <c r="D1027" s="304"/>
      <c r="E1027" s="236"/>
      <c r="F1027" s="231"/>
      <c r="G1027" s="232"/>
      <c r="H1027" s="233"/>
      <c r="I1027" s="234"/>
      <c r="J1027" s="234"/>
      <c r="K1027" s="235">
        <f t="shared" si="25"/>
        <v>0</v>
      </c>
      <c r="L1027" s="218"/>
    </row>
    <row r="1028" spans="1:12" s="10" customFormat="1" ht="12.75" customHeight="1" x14ac:dyDescent="0.25">
      <c r="A1028" s="227">
        <v>19</v>
      </c>
      <c r="B1028" s="228"/>
      <c r="C1028" s="228"/>
      <c r="D1028" s="304"/>
      <c r="E1028" s="236"/>
      <c r="F1028" s="231"/>
      <c r="G1028" s="232"/>
      <c r="H1028" s="233"/>
      <c r="I1028" s="234"/>
      <c r="J1028" s="234"/>
      <c r="K1028" s="235">
        <f t="shared" si="25"/>
        <v>0</v>
      </c>
      <c r="L1028" s="218"/>
    </row>
    <row r="1029" spans="1:12" s="10" customFormat="1" ht="13.5" x14ac:dyDescent="0.25">
      <c r="A1029" s="227">
        <v>20</v>
      </c>
      <c r="B1029" s="228"/>
      <c r="C1029" s="228"/>
      <c r="D1029" s="304"/>
      <c r="E1029" s="236"/>
      <c r="F1029" s="231"/>
      <c r="G1029" s="232"/>
      <c r="H1029" s="233"/>
      <c r="I1029" s="234"/>
      <c r="J1029" s="234"/>
      <c r="K1029" s="235">
        <f t="shared" si="25"/>
        <v>0</v>
      </c>
      <c r="L1029" s="218"/>
    </row>
    <row r="1030" spans="1:12" s="10" customFormat="1" ht="7.5" customHeight="1" x14ac:dyDescent="0.25">
      <c r="A1030" s="187"/>
      <c r="B1030" s="237"/>
      <c r="C1030" s="237"/>
      <c r="D1030" s="238"/>
      <c r="E1030" s="239"/>
      <c r="F1030" s="240"/>
      <c r="G1030" s="241"/>
      <c r="H1030" s="242"/>
      <c r="I1030" s="243"/>
      <c r="J1030" s="243"/>
      <c r="K1030" s="244"/>
      <c r="L1030" s="218"/>
    </row>
    <row r="1031" spans="1:12" s="10" customFormat="1" ht="5.0999999999999996" customHeight="1" x14ac:dyDescent="0.25">
      <c r="A1031" s="187"/>
      <c r="B1031" s="303"/>
      <c r="C1031" s="303"/>
      <c r="D1031" s="246"/>
      <c r="E1031" s="247"/>
      <c r="F1031" s="247"/>
      <c r="G1031" s="247"/>
      <c r="H1031" s="247"/>
      <c r="I1031" s="248"/>
      <c r="J1031" s="440"/>
      <c r="K1031" s="412"/>
      <c r="L1031" s="192"/>
    </row>
    <row r="1032" spans="1:12" s="10" customFormat="1" ht="16.5" customHeight="1" x14ac:dyDescent="0.3">
      <c r="A1032" s="187"/>
      <c r="B1032" s="249"/>
      <c r="C1032" s="249"/>
      <c r="D1032" s="207"/>
      <c r="E1032" s="192"/>
      <c r="F1032" s="192"/>
      <c r="G1032" s="192"/>
      <c r="H1032" s="192"/>
      <c r="I1032" s="250" t="s">
        <v>14</v>
      </c>
      <c r="J1032" s="441">
        <f>SUM(K1010:K1030)</f>
        <v>6765120</v>
      </c>
      <c r="K1032" s="442"/>
      <c r="L1032" s="218"/>
    </row>
    <row r="1033" spans="1:12" s="10" customFormat="1" ht="5.0999999999999996" customHeight="1" x14ac:dyDescent="0.3">
      <c r="A1033" s="187"/>
      <c r="B1033" s="249"/>
      <c r="C1033" s="249"/>
      <c r="D1033" s="207"/>
      <c r="E1033" s="192"/>
      <c r="F1033" s="192"/>
      <c r="G1033" s="192"/>
      <c r="H1033" s="192"/>
      <c r="I1033" s="251"/>
      <c r="J1033" s="443"/>
      <c r="K1033" s="443"/>
      <c r="L1033" s="192"/>
    </row>
    <row r="1034" spans="1:12" s="10" customFormat="1" ht="16.5" customHeight="1" x14ac:dyDescent="0.3">
      <c r="A1034" s="187"/>
      <c r="B1034" s="249"/>
      <c r="C1034" s="249"/>
      <c r="D1034" s="207"/>
      <c r="E1034" s="192"/>
      <c r="F1034" s="192"/>
      <c r="G1034" s="192"/>
      <c r="H1034" s="192"/>
      <c r="I1034" s="250" t="s">
        <v>15</v>
      </c>
      <c r="J1034" s="252"/>
      <c r="K1034" s="253">
        <f>J1032*J1034</f>
        <v>0</v>
      </c>
      <c r="L1034" s="254"/>
    </row>
    <row r="1035" spans="1:12" s="10" customFormat="1" ht="5.0999999999999996" customHeight="1" x14ac:dyDescent="0.3">
      <c r="A1035" s="187"/>
      <c r="B1035" s="249"/>
      <c r="C1035" s="249"/>
      <c r="D1035" s="207"/>
      <c r="E1035" s="192"/>
      <c r="F1035" s="192"/>
      <c r="G1035" s="192"/>
      <c r="H1035" s="192"/>
      <c r="I1035" s="251"/>
      <c r="J1035" s="412"/>
      <c r="K1035" s="412"/>
      <c r="L1035" s="192"/>
    </row>
    <row r="1036" spans="1:12" s="10" customFormat="1" ht="16.5" customHeight="1" x14ac:dyDescent="0.3">
      <c r="A1036" s="187"/>
      <c r="B1036" s="255" t="s">
        <v>16</v>
      </c>
      <c r="C1036" s="255"/>
      <c r="D1036" s="207"/>
      <c r="E1036" s="207" t="s">
        <v>17</v>
      </c>
      <c r="F1036" s="192"/>
      <c r="G1036" s="192"/>
      <c r="H1036" s="192"/>
      <c r="I1036" s="250" t="s">
        <v>28</v>
      </c>
      <c r="J1036" s="410">
        <f>((J1032/1.11)+(K1034/1.11))*11%</f>
        <v>670417.29729729728</v>
      </c>
      <c r="K1036" s="411"/>
      <c r="L1036" s="256"/>
    </row>
    <row r="1037" spans="1:12" s="10" customFormat="1" ht="5.0999999999999996" customHeight="1" x14ac:dyDescent="0.3">
      <c r="A1037" s="187"/>
      <c r="B1037" s="249"/>
      <c r="C1037" s="249"/>
      <c r="D1037" s="207"/>
      <c r="E1037" s="192"/>
      <c r="F1037" s="192"/>
      <c r="G1037" s="192"/>
      <c r="H1037" s="192"/>
      <c r="I1037" s="251"/>
      <c r="J1037" s="412"/>
      <c r="K1037" s="412"/>
      <c r="L1037" s="192"/>
    </row>
    <row r="1038" spans="1:12" s="10" customFormat="1" ht="16.5" customHeight="1" x14ac:dyDescent="0.3">
      <c r="A1038" s="187"/>
      <c r="B1038" s="257"/>
      <c r="C1038" s="258"/>
      <c r="D1038" s="207"/>
      <c r="E1038" s="207"/>
      <c r="F1038" s="192"/>
      <c r="G1038" s="192"/>
      <c r="H1038" s="192"/>
      <c r="I1038" s="250" t="s">
        <v>18</v>
      </c>
      <c r="J1038" s="259"/>
      <c r="K1038" s="260">
        <f>J1032-K1034</f>
        <v>6765120</v>
      </c>
      <c r="L1038" s="256"/>
    </row>
    <row r="1039" spans="1:12" s="10" customFormat="1" ht="13.5" customHeight="1" x14ac:dyDescent="0.25">
      <c r="A1039" s="187"/>
      <c r="B1039" s="261" t="s">
        <v>19</v>
      </c>
      <c r="C1039" s="247"/>
      <c r="D1039" s="246"/>
      <c r="E1039" s="192"/>
      <c r="F1039" s="192"/>
      <c r="G1039" s="192"/>
      <c r="H1039" s="192"/>
      <c r="I1039" s="262"/>
      <c r="J1039" s="209" t="s">
        <v>20</v>
      </c>
      <c r="K1039" s="263" t="s">
        <v>45</v>
      </c>
      <c r="L1039" s="192"/>
    </row>
    <row r="1040" spans="1:12" s="10" customFormat="1" ht="7.5" customHeight="1" x14ac:dyDescent="0.25">
      <c r="A1040" s="264"/>
      <c r="B1040" s="247"/>
      <c r="C1040" s="247"/>
      <c r="D1040" s="246"/>
      <c r="E1040" s="247"/>
      <c r="F1040" s="247"/>
      <c r="G1040" s="247"/>
      <c r="H1040" s="247"/>
      <c r="I1040" s="265"/>
      <c r="J1040" s="265"/>
      <c r="K1040" s="266"/>
      <c r="L1040" s="247"/>
    </row>
    <row r="1041" spans="1:12" ht="7.5" customHeight="1" x14ac:dyDescent="0.25">
      <c r="A1041" s="99"/>
      <c r="B1041" s="100"/>
      <c r="C1041" s="100"/>
      <c r="D1041" s="101"/>
      <c r="E1041" s="100"/>
      <c r="F1041" s="100"/>
      <c r="G1041" s="100"/>
      <c r="H1041" s="100"/>
      <c r="I1041" s="102"/>
      <c r="J1041" s="102"/>
      <c r="K1041" s="100"/>
      <c r="L1041" s="100"/>
    </row>
    <row r="1042" spans="1:12" s="10" customFormat="1" ht="16.5" customHeight="1" x14ac:dyDescent="0.3">
      <c r="A1042" s="103"/>
      <c r="B1042" s="104" t="s">
        <v>0</v>
      </c>
      <c r="C1042" s="105"/>
      <c r="D1042" s="106" t="s">
        <v>1</v>
      </c>
      <c r="E1042" s="107">
        <v>22050071</v>
      </c>
      <c r="F1042" s="108"/>
      <c r="G1042" s="109" t="s">
        <v>2</v>
      </c>
      <c r="H1042" s="413" t="s">
        <v>36</v>
      </c>
      <c r="I1042" s="413"/>
      <c r="J1042" s="413"/>
      <c r="K1042" s="414"/>
      <c r="L1042" s="110"/>
    </row>
    <row r="1043" spans="1:12" s="10" customFormat="1" ht="2.4500000000000002" customHeight="1" x14ac:dyDescent="0.3">
      <c r="A1043" s="103"/>
      <c r="B1043" s="111"/>
      <c r="C1043" s="112"/>
      <c r="D1043" s="113"/>
      <c r="E1043" s="114"/>
      <c r="F1043" s="417" t="s">
        <v>3</v>
      </c>
      <c r="G1043" s="115"/>
      <c r="H1043" s="415"/>
      <c r="I1043" s="415"/>
      <c r="J1043" s="415"/>
      <c r="K1043" s="416"/>
      <c r="L1043" s="110"/>
    </row>
    <row r="1044" spans="1:12" s="10" customFormat="1" ht="16.5" customHeight="1" x14ac:dyDescent="0.3">
      <c r="A1044" s="103"/>
      <c r="B1044" s="104" t="s">
        <v>4</v>
      </c>
      <c r="C1044" s="105"/>
      <c r="D1044" s="418">
        <v>44702</v>
      </c>
      <c r="E1044" s="419"/>
      <c r="F1044" s="417"/>
      <c r="G1044" s="116"/>
      <c r="H1044" s="407"/>
      <c r="I1044" s="407"/>
      <c r="J1044" s="407"/>
      <c r="K1044" s="420"/>
      <c r="L1044" s="116"/>
    </row>
    <row r="1045" spans="1:12" s="10" customFormat="1" ht="2.4500000000000002" customHeight="1" x14ac:dyDescent="0.3">
      <c r="A1045" s="103"/>
      <c r="B1045" s="111"/>
      <c r="C1045" s="112"/>
      <c r="D1045" s="113"/>
      <c r="E1045" s="114"/>
      <c r="F1045" s="417"/>
      <c r="G1045" s="116"/>
      <c r="H1045" s="421" t="s">
        <v>37</v>
      </c>
      <c r="I1045" s="421"/>
      <c r="J1045" s="421"/>
      <c r="K1045" s="422"/>
      <c r="L1045" s="117"/>
    </row>
    <row r="1046" spans="1:12" s="10" customFormat="1" ht="16.5" customHeight="1" x14ac:dyDescent="0.4">
      <c r="A1046" s="103"/>
      <c r="B1046" s="104" t="s">
        <v>5</v>
      </c>
      <c r="C1046" s="105"/>
      <c r="D1046" s="118" t="s">
        <v>73</v>
      </c>
      <c r="E1046" s="107"/>
      <c r="F1046" s="119"/>
      <c r="G1046" s="120"/>
      <c r="H1046" s="423"/>
      <c r="I1046" s="423"/>
      <c r="J1046" s="423"/>
      <c r="K1046" s="424"/>
      <c r="L1046" s="117"/>
    </row>
    <row r="1047" spans="1:12" s="10" customFormat="1" ht="5.0999999999999996" customHeight="1" x14ac:dyDescent="0.45">
      <c r="A1047" s="103"/>
      <c r="B1047" s="121"/>
      <c r="C1047" s="122"/>
      <c r="D1047" s="123"/>
      <c r="E1047" s="108"/>
      <c r="F1047" s="124"/>
      <c r="G1047" s="108"/>
      <c r="H1047" s="108"/>
      <c r="I1047" s="125"/>
      <c r="J1047" s="125"/>
      <c r="K1047" s="126"/>
      <c r="L1047" s="108"/>
    </row>
    <row r="1048" spans="1:12" s="10" customFormat="1" ht="14.25" thickBot="1" x14ac:dyDescent="0.3">
      <c r="A1048" s="103"/>
      <c r="B1048" s="127" t="s">
        <v>6</v>
      </c>
      <c r="C1048" s="127" t="s">
        <v>7</v>
      </c>
      <c r="D1048" s="128" t="s">
        <v>8</v>
      </c>
      <c r="E1048" s="129"/>
      <c r="F1048" s="130" t="s">
        <v>9</v>
      </c>
      <c r="G1048" s="131"/>
      <c r="H1048" s="127" t="s">
        <v>10</v>
      </c>
      <c r="I1048" s="132" t="s">
        <v>11</v>
      </c>
      <c r="J1048" s="132" t="s">
        <v>12</v>
      </c>
      <c r="K1048" s="133" t="s">
        <v>13</v>
      </c>
      <c r="L1048" s="134"/>
    </row>
    <row r="1049" spans="1:12" s="10" customFormat="1" ht="7.5" customHeight="1" thickTop="1" x14ac:dyDescent="0.25">
      <c r="A1049" s="103"/>
      <c r="B1049" s="135"/>
      <c r="C1049" s="136"/>
      <c r="D1049" s="137"/>
      <c r="E1049" s="138"/>
      <c r="F1049" s="139"/>
      <c r="G1049" s="140"/>
      <c r="H1049" s="135"/>
      <c r="I1049" s="141"/>
      <c r="J1049" s="141"/>
      <c r="K1049" s="142"/>
      <c r="L1049" s="134"/>
    </row>
    <row r="1050" spans="1:12" s="10" customFormat="1" ht="13.5" customHeight="1" x14ac:dyDescent="0.25">
      <c r="A1050" s="143">
        <v>1</v>
      </c>
      <c r="B1050" s="144">
        <v>60</v>
      </c>
      <c r="C1050" s="144" t="s">
        <v>74</v>
      </c>
      <c r="D1050" s="305">
        <v>1</v>
      </c>
      <c r="E1050" s="152" t="s">
        <v>75</v>
      </c>
      <c r="F1050" s="147"/>
      <c r="G1050" s="148"/>
      <c r="H1050" s="149">
        <v>64800</v>
      </c>
      <c r="I1050" s="150">
        <v>0.13</v>
      </c>
      <c r="J1050" s="150"/>
      <c r="K1050" s="151">
        <f t="shared" ref="K1050:K1069" si="26">(B1050*H1050-((B1050*H1050)*I1050))-((B1050*H1050-((B1050*H1050)*I1050))*J1050)</f>
        <v>3382560</v>
      </c>
      <c r="L1050" s="134"/>
    </row>
    <row r="1051" spans="1:12" s="10" customFormat="1" ht="13.5" customHeight="1" x14ac:dyDescent="0.25">
      <c r="A1051" s="143">
        <v>2</v>
      </c>
      <c r="B1051" s="144">
        <v>120</v>
      </c>
      <c r="C1051" s="144" t="s">
        <v>74</v>
      </c>
      <c r="D1051" s="305">
        <v>1</v>
      </c>
      <c r="E1051" s="152" t="s">
        <v>66</v>
      </c>
      <c r="F1051" s="147"/>
      <c r="G1051" s="148"/>
      <c r="H1051" s="149">
        <v>32400</v>
      </c>
      <c r="I1051" s="150">
        <v>0.13</v>
      </c>
      <c r="J1051" s="150"/>
      <c r="K1051" s="151">
        <f t="shared" si="26"/>
        <v>3382560</v>
      </c>
      <c r="L1051" s="134"/>
    </row>
    <row r="1052" spans="1:12" s="10" customFormat="1" ht="13.5" x14ac:dyDescent="0.25">
      <c r="A1052" s="143">
        <v>3</v>
      </c>
      <c r="B1052" s="144"/>
      <c r="C1052" s="144"/>
      <c r="D1052" s="305"/>
      <c r="E1052" s="152"/>
      <c r="F1052" s="147"/>
      <c r="G1052" s="148"/>
      <c r="H1052" s="149"/>
      <c r="I1052" s="150"/>
      <c r="J1052" s="150"/>
      <c r="K1052" s="151">
        <f t="shared" si="26"/>
        <v>0</v>
      </c>
      <c r="L1052" s="134"/>
    </row>
    <row r="1053" spans="1:12" s="10" customFormat="1" ht="13.5" customHeight="1" x14ac:dyDescent="0.25">
      <c r="A1053" s="143">
        <v>4</v>
      </c>
      <c r="B1053" s="144"/>
      <c r="C1053" s="144"/>
      <c r="D1053" s="305"/>
      <c r="E1053" s="152"/>
      <c r="F1053" s="147"/>
      <c r="G1053" s="148"/>
      <c r="H1053" s="149"/>
      <c r="I1053" s="150"/>
      <c r="J1053" s="150"/>
      <c r="K1053" s="151">
        <f t="shared" si="26"/>
        <v>0</v>
      </c>
      <c r="L1053" s="134"/>
    </row>
    <row r="1054" spans="1:12" s="10" customFormat="1" ht="13.5" x14ac:dyDescent="0.25">
      <c r="A1054" s="143">
        <v>5</v>
      </c>
      <c r="B1054" s="144"/>
      <c r="C1054" s="144"/>
      <c r="D1054" s="305"/>
      <c r="E1054" s="152"/>
      <c r="F1054" s="147"/>
      <c r="G1054" s="148"/>
      <c r="H1054" s="149"/>
      <c r="I1054" s="150"/>
      <c r="J1054" s="150"/>
      <c r="K1054" s="151">
        <f t="shared" si="26"/>
        <v>0</v>
      </c>
      <c r="L1054" s="134"/>
    </row>
    <row r="1055" spans="1:12" s="10" customFormat="1" ht="13.5" x14ac:dyDescent="0.25">
      <c r="A1055" s="143">
        <v>6</v>
      </c>
      <c r="B1055" s="144"/>
      <c r="C1055" s="144"/>
      <c r="D1055" s="305"/>
      <c r="E1055" s="152"/>
      <c r="F1055" s="147"/>
      <c r="G1055" s="148"/>
      <c r="H1055" s="149"/>
      <c r="I1055" s="150"/>
      <c r="J1055" s="150"/>
      <c r="K1055" s="151">
        <f t="shared" si="26"/>
        <v>0</v>
      </c>
      <c r="L1055" s="134"/>
    </row>
    <row r="1056" spans="1:12" s="10" customFormat="1" ht="13.5" x14ac:dyDescent="0.25">
      <c r="A1056" s="143">
        <v>7</v>
      </c>
      <c r="B1056" s="144"/>
      <c r="C1056" s="144"/>
      <c r="D1056" s="305"/>
      <c r="E1056" s="152"/>
      <c r="F1056" s="147"/>
      <c r="G1056" s="148"/>
      <c r="H1056" s="149"/>
      <c r="I1056" s="150"/>
      <c r="J1056" s="150"/>
      <c r="K1056" s="151">
        <f t="shared" si="26"/>
        <v>0</v>
      </c>
      <c r="L1056" s="134"/>
    </row>
    <row r="1057" spans="1:12" s="10" customFormat="1" ht="13.5" x14ac:dyDescent="0.25">
      <c r="A1057" s="143">
        <v>8</v>
      </c>
      <c r="B1057" s="144"/>
      <c r="C1057" s="144"/>
      <c r="D1057" s="305"/>
      <c r="E1057" s="152"/>
      <c r="F1057" s="147"/>
      <c r="G1057" s="148"/>
      <c r="H1057" s="149"/>
      <c r="I1057" s="150"/>
      <c r="J1057" s="150"/>
      <c r="K1057" s="151">
        <f t="shared" si="26"/>
        <v>0</v>
      </c>
      <c r="L1057" s="134"/>
    </row>
    <row r="1058" spans="1:12" s="10" customFormat="1" ht="13.5" x14ac:dyDescent="0.25">
      <c r="A1058" s="143">
        <v>9</v>
      </c>
      <c r="B1058" s="144"/>
      <c r="C1058" s="144"/>
      <c r="D1058" s="305"/>
      <c r="E1058" s="152"/>
      <c r="F1058" s="147"/>
      <c r="G1058" s="148"/>
      <c r="H1058" s="149"/>
      <c r="I1058" s="150"/>
      <c r="J1058" s="150"/>
      <c r="K1058" s="151">
        <f t="shared" si="26"/>
        <v>0</v>
      </c>
      <c r="L1058" s="134"/>
    </row>
    <row r="1059" spans="1:12" s="10" customFormat="1" ht="13.5" x14ac:dyDescent="0.25">
      <c r="A1059" s="143">
        <v>10</v>
      </c>
      <c r="B1059" s="144"/>
      <c r="C1059" s="144"/>
      <c r="D1059" s="305"/>
      <c r="E1059" s="152"/>
      <c r="F1059" s="147"/>
      <c r="G1059" s="148"/>
      <c r="H1059" s="149"/>
      <c r="I1059" s="150"/>
      <c r="J1059" s="150"/>
      <c r="K1059" s="151">
        <f t="shared" si="26"/>
        <v>0</v>
      </c>
      <c r="L1059" s="134"/>
    </row>
    <row r="1060" spans="1:12" s="10" customFormat="1" ht="13.5" x14ac:dyDescent="0.25">
      <c r="A1060" s="143">
        <v>11</v>
      </c>
      <c r="B1060" s="144"/>
      <c r="C1060" s="144"/>
      <c r="D1060" s="305"/>
      <c r="E1060" s="152"/>
      <c r="F1060" s="147"/>
      <c r="G1060" s="148"/>
      <c r="H1060" s="149"/>
      <c r="I1060" s="150"/>
      <c r="J1060" s="150"/>
      <c r="K1060" s="151">
        <f t="shared" si="26"/>
        <v>0</v>
      </c>
      <c r="L1060" s="134"/>
    </row>
    <row r="1061" spans="1:12" s="10" customFormat="1" ht="13.5" x14ac:dyDescent="0.25">
      <c r="A1061" s="143">
        <v>12</v>
      </c>
      <c r="B1061" s="144"/>
      <c r="C1061" s="144"/>
      <c r="D1061" s="305"/>
      <c r="E1061" s="152"/>
      <c r="F1061" s="147"/>
      <c r="G1061" s="148"/>
      <c r="H1061" s="149"/>
      <c r="I1061" s="150"/>
      <c r="J1061" s="150"/>
      <c r="K1061" s="151">
        <f t="shared" si="26"/>
        <v>0</v>
      </c>
      <c r="L1061" s="134"/>
    </row>
    <row r="1062" spans="1:12" s="10" customFormat="1" ht="13.5" x14ac:dyDescent="0.25">
      <c r="A1062" s="143">
        <v>13</v>
      </c>
      <c r="B1062" s="144"/>
      <c r="C1062" s="144"/>
      <c r="D1062" s="305"/>
      <c r="E1062" s="152"/>
      <c r="F1062" s="147"/>
      <c r="G1062" s="148"/>
      <c r="H1062" s="149"/>
      <c r="I1062" s="150"/>
      <c r="J1062" s="150"/>
      <c r="K1062" s="151">
        <f t="shared" si="26"/>
        <v>0</v>
      </c>
      <c r="L1062" s="134"/>
    </row>
    <row r="1063" spans="1:12" s="10" customFormat="1" ht="13.5" x14ac:dyDescent="0.25">
      <c r="A1063" s="143">
        <v>14</v>
      </c>
      <c r="B1063" s="144"/>
      <c r="C1063" s="144"/>
      <c r="D1063" s="305"/>
      <c r="E1063" s="152"/>
      <c r="F1063" s="147"/>
      <c r="G1063" s="148"/>
      <c r="H1063" s="149"/>
      <c r="I1063" s="150"/>
      <c r="J1063" s="150"/>
      <c r="K1063" s="151">
        <f t="shared" si="26"/>
        <v>0</v>
      </c>
      <c r="L1063" s="134"/>
    </row>
    <row r="1064" spans="1:12" s="10" customFormat="1" ht="13.5" x14ac:dyDescent="0.25">
      <c r="A1064" s="143">
        <v>15</v>
      </c>
      <c r="B1064" s="144"/>
      <c r="C1064" s="144"/>
      <c r="D1064" s="305"/>
      <c r="E1064" s="152"/>
      <c r="F1064" s="147"/>
      <c r="G1064" s="148"/>
      <c r="H1064" s="149"/>
      <c r="I1064" s="150"/>
      <c r="J1064" s="150"/>
      <c r="K1064" s="151">
        <f t="shared" si="26"/>
        <v>0</v>
      </c>
      <c r="L1064" s="134"/>
    </row>
    <row r="1065" spans="1:12" s="10" customFormat="1" ht="13.5" x14ac:dyDescent="0.25">
      <c r="A1065" s="143">
        <v>16</v>
      </c>
      <c r="B1065" s="144"/>
      <c r="C1065" s="144"/>
      <c r="D1065" s="305"/>
      <c r="E1065" s="152"/>
      <c r="F1065" s="147"/>
      <c r="G1065" s="148"/>
      <c r="H1065" s="149"/>
      <c r="I1065" s="150"/>
      <c r="J1065" s="150"/>
      <c r="K1065" s="151">
        <f t="shared" si="26"/>
        <v>0</v>
      </c>
      <c r="L1065" s="134"/>
    </row>
    <row r="1066" spans="1:12" s="10" customFormat="1" ht="13.5" x14ac:dyDescent="0.25">
      <c r="A1066" s="143">
        <v>17</v>
      </c>
      <c r="B1066" s="144"/>
      <c r="C1066" s="144"/>
      <c r="D1066" s="305"/>
      <c r="E1066" s="152"/>
      <c r="F1066" s="147"/>
      <c r="G1066" s="148"/>
      <c r="H1066" s="149"/>
      <c r="I1066" s="150"/>
      <c r="J1066" s="150"/>
      <c r="K1066" s="151">
        <f t="shared" si="26"/>
        <v>0</v>
      </c>
      <c r="L1066" s="134"/>
    </row>
    <row r="1067" spans="1:12" s="10" customFormat="1" ht="13.5" x14ac:dyDescent="0.25">
      <c r="A1067" s="143">
        <v>18</v>
      </c>
      <c r="B1067" s="144"/>
      <c r="C1067" s="144"/>
      <c r="D1067" s="305"/>
      <c r="E1067" s="152"/>
      <c r="F1067" s="147"/>
      <c r="G1067" s="148"/>
      <c r="H1067" s="149"/>
      <c r="I1067" s="150"/>
      <c r="J1067" s="150"/>
      <c r="K1067" s="151">
        <f t="shared" si="26"/>
        <v>0</v>
      </c>
      <c r="L1067" s="134"/>
    </row>
    <row r="1068" spans="1:12" s="10" customFormat="1" ht="12.75" customHeight="1" x14ac:dyDescent="0.25">
      <c r="A1068" s="143">
        <v>19</v>
      </c>
      <c r="B1068" s="144"/>
      <c r="C1068" s="144"/>
      <c r="D1068" s="305"/>
      <c r="E1068" s="152"/>
      <c r="F1068" s="147"/>
      <c r="G1068" s="148"/>
      <c r="H1068" s="149"/>
      <c r="I1068" s="150"/>
      <c r="J1068" s="150"/>
      <c r="K1068" s="151">
        <f t="shared" si="26"/>
        <v>0</v>
      </c>
      <c r="L1068" s="134"/>
    </row>
    <row r="1069" spans="1:12" s="10" customFormat="1" ht="13.5" x14ac:dyDescent="0.25">
      <c r="A1069" s="143">
        <v>20</v>
      </c>
      <c r="B1069" s="144"/>
      <c r="C1069" s="144"/>
      <c r="D1069" s="305"/>
      <c r="E1069" s="152"/>
      <c r="F1069" s="147"/>
      <c r="G1069" s="148"/>
      <c r="H1069" s="149"/>
      <c r="I1069" s="150"/>
      <c r="J1069" s="150"/>
      <c r="K1069" s="151">
        <f t="shared" si="26"/>
        <v>0</v>
      </c>
      <c r="L1069" s="134"/>
    </row>
    <row r="1070" spans="1:12" s="10" customFormat="1" ht="7.5" customHeight="1" x14ac:dyDescent="0.25">
      <c r="A1070" s="103"/>
      <c r="B1070" s="153"/>
      <c r="C1070" s="153"/>
      <c r="D1070" s="154"/>
      <c r="E1070" s="155"/>
      <c r="F1070" s="156"/>
      <c r="G1070" s="157"/>
      <c r="H1070" s="158"/>
      <c r="I1070" s="159"/>
      <c r="J1070" s="159"/>
      <c r="K1070" s="160"/>
      <c r="L1070" s="134"/>
    </row>
    <row r="1071" spans="1:12" s="10" customFormat="1" ht="5.0999999999999996" customHeight="1" x14ac:dyDescent="0.25">
      <c r="A1071" s="103"/>
      <c r="B1071" s="302"/>
      <c r="C1071" s="302"/>
      <c r="D1071" s="162"/>
      <c r="E1071" s="163"/>
      <c r="F1071" s="163"/>
      <c r="G1071" s="163"/>
      <c r="H1071" s="163"/>
      <c r="I1071" s="164"/>
      <c r="J1071" s="425"/>
      <c r="K1071" s="407"/>
      <c r="L1071" s="108"/>
    </row>
    <row r="1072" spans="1:12" s="10" customFormat="1" ht="16.5" customHeight="1" x14ac:dyDescent="0.3">
      <c r="A1072" s="103"/>
      <c r="B1072" s="165"/>
      <c r="C1072" s="165"/>
      <c r="D1072" s="123"/>
      <c r="E1072" s="108"/>
      <c r="F1072" s="108"/>
      <c r="G1072" s="108"/>
      <c r="H1072" s="108"/>
      <c r="I1072" s="166" t="s">
        <v>14</v>
      </c>
      <c r="J1072" s="426">
        <f>SUM(K1050:K1070)</f>
        <v>6765120</v>
      </c>
      <c r="K1072" s="427"/>
      <c r="L1072" s="134"/>
    </row>
    <row r="1073" spans="1:12" s="10" customFormat="1" ht="5.0999999999999996" customHeight="1" x14ac:dyDescent="0.3">
      <c r="A1073" s="103"/>
      <c r="B1073" s="165"/>
      <c r="C1073" s="165"/>
      <c r="D1073" s="123"/>
      <c r="E1073" s="108"/>
      <c r="F1073" s="108"/>
      <c r="G1073" s="108"/>
      <c r="H1073" s="108"/>
      <c r="I1073" s="167"/>
      <c r="J1073" s="406"/>
      <c r="K1073" s="406"/>
      <c r="L1073" s="108"/>
    </row>
    <row r="1074" spans="1:12" s="10" customFormat="1" ht="16.5" customHeight="1" x14ac:dyDescent="0.3">
      <c r="A1074" s="103"/>
      <c r="B1074" s="165"/>
      <c r="C1074" s="165"/>
      <c r="D1074" s="123"/>
      <c r="E1074" s="108"/>
      <c r="F1074" s="108"/>
      <c r="G1074" s="108"/>
      <c r="H1074" s="108"/>
      <c r="I1074" s="166" t="s">
        <v>15</v>
      </c>
      <c r="J1074" s="168"/>
      <c r="K1074" s="169">
        <f>J1072*J1074</f>
        <v>0</v>
      </c>
      <c r="L1074" s="170"/>
    </row>
    <row r="1075" spans="1:12" s="10" customFormat="1" ht="5.0999999999999996" customHeight="1" x14ac:dyDescent="0.3">
      <c r="A1075" s="103"/>
      <c r="B1075" s="165"/>
      <c r="C1075" s="165"/>
      <c r="D1075" s="123"/>
      <c r="E1075" s="108"/>
      <c r="F1075" s="108"/>
      <c r="G1075" s="108"/>
      <c r="H1075" s="108"/>
      <c r="I1075" s="167"/>
      <c r="J1075" s="407"/>
      <c r="K1075" s="407"/>
      <c r="L1075" s="108"/>
    </row>
    <row r="1076" spans="1:12" s="10" customFormat="1" ht="16.5" customHeight="1" x14ac:dyDescent="0.3">
      <c r="A1076" s="103"/>
      <c r="B1076" s="171" t="s">
        <v>16</v>
      </c>
      <c r="C1076" s="171"/>
      <c r="D1076" s="123"/>
      <c r="E1076" s="123" t="s">
        <v>17</v>
      </c>
      <c r="F1076" s="108"/>
      <c r="G1076" s="108"/>
      <c r="H1076" s="108"/>
      <c r="I1076" s="166" t="s">
        <v>28</v>
      </c>
      <c r="J1076" s="408">
        <f>((J1072/1.11)+(K1074/1.11))*11%</f>
        <v>670417.29729729728</v>
      </c>
      <c r="K1076" s="409"/>
      <c r="L1076" s="172"/>
    </row>
    <row r="1077" spans="1:12" s="10" customFormat="1" ht="5.0999999999999996" customHeight="1" x14ac:dyDescent="0.3">
      <c r="A1077" s="103"/>
      <c r="B1077" s="165"/>
      <c r="C1077" s="165"/>
      <c r="D1077" s="123"/>
      <c r="E1077" s="108"/>
      <c r="F1077" s="108"/>
      <c r="G1077" s="108"/>
      <c r="H1077" s="108"/>
      <c r="I1077" s="167"/>
      <c r="J1077" s="407"/>
      <c r="K1077" s="407"/>
      <c r="L1077" s="108"/>
    </row>
    <row r="1078" spans="1:12" s="10" customFormat="1" ht="16.5" customHeight="1" x14ac:dyDescent="0.3">
      <c r="A1078" s="103"/>
      <c r="B1078" s="173"/>
      <c r="C1078" s="174"/>
      <c r="D1078" s="123"/>
      <c r="E1078" s="123"/>
      <c r="F1078" s="108"/>
      <c r="G1078" s="108"/>
      <c r="H1078" s="108"/>
      <c r="I1078" s="166" t="s">
        <v>18</v>
      </c>
      <c r="J1078" s="175"/>
      <c r="K1078" s="176">
        <f>J1072-K1074</f>
        <v>6765120</v>
      </c>
      <c r="L1078" s="172"/>
    </row>
    <row r="1079" spans="1:12" s="10" customFormat="1" ht="13.5" customHeight="1" x14ac:dyDescent="0.25">
      <c r="A1079" s="103"/>
      <c r="B1079" s="177" t="s">
        <v>19</v>
      </c>
      <c r="C1079" s="163"/>
      <c r="D1079" s="162"/>
      <c r="E1079" s="108"/>
      <c r="F1079" s="108"/>
      <c r="G1079" s="108"/>
      <c r="H1079" s="108"/>
      <c r="I1079" s="178"/>
      <c r="J1079" s="125" t="s">
        <v>20</v>
      </c>
      <c r="K1079" s="179" t="s">
        <v>45</v>
      </c>
      <c r="L1079" s="108"/>
    </row>
    <row r="1080" spans="1:12" s="10" customFormat="1" ht="7.5" customHeight="1" x14ac:dyDescent="0.25">
      <c r="A1080" s="180"/>
      <c r="B1080" s="163"/>
      <c r="C1080" s="163"/>
      <c r="D1080" s="162"/>
      <c r="E1080" s="163"/>
      <c r="F1080" s="163"/>
      <c r="G1080" s="163"/>
      <c r="H1080" s="163"/>
      <c r="I1080" s="181"/>
      <c r="J1080" s="181"/>
      <c r="K1080" s="182"/>
      <c r="L1080" s="163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22050073</v>
      </c>
      <c r="G1082" s="11" t="s">
        <v>2</v>
      </c>
      <c r="H1082" s="463" t="s">
        <v>79</v>
      </c>
      <c r="I1082" s="463"/>
      <c r="J1082" s="463"/>
      <c r="K1082" s="464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455" t="s">
        <v>3</v>
      </c>
      <c r="G1083" s="17"/>
      <c r="H1083" s="465"/>
      <c r="I1083" s="465"/>
      <c r="J1083" s="465"/>
      <c r="K1083" s="466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456">
        <v>44699</v>
      </c>
      <c r="E1084" s="457"/>
      <c r="F1084" s="455"/>
      <c r="G1084" s="18"/>
      <c r="H1084" s="445"/>
      <c r="I1084" s="445"/>
      <c r="J1084" s="445"/>
      <c r="K1084" s="458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455"/>
      <c r="G1085" s="18"/>
      <c r="H1085" s="459" t="s">
        <v>80</v>
      </c>
      <c r="I1085" s="459"/>
      <c r="J1085" s="459"/>
      <c r="K1085" s="460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78</v>
      </c>
      <c r="E1086" s="9"/>
      <c r="F1086" s="21"/>
      <c r="G1086" s="22"/>
      <c r="H1086" s="461"/>
      <c r="I1086" s="461"/>
      <c r="J1086" s="461"/>
      <c r="K1086" s="462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1</v>
      </c>
      <c r="C1090" s="46" t="s">
        <v>32</v>
      </c>
      <c r="D1090" s="273"/>
      <c r="E1090" s="314" t="s">
        <v>81</v>
      </c>
      <c r="F1090" s="49"/>
      <c r="G1090" s="50"/>
      <c r="H1090" s="51">
        <v>290000</v>
      </c>
      <c r="I1090" s="52"/>
      <c r="J1090" s="52"/>
      <c r="K1090" s="53">
        <f t="shared" ref="K1090:K1109" si="27">(B1090*H1090-((B1090*H1090)*I1090))-((B1090*H1090-((B1090*H1090)*I1090))*J1090)</f>
        <v>290000</v>
      </c>
      <c r="L1090" s="36"/>
    </row>
    <row r="1091" spans="1:12" s="10" customFormat="1" ht="13.5" customHeight="1" x14ac:dyDescent="0.25">
      <c r="A1091" s="45">
        <v>2</v>
      </c>
      <c r="B1091" s="46">
        <v>2</v>
      </c>
      <c r="C1091" s="46" t="s">
        <v>32</v>
      </c>
      <c r="D1091" s="273"/>
      <c r="E1091" s="98" t="s">
        <v>82</v>
      </c>
      <c r="F1091" s="49"/>
      <c r="G1091" s="50"/>
      <c r="H1091" s="51">
        <v>25000</v>
      </c>
      <c r="I1091" s="52"/>
      <c r="J1091" s="52"/>
      <c r="K1091" s="53">
        <f t="shared" si="27"/>
        <v>50000</v>
      </c>
      <c r="L1091" s="36"/>
    </row>
    <row r="1092" spans="1:12" s="10" customFormat="1" ht="13.5" x14ac:dyDescent="0.25">
      <c r="A1092" s="45">
        <v>3</v>
      </c>
      <c r="B1092" s="46">
        <v>25</v>
      </c>
      <c r="C1092" s="46" t="s">
        <v>71</v>
      </c>
      <c r="D1092" s="273"/>
      <c r="E1092" s="98" t="s">
        <v>83</v>
      </c>
      <c r="F1092" s="49"/>
      <c r="G1092" s="50"/>
      <c r="H1092" s="51">
        <v>3600</v>
      </c>
      <c r="I1092" s="52">
        <v>0.1</v>
      </c>
      <c r="J1092" s="52"/>
      <c r="K1092" s="53">
        <f t="shared" si="27"/>
        <v>81000</v>
      </c>
      <c r="L1092" s="36"/>
    </row>
    <row r="1093" spans="1:12" s="10" customFormat="1" ht="13.5" customHeight="1" x14ac:dyDescent="0.25">
      <c r="A1093" s="45">
        <v>4</v>
      </c>
      <c r="B1093" s="46">
        <v>50</v>
      </c>
      <c r="C1093" s="46" t="s">
        <v>71</v>
      </c>
      <c r="D1093" s="273"/>
      <c r="E1093" s="98" t="s">
        <v>84</v>
      </c>
      <c r="F1093" s="49"/>
      <c r="G1093" s="50"/>
      <c r="H1093" s="51">
        <v>5700</v>
      </c>
      <c r="I1093" s="52">
        <v>0.1</v>
      </c>
      <c r="J1093" s="52"/>
      <c r="K1093" s="53">
        <f t="shared" si="27"/>
        <v>256500</v>
      </c>
      <c r="L1093" s="36"/>
    </row>
    <row r="1094" spans="1:12" s="10" customFormat="1" ht="13.5" x14ac:dyDescent="0.25">
      <c r="A1094" s="45">
        <v>5</v>
      </c>
      <c r="B1094" s="46">
        <v>1</v>
      </c>
      <c r="C1094" s="46" t="s">
        <v>32</v>
      </c>
      <c r="D1094" s="273"/>
      <c r="E1094" s="267" t="s">
        <v>85</v>
      </c>
      <c r="F1094" s="49"/>
      <c r="G1094" s="50"/>
      <c r="H1094" s="51">
        <v>36000</v>
      </c>
      <c r="I1094" s="52">
        <v>0.1</v>
      </c>
      <c r="J1094" s="52"/>
      <c r="K1094" s="53">
        <f t="shared" si="27"/>
        <v>32400</v>
      </c>
      <c r="L1094" s="36"/>
    </row>
    <row r="1095" spans="1:12" s="10" customFormat="1" ht="13.5" x14ac:dyDescent="0.25">
      <c r="A1095" s="45">
        <v>6</v>
      </c>
      <c r="B1095" s="46">
        <v>5</v>
      </c>
      <c r="C1095" s="46" t="s">
        <v>32</v>
      </c>
      <c r="D1095" s="273"/>
      <c r="E1095" s="98" t="s">
        <v>86</v>
      </c>
      <c r="F1095" s="49"/>
      <c r="G1095" s="50"/>
      <c r="H1095" s="51">
        <v>67200</v>
      </c>
      <c r="I1095" s="52">
        <v>0.1</v>
      </c>
      <c r="J1095" s="52"/>
      <c r="K1095" s="53">
        <f t="shared" si="27"/>
        <v>302400</v>
      </c>
      <c r="L1095" s="36"/>
    </row>
    <row r="1096" spans="1:12" s="10" customFormat="1" ht="13.5" x14ac:dyDescent="0.25">
      <c r="A1096" s="45">
        <v>7</v>
      </c>
      <c r="B1096" s="46">
        <v>4</v>
      </c>
      <c r="C1096" s="46" t="s">
        <v>32</v>
      </c>
      <c r="D1096" s="273"/>
      <c r="E1096" s="267" t="s">
        <v>50</v>
      </c>
      <c r="F1096" s="49"/>
      <c r="G1096" s="50"/>
      <c r="H1096" s="51">
        <v>124200</v>
      </c>
      <c r="I1096" s="52">
        <v>0.1</v>
      </c>
      <c r="J1096" s="52"/>
      <c r="K1096" s="53">
        <f t="shared" si="27"/>
        <v>447120</v>
      </c>
      <c r="L1096" s="36"/>
    </row>
    <row r="1097" spans="1:12" s="10" customFormat="1" ht="13.5" x14ac:dyDescent="0.25">
      <c r="A1097" s="45">
        <v>8</v>
      </c>
      <c r="B1097" s="46">
        <v>0.5</v>
      </c>
      <c r="C1097" s="46" t="s">
        <v>32</v>
      </c>
      <c r="D1097" s="273"/>
      <c r="E1097" s="267" t="s">
        <v>87</v>
      </c>
      <c r="F1097" s="49"/>
      <c r="G1097" s="50"/>
      <c r="H1097" s="51">
        <v>117600</v>
      </c>
      <c r="I1097" s="52">
        <v>0.1</v>
      </c>
      <c r="J1097" s="52"/>
      <c r="K1097" s="53">
        <f t="shared" si="27"/>
        <v>52920</v>
      </c>
      <c r="L1097" s="36"/>
    </row>
    <row r="1098" spans="1:12" s="10" customFormat="1" ht="13.5" x14ac:dyDescent="0.25">
      <c r="A1098" s="45">
        <v>9</v>
      </c>
      <c r="B1098" s="46">
        <v>1</v>
      </c>
      <c r="C1098" s="46" t="s">
        <v>57</v>
      </c>
      <c r="D1098" s="273"/>
      <c r="E1098" s="315" t="s">
        <v>88</v>
      </c>
      <c r="F1098" s="49"/>
      <c r="G1098" s="50"/>
      <c r="H1098" s="51">
        <v>55650</v>
      </c>
      <c r="I1098" s="52"/>
      <c r="J1098" s="52"/>
      <c r="K1098" s="53">
        <f t="shared" si="27"/>
        <v>55650</v>
      </c>
      <c r="L1098" s="36"/>
    </row>
    <row r="1099" spans="1:12" s="10" customFormat="1" ht="13.5" x14ac:dyDescent="0.25">
      <c r="A1099" s="45">
        <v>10</v>
      </c>
      <c r="B1099" s="46">
        <v>1</v>
      </c>
      <c r="C1099" s="46" t="s">
        <v>57</v>
      </c>
      <c r="D1099" s="273"/>
      <c r="E1099" s="315" t="s">
        <v>89</v>
      </c>
      <c r="F1099" s="49"/>
      <c r="G1099" s="50"/>
      <c r="H1099" s="51">
        <v>55650</v>
      </c>
      <c r="I1099" s="52"/>
      <c r="J1099" s="52"/>
      <c r="K1099" s="53">
        <f t="shared" si="27"/>
        <v>55650</v>
      </c>
      <c r="L1099" s="36"/>
    </row>
    <row r="1100" spans="1:12" s="10" customFormat="1" ht="13.5" x14ac:dyDescent="0.25">
      <c r="A1100" s="45">
        <v>11</v>
      </c>
      <c r="B1100" s="46">
        <v>1</v>
      </c>
      <c r="C1100" s="46" t="s">
        <v>32</v>
      </c>
      <c r="D1100" s="273"/>
      <c r="E1100" s="267" t="s">
        <v>90</v>
      </c>
      <c r="F1100" s="49"/>
      <c r="G1100" s="50"/>
      <c r="H1100" s="51">
        <v>228000</v>
      </c>
      <c r="I1100" s="52">
        <v>0.1</v>
      </c>
      <c r="J1100" s="52"/>
      <c r="K1100" s="53">
        <f t="shared" si="27"/>
        <v>205200</v>
      </c>
      <c r="L1100" s="36"/>
    </row>
    <row r="1101" spans="1:12" s="10" customFormat="1" ht="13.5" x14ac:dyDescent="0.25">
      <c r="A1101" s="45">
        <v>12</v>
      </c>
      <c r="B1101" s="46">
        <v>2</v>
      </c>
      <c r="C1101" s="46" t="s">
        <v>32</v>
      </c>
      <c r="D1101" s="273"/>
      <c r="E1101" s="98" t="s">
        <v>91</v>
      </c>
      <c r="F1101" s="49"/>
      <c r="G1101" s="50"/>
      <c r="H1101" s="51">
        <v>248400</v>
      </c>
      <c r="I1101" s="52">
        <v>0.1</v>
      </c>
      <c r="J1101" s="52"/>
      <c r="K1101" s="53">
        <f t="shared" si="27"/>
        <v>447120</v>
      </c>
      <c r="L1101" s="36"/>
    </row>
    <row r="1102" spans="1:12" s="10" customFormat="1" ht="13.5" x14ac:dyDescent="0.25">
      <c r="A1102" s="45">
        <v>13</v>
      </c>
      <c r="B1102" s="46">
        <v>6</v>
      </c>
      <c r="C1102" s="46" t="s">
        <v>32</v>
      </c>
      <c r="D1102" s="273"/>
      <c r="E1102" s="267" t="s">
        <v>92</v>
      </c>
      <c r="F1102" s="49"/>
      <c r="G1102" s="50"/>
      <c r="H1102" s="51">
        <v>54300</v>
      </c>
      <c r="I1102" s="52">
        <v>0.1</v>
      </c>
      <c r="J1102" s="52"/>
      <c r="K1102" s="53">
        <f t="shared" si="27"/>
        <v>293220</v>
      </c>
      <c r="L1102" s="36"/>
    </row>
    <row r="1103" spans="1:12" s="10" customFormat="1" ht="13.5" x14ac:dyDescent="0.25">
      <c r="A1103" s="45">
        <v>14</v>
      </c>
      <c r="B1103" s="46">
        <v>12</v>
      </c>
      <c r="C1103" s="46" t="s">
        <v>49</v>
      </c>
      <c r="D1103" s="273"/>
      <c r="E1103" s="267" t="s">
        <v>93</v>
      </c>
      <c r="F1103" s="49"/>
      <c r="G1103" s="50"/>
      <c r="H1103" s="51">
        <v>41500</v>
      </c>
      <c r="I1103" s="52">
        <v>0.1</v>
      </c>
      <c r="J1103" s="52"/>
      <c r="K1103" s="53">
        <f t="shared" si="27"/>
        <v>448200</v>
      </c>
      <c r="L1103" s="36"/>
    </row>
    <row r="1104" spans="1:12" s="10" customFormat="1" ht="13.5" x14ac:dyDescent="0.25">
      <c r="A1104" s="45">
        <v>15</v>
      </c>
      <c r="B1104" s="46">
        <v>6</v>
      </c>
      <c r="C1104" s="46" t="s">
        <v>49</v>
      </c>
      <c r="D1104" s="273"/>
      <c r="E1104" s="267" t="s">
        <v>94</v>
      </c>
      <c r="F1104" s="49"/>
      <c r="G1104" s="50"/>
      <c r="H1104" s="51">
        <v>58900</v>
      </c>
      <c r="I1104" s="52">
        <v>0.1</v>
      </c>
      <c r="J1104" s="52"/>
      <c r="K1104" s="53">
        <f t="shared" si="27"/>
        <v>318060</v>
      </c>
      <c r="L1104" s="36"/>
    </row>
    <row r="1105" spans="1:12" s="10" customFormat="1" ht="13.5" x14ac:dyDescent="0.25">
      <c r="A1105" s="45">
        <v>16</v>
      </c>
      <c r="B1105" s="46">
        <v>6</v>
      </c>
      <c r="C1105" s="46" t="s">
        <v>49</v>
      </c>
      <c r="D1105" s="273"/>
      <c r="E1105" s="267" t="s">
        <v>95</v>
      </c>
      <c r="F1105" s="49"/>
      <c r="G1105" s="50"/>
      <c r="H1105" s="51">
        <v>66900</v>
      </c>
      <c r="I1105" s="52">
        <v>0.1</v>
      </c>
      <c r="J1105" s="52"/>
      <c r="K1105" s="53">
        <f t="shared" si="27"/>
        <v>361260</v>
      </c>
      <c r="L1105" s="36"/>
    </row>
    <row r="1106" spans="1:12" s="10" customFormat="1" ht="13.5" x14ac:dyDescent="0.25">
      <c r="A1106" s="45">
        <v>17</v>
      </c>
      <c r="B1106" s="46"/>
      <c r="C1106" s="46"/>
      <c r="D1106" s="273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273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273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273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272"/>
      <c r="C1111" s="272"/>
      <c r="D1111" s="63"/>
      <c r="E1111" s="64"/>
      <c r="F1111" s="64"/>
      <c r="G1111" s="64"/>
      <c r="H1111" s="64"/>
      <c r="I1111" s="65"/>
      <c r="J1111" s="444"/>
      <c r="K1111" s="445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446">
        <f>SUM(K1090:K1110)</f>
        <v>3696700</v>
      </c>
      <c r="K1112" s="447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448"/>
      <c r="K1113" s="448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445"/>
      <c r="K1115" s="445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28</v>
      </c>
      <c r="J1116" s="449">
        <f>((J1112/1.11)+(K1114/1.11))*11%</f>
        <v>366339.63963963964</v>
      </c>
      <c r="K1116" s="450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445"/>
      <c r="K1117" s="445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18</v>
      </c>
      <c r="J1118" s="76"/>
      <c r="K1118" s="77">
        <f>J1112-K1114</f>
        <v>3696700</v>
      </c>
      <c r="L1118" s="73"/>
    </row>
    <row r="1119" spans="1:12" s="10" customFormat="1" ht="13.5" customHeight="1" x14ac:dyDescent="0.25">
      <c r="A1119" s="5"/>
      <c r="B1119" s="78" t="s">
        <v>19</v>
      </c>
      <c r="C1119" s="64"/>
      <c r="D1119" s="63"/>
      <c r="I1119" s="79"/>
      <c r="J1119" s="27" t="s">
        <v>20</v>
      </c>
      <c r="K1119" s="80" t="s">
        <v>40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183"/>
      <c r="B1121" s="184"/>
      <c r="C1121" s="184"/>
      <c r="D1121" s="185"/>
      <c r="E1121" s="184"/>
      <c r="F1121" s="184"/>
      <c r="G1121" s="184"/>
      <c r="H1121" s="184"/>
      <c r="I1121" s="186"/>
      <c r="J1121" s="186"/>
      <c r="K1121" s="184"/>
      <c r="L1121" s="184"/>
    </row>
    <row r="1122" spans="1:12" s="10" customFormat="1" ht="16.5" customHeight="1" x14ac:dyDescent="0.3">
      <c r="A1122" s="187"/>
      <c r="B1122" s="188" t="s">
        <v>0</v>
      </c>
      <c r="C1122" s="189"/>
      <c r="D1122" s="190" t="s">
        <v>1</v>
      </c>
      <c r="E1122" s="191">
        <v>22050073</v>
      </c>
      <c r="F1122" s="192"/>
      <c r="G1122" s="193" t="s">
        <v>2</v>
      </c>
      <c r="H1122" s="467" t="s">
        <v>79</v>
      </c>
      <c r="I1122" s="467"/>
      <c r="J1122" s="467"/>
      <c r="K1122" s="468"/>
      <c r="L1122" s="194"/>
    </row>
    <row r="1123" spans="1:12" s="10" customFormat="1" ht="2.4500000000000002" customHeight="1" x14ac:dyDescent="0.3">
      <c r="A1123" s="187"/>
      <c r="B1123" s="195"/>
      <c r="C1123" s="196"/>
      <c r="D1123" s="197"/>
      <c r="E1123" s="198"/>
      <c r="F1123" s="432" t="s">
        <v>3</v>
      </c>
      <c r="G1123" s="199"/>
      <c r="H1123" s="469"/>
      <c r="I1123" s="469"/>
      <c r="J1123" s="469"/>
      <c r="K1123" s="470"/>
      <c r="L1123" s="194"/>
    </row>
    <row r="1124" spans="1:12" s="10" customFormat="1" ht="16.5" customHeight="1" x14ac:dyDescent="0.3">
      <c r="A1124" s="187"/>
      <c r="B1124" s="188" t="s">
        <v>4</v>
      </c>
      <c r="C1124" s="189"/>
      <c r="D1124" s="433">
        <v>44699</v>
      </c>
      <c r="E1124" s="434"/>
      <c r="F1124" s="432"/>
      <c r="G1124" s="200"/>
      <c r="H1124" s="412"/>
      <c r="I1124" s="412"/>
      <c r="J1124" s="412"/>
      <c r="K1124" s="435"/>
      <c r="L1124" s="200"/>
    </row>
    <row r="1125" spans="1:12" s="10" customFormat="1" ht="2.4500000000000002" customHeight="1" x14ac:dyDescent="0.3">
      <c r="A1125" s="187"/>
      <c r="B1125" s="195"/>
      <c r="C1125" s="196"/>
      <c r="D1125" s="197"/>
      <c r="E1125" s="198"/>
      <c r="F1125" s="432"/>
      <c r="G1125" s="200"/>
      <c r="H1125" s="436" t="s">
        <v>80</v>
      </c>
      <c r="I1125" s="436"/>
      <c r="J1125" s="436"/>
      <c r="K1125" s="437"/>
      <c r="L1125" s="201"/>
    </row>
    <row r="1126" spans="1:12" s="10" customFormat="1" ht="16.5" customHeight="1" x14ac:dyDescent="0.4">
      <c r="A1126" s="187"/>
      <c r="B1126" s="188" t="s">
        <v>5</v>
      </c>
      <c r="C1126" s="189"/>
      <c r="D1126" s="202" t="s">
        <v>78</v>
      </c>
      <c r="E1126" s="191"/>
      <c r="F1126" s="203"/>
      <c r="G1126" s="204"/>
      <c r="H1126" s="438"/>
      <c r="I1126" s="438"/>
      <c r="J1126" s="438"/>
      <c r="K1126" s="439"/>
      <c r="L1126" s="201"/>
    </row>
    <row r="1127" spans="1:12" s="10" customFormat="1" ht="5.0999999999999996" customHeight="1" x14ac:dyDescent="0.45">
      <c r="A1127" s="187"/>
      <c r="B1127" s="205"/>
      <c r="C1127" s="206"/>
      <c r="D1127" s="207"/>
      <c r="E1127" s="192"/>
      <c r="F1127" s="208"/>
      <c r="G1127" s="192"/>
      <c r="H1127" s="192"/>
      <c r="I1127" s="209"/>
      <c r="J1127" s="209"/>
      <c r="K1127" s="210"/>
      <c r="L1127" s="192"/>
    </row>
    <row r="1128" spans="1:12" s="10" customFormat="1" ht="14.25" thickBot="1" x14ac:dyDescent="0.3">
      <c r="A1128" s="187"/>
      <c r="B1128" s="211" t="s">
        <v>6</v>
      </c>
      <c r="C1128" s="211" t="s">
        <v>7</v>
      </c>
      <c r="D1128" s="212" t="s">
        <v>8</v>
      </c>
      <c r="E1128" s="213"/>
      <c r="F1128" s="214" t="s">
        <v>9</v>
      </c>
      <c r="G1128" s="215"/>
      <c r="H1128" s="211" t="s">
        <v>10</v>
      </c>
      <c r="I1128" s="216" t="s">
        <v>11</v>
      </c>
      <c r="J1128" s="216" t="s">
        <v>12</v>
      </c>
      <c r="K1128" s="217" t="s">
        <v>13</v>
      </c>
      <c r="L1128" s="218"/>
    </row>
    <row r="1129" spans="1:12" s="10" customFormat="1" ht="7.5" customHeight="1" thickTop="1" x14ac:dyDescent="0.25">
      <c r="A1129" s="187"/>
      <c r="B1129" s="219"/>
      <c r="C1129" s="220"/>
      <c r="D1129" s="221"/>
      <c r="E1129" s="222"/>
      <c r="F1129" s="223"/>
      <c r="G1129" s="224"/>
      <c r="H1129" s="219"/>
      <c r="I1129" s="225"/>
      <c r="J1129" s="225"/>
      <c r="K1129" s="226"/>
      <c r="L1129" s="218"/>
    </row>
    <row r="1130" spans="1:12" s="10" customFormat="1" ht="13.5" customHeight="1" x14ac:dyDescent="0.25">
      <c r="A1130" s="227">
        <v>1</v>
      </c>
      <c r="B1130" s="228">
        <v>1</v>
      </c>
      <c r="C1130" s="228" t="s">
        <v>32</v>
      </c>
      <c r="D1130" s="309"/>
      <c r="E1130" s="317" t="s">
        <v>81</v>
      </c>
      <c r="F1130" s="231"/>
      <c r="G1130" s="232"/>
      <c r="H1130" s="233">
        <v>290000</v>
      </c>
      <c r="I1130" s="234"/>
      <c r="J1130" s="234"/>
      <c r="K1130" s="235">
        <f t="shared" ref="K1130:K1149" si="28">(B1130*H1130-((B1130*H1130)*I1130))-((B1130*H1130-((B1130*H1130)*I1130))*J1130)</f>
        <v>290000</v>
      </c>
      <c r="L1130" s="218"/>
    </row>
    <row r="1131" spans="1:12" s="10" customFormat="1" ht="13.5" customHeight="1" x14ac:dyDescent="0.25">
      <c r="A1131" s="227">
        <v>2</v>
      </c>
      <c r="B1131" s="228">
        <v>2</v>
      </c>
      <c r="C1131" s="228" t="s">
        <v>32</v>
      </c>
      <c r="D1131" s="309"/>
      <c r="E1131" s="230" t="s">
        <v>82</v>
      </c>
      <c r="F1131" s="231"/>
      <c r="G1131" s="232"/>
      <c r="H1131" s="233">
        <v>25000</v>
      </c>
      <c r="I1131" s="234"/>
      <c r="J1131" s="234"/>
      <c r="K1131" s="235">
        <f t="shared" si="28"/>
        <v>50000</v>
      </c>
      <c r="L1131" s="218"/>
    </row>
    <row r="1132" spans="1:12" s="10" customFormat="1" ht="13.5" x14ac:dyDescent="0.25">
      <c r="A1132" s="227">
        <v>3</v>
      </c>
      <c r="B1132" s="228">
        <v>25</v>
      </c>
      <c r="C1132" s="228" t="s">
        <v>71</v>
      </c>
      <c r="D1132" s="309"/>
      <c r="E1132" s="230" t="s">
        <v>83</v>
      </c>
      <c r="F1132" s="231"/>
      <c r="G1132" s="232"/>
      <c r="H1132" s="233">
        <v>3600</v>
      </c>
      <c r="I1132" s="234">
        <v>0.1</v>
      </c>
      <c r="J1132" s="234"/>
      <c r="K1132" s="235">
        <f t="shared" si="28"/>
        <v>81000</v>
      </c>
      <c r="L1132" s="218"/>
    </row>
    <row r="1133" spans="1:12" s="10" customFormat="1" ht="13.5" customHeight="1" x14ac:dyDescent="0.25">
      <c r="A1133" s="227">
        <v>4</v>
      </c>
      <c r="B1133" s="228">
        <v>50</v>
      </c>
      <c r="C1133" s="228" t="s">
        <v>71</v>
      </c>
      <c r="D1133" s="309"/>
      <c r="E1133" s="230" t="s">
        <v>84</v>
      </c>
      <c r="F1133" s="231"/>
      <c r="G1133" s="232"/>
      <c r="H1133" s="233">
        <v>5700</v>
      </c>
      <c r="I1133" s="234">
        <v>0.1</v>
      </c>
      <c r="J1133" s="234"/>
      <c r="K1133" s="235">
        <f t="shared" si="28"/>
        <v>256500</v>
      </c>
      <c r="L1133" s="218"/>
    </row>
    <row r="1134" spans="1:12" s="10" customFormat="1" ht="13.5" x14ac:dyDescent="0.25">
      <c r="A1134" s="227">
        <v>5</v>
      </c>
      <c r="B1134" s="228">
        <v>1</v>
      </c>
      <c r="C1134" s="228" t="s">
        <v>32</v>
      </c>
      <c r="D1134" s="309"/>
      <c r="E1134" s="230" t="s">
        <v>85</v>
      </c>
      <c r="F1134" s="231"/>
      <c r="G1134" s="232"/>
      <c r="H1134" s="233">
        <v>36000</v>
      </c>
      <c r="I1134" s="234">
        <v>0.1</v>
      </c>
      <c r="J1134" s="234"/>
      <c r="K1134" s="235">
        <f t="shared" si="28"/>
        <v>32400</v>
      </c>
      <c r="L1134" s="218"/>
    </row>
    <row r="1135" spans="1:12" s="10" customFormat="1" ht="13.5" x14ac:dyDescent="0.25">
      <c r="A1135" s="227">
        <v>6</v>
      </c>
      <c r="B1135" s="228">
        <v>5</v>
      </c>
      <c r="C1135" s="228" t="s">
        <v>32</v>
      </c>
      <c r="D1135" s="309"/>
      <c r="E1135" s="230" t="s">
        <v>86</v>
      </c>
      <c r="F1135" s="231"/>
      <c r="G1135" s="232"/>
      <c r="H1135" s="233">
        <v>67200</v>
      </c>
      <c r="I1135" s="234">
        <v>0.1</v>
      </c>
      <c r="J1135" s="234"/>
      <c r="K1135" s="235">
        <f t="shared" si="28"/>
        <v>302400</v>
      </c>
      <c r="L1135" s="218"/>
    </row>
    <row r="1136" spans="1:12" s="10" customFormat="1" ht="13.5" x14ac:dyDescent="0.25">
      <c r="A1136" s="227">
        <v>7</v>
      </c>
      <c r="B1136" s="228">
        <v>4</v>
      </c>
      <c r="C1136" s="228" t="s">
        <v>32</v>
      </c>
      <c r="D1136" s="309"/>
      <c r="E1136" s="230" t="s">
        <v>50</v>
      </c>
      <c r="F1136" s="231"/>
      <c r="G1136" s="232"/>
      <c r="H1136" s="233">
        <v>124200</v>
      </c>
      <c r="I1136" s="234">
        <v>0.1</v>
      </c>
      <c r="J1136" s="234"/>
      <c r="K1136" s="235">
        <f t="shared" si="28"/>
        <v>447120</v>
      </c>
      <c r="L1136" s="218"/>
    </row>
    <row r="1137" spans="1:12" s="10" customFormat="1" ht="13.5" x14ac:dyDescent="0.25">
      <c r="A1137" s="227">
        <v>8</v>
      </c>
      <c r="B1137" s="228">
        <v>0.5</v>
      </c>
      <c r="C1137" s="228" t="s">
        <v>32</v>
      </c>
      <c r="D1137" s="309"/>
      <c r="E1137" s="230" t="s">
        <v>87</v>
      </c>
      <c r="F1137" s="231"/>
      <c r="G1137" s="232"/>
      <c r="H1137" s="233">
        <v>117600</v>
      </c>
      <c r="I1137" s="234">
        <v>0.1</v>
      </c>
      <c r="J1137" s="234"/>
      <c r="K1137" s="235">
        <f t="shared" si="28"/>
        <v>52920</v>
      </c>
      <c r="L1137" s="218"/>
    </row>
    <row r="1138" spans="1:12" s="10" customFormat="1" ht="13.5" x14ac:dyDescent="0.25">
      <c r="A1138" s="227">
        <v>9</v>
      </c>
      <c r="B1138" s="228">
        <v>1</v>
      </c>
      <c r="C1138" s="228" t="s">
        <v>57</v>
      </c>
      <c r="D1138" s="309"/>
      <c r="E1138" s="247" t="s">
        <v>88</v>
      </c>
      <c r="F1138" s="231"/>
      <c r="G1138" s="232"/>
      <c r="H1138" s="233">
        <v>55650</v>
      </c>
      <c r="I1138" s="234"/>
      <c r="J1138" s="234"/>
      <c r="K1138" s="235">
        <f t="shared" si="28"/>
        <v>55650</v>
      </c>
      <c r="L1138" s="218"/>
    </row>
    <row r="1139" spans="1:12" s="10" customFormat="1" ht="13.5" x14ac:dyDescent="0.25">
      <c r="A1139" s="227">
        <v>10</v>
      </c>
      <c r="B1139" s="228">
        <v>1</v>
      </c>
      <c r="C1139" s="228" t="s">
        <v>57</v>
      </c>
      <c r="D1139" s="309"/>
      <c r="E1139" s="247" t="s">
        <v>89</v>
      </c>
      <c r="F1139" s="231"/>
      <c r="G1139" s="232"/>
      <c r="H1139" s="233">
        <v>55650</v>
      </c>
      <c r="I1139" s="234"/>
      <c r="J1139" s="234"/>
      <c r="K1139" s="235">
        <f t="shared" si="28"/>
        <v>55650</v>
      </c>
      <c r="L1139" s="218"/>
    </row>
    <row r="1140" spans="1:12" s="10" customFormat="1" ht="13.5" x14ac:dyDescent="0.25">
      <c r="A1140" s="227">
        <v>11</v>
      </c>
      <c r="B1140" s="228">
        <v>1</v>
      </c>
      <c r="C1140" s="228" t="s">
        <v>32</v>
      </c>
      <c r="D1140" s="309"/>
      <c r="E1140" s="230" t="s">
        <v>90</v>
      </c>
      <c r="F1140" s="231"/>
      <c r="G1140" s="232"/>
      <c r="H1140" s="233">
        <v>228000</v>
      </c>
      <c r="I1140" s="234">
        <v>0.1</v>
      </c>
      <c r="J1140" s="234"/>
      <c r="K1140" s="235">
        <f t="shared" si="28"/>
        <v>205200</v>
      </c>
      <c r="L1140" s="218"/>
    </row>
    <row r="1141" spans="1:12" s="10" customFormat="1" ht="13.5" x14ac:dyDescent="0.25">
      <c r="A1141" s="227">
        <v>12</v>
      </c>
      <c r="B1141" s="228">
        <v>2</v>
      </c>
      <c r="C1141" s="228" t="s">
        <v>32</v>
      </c>
      <c r="D1141" s="309"/>
      <c r="E1141" s="230" t="s">
        <v>91</v>
      </c>
      <c r="F1141" s="231"/>
      <c r="G1141" s="232"/>
      <c r="H1141" s="233">
        <v>248400</v>
      </c>
      <c r="I1141" s="234">
        <v>0.1</v>
      </c>
      <c r="J1141" s="234"/>
      <c r="K1141" s="235">
        <f t="shared" si="28"/>
        <v>447120</v>
      </c>
      <c r="L1141" s="218"/>
    </row>
    <row r="1142" spans="1:12" s="10" customFormat="1" ht="13.5" x14ac:dyDescent="0.25">
      <c r="A1142" s="227">
        <v>13</v>
      </c>
      <c r="B1142" s="228">
        <v>6</v>
      </c>
      <c r="C1142" s="228" t="s">
        <v>32</v>
      </c>
      <c r="D1142" s="309"/>
      <c r="E1142" s="230" t="s">
        <v>92</v>
      </c>
      <c r="F1142" s="231"/>
      <c r="G1142" s="232"/>
      <c r="H1142" s="233">
        <v>54300</v>
      </c>
      <c r="I1142" s="234">
        <v>0.1</v>
      </c>
      <c r="J1142" s="234"/>
      <c r="K1142" s="235">
        <f t="shared" si="28"/>
        <v>293220</v>
      </c>
      <c r="L1142" s="218"/>
    </row>
    <row r="1143" spans="1:12" s="10" customFormat="1" ht="13.5" x14ac:dyDescent="0.25">
      <c r="A1143" s="227">
        <v>14</v>
      </c>
      <c r="B1143" s="228">
        <v>12</v>
      </c>
      <c r="C1143" s="228" t="s">
        <v>49</v>
      </c>
      <c r="D1143" s="309"/>
      <c r="E1143" s="230" t="s">
        <v>93</v>
      </c>
      <c r="F1143" s="231"/>
      <c r="G1143" s="232"/>
      <c r="H1143" s="233">
        <v>41500</v>
      </c>
      <c r="I1143" s="234">
        <v>0.1</v>
      </c>
      <c r="J1143" s="234"/>
      <c r="K1143" s="235">
        <f t="shared" si="28"/>
        <v>448200</v>
      </c>
      <c r="L1143" s="218"/>
    </row>
    <row r="1144" spans="1:12" s="10" customFormat="1" ht="13.5" x14ac:dyDescent="0.25">
      <c r="A1144" s="227">
        <v>15</v>
      </c>
      <c r="B1144" s="228">
        <v>6</v>
      </c>
      <c r="C1144" s="228" t="s">
        <v>49</v>
      </c>
      <c r="D1144" s="309"/>
      <c r="E1144" s="230" t="s">
        <v>94</v>
      </c>
      <c r="F1144" s="231"/>
      <c r="G1144" s="232"/>
      <c r="H1144" s="233">
        <v>58900</v>
      </c>
      <c r="I1144" s="234">
        <v>0.1</v>
      </c>
      <c r="J1144" s="234"/>
      <c r="K1144" s="235">
        <f t="shared" si="28"/>
        <v>318060</v>
      </c>
      <c r="L1144" s="218"/>
    </row>
    <row r="1145" spans="1:12" s="10" customFormat="1" ht="13.5" x14ac:dyDescent="0.25">
      <c r="A1145" s="227">
        <v>16</v>
      </c>
      <c r="B1145" s="228">
        <v>6</v>
      </c>
      <c r="C1145" s="228" t="s">
        <v>49</v>
      </c>
      <c r="D1145" s="309"/>
      <c r="E1145" s="230" t="s">
        <v>95</v>
      </c>
      <c r="F1145" s="231"/>
      <c r="G1145" s="232"/>
      <c r="H1145" s="233">
        <v>66900</v>
      </c>
      <c r="I1145" s="234">
        <v>0.1</v>
      </c>
      <c r="J1145" s="234"/>
      <c r="K1145" s="235">
        <f t="shared" si="28"/>
        <v>361260</v>
      </c>
      <c r="L1145" s="218"/>
    </row>
    <row r="1146" spans="1:12" s="10" customFormat="1" ht="13.5" x14ac:dyDescent="0.25">
      <c r="A1146" s="227">
        <v>17</v>
      </c>
      <c r="B1146" s="228"/>
      <c r="C1146" s="228"/>
      <c r="D1146" s="309"/>
      <c r="E1146" s="236"/>
      <c r="F1146" s="231"/>
      <c r="G1146" s="232"/>
      <c r="H1146" s="233"/>
      <c r="I1146" s="234"/>
      <c r="J1146" s="234"/>
      <c r="K1146" s="235">
        <f t="shared" si="28"/>
        <v>0</v>
      </c>
      <c r="L1146" s="218"/>
    </row>
    <row r="1147" spans="1:12" s="10" customFormat="1" ht="13.5" x14ac:dyDescent="0.25">
      <c r="A1147" s="227">
        <v>18</v>
      </c>
      <c r="B1147" s="228"/>
      <c r="C1147" s="228"/>
      <c r="D1147" s="309"/>
      <c r="E1147" s="236"/>
      <c r="F1147" s="231"/>
      <c r="G1147" s="232"/>
      <c r="H1147" s="233"/>
      <c r="I1147" s="234"/>
      <c r="J1147" s="234"/>
      <c r="K1147" s="235">
        <f t="shared" si="28"/>
        <v>0</v>
      </c>
      <c r="L1147" s="218"/>
    </row>
    <row r="1148" spans="1:12" s="10" customFormat="1" ht="12.75" customHeight="1" x14ac:dyDescent="0.25">
      <c r="A1148" s="227">
        <v>19</v>
      </c>
      <c r="B1148" s="228"/>
      <c r="C1148" s="228"/>
      <c r="D1148" s="309"/>
      <c r="E1148" s="236"/>
      <c r="F1148" s="231"/>
      <c r="G1148" s="232"/>
      <c r="H1148" s="233"/>
      <c r="I1148" s="234"/>
      <c r="J1148" s="234"/>
      <c r="K1148" s="235">
        <f t="shared" si="28"/>
        <v>0</v>
      </c>
      <c r="L1148" s="218"/>
    </row>
    <row r="1149" spans="1:12" s="10" customFormat="1" ht="13.5" x14ac:dyDescent="0.25">
      <c r="A1149" s="227">
        <v>20</v>
      </c>
      <c r="B1149" s="228"/>
      <c r="C1149" s="228"/>
      <c r="D1149" s="309"/>
      <c r="E1149" s="236"/>
      <c r="F1149" s="231"/>
      <c r="G1149" s="232"/>
      <c r="H1149" s="233"/>
      <c r="I1149" s="234"/>
      <c r="J1149" s="234"/>
      <c r="K1149" s="235">
        <f t="shared" si="28"/>
        <v>0</v>
      </c>
      <c r="L1149" s="218"/>
    </row>
    <row r="1150" spans="1:12" s="10" customFormat="1" ht="7.5" customHeight="1" x14ac:dyDescent="0.25">
      <c r="A1150" s="187"/>
      <c r="B1150" s="237"/>
      <c r="C1150" s="237"/>
      <c r="D1150" s="238"/>
      <c r="E1150" s="239"/>
      <c r="F1150" s="240"/>
      <c r="G1150" s="241"/>
      <c r="H1150" s="242"/>
      <c r="I1150" s="243"/>
      <c r="J1150" s="243"/>
      <c r="K1150" s="244"/>
      <c r="L1150" s="218"/>
    </row>
    <row r="1151" spans="1:12" s="10" customFormat="1" ht="5.0999999999999996" customHeight="1" x14ac:dyDescent="0.25">
      <c r="A1151" s="187"/>
      <c r="B1151" s="308"/>
      <c r="C1151" s="308"/>
      <c r="D1151" s="246"/>
      <c r="E1151" s="247"/>
      <c r="F1151" s="247"/>
      <c r="G1151" s="247"/>
      <c r="H1151" s="247"/>
      <c r="I1151" s="248"/>
      <c r="J1151" s="440"/>
      <c r="K1151" s="412"/>
      <c r="L1151" s="192"/>
    </row>
    <row r="1152" spans="1:12" s="10" customFormat="1" ht="16.5" customHeight="1" x14ac:dyDescent="0.3">
      <c r="A1152" s="187"/>
      <c r="B1152" s="249"/>
      <c r="C1152" s="249"/>
      <c r="D1152" s="207"/>
      <c r="E1152" s="192"/>
      <c r="F1152" s="192"/>
      <c r="G1152" s="192"/>
      <c r="H1152" s="192"/>
      <c r="I1152" s="250" t="s">
        <v>14</v>
      </c>
      <c r="J1152" s="441">
        <f>SUM(K1130:K1150)</f>
        <v>3696700</v>
      </c>
      <c r="K1152" s="442"/>
      <c r="L1152" s="218"/>
    </row>
    <row r="1153" spans="1:12" s="10" customFormat="1" ht="5.0999999999999996" customHeight="1" x14ac:dyDescent="0.3">
      <c r="A1153" s="187"/>
      <c r="B1153" s="249"/>
      <c r="C1153" s="249"/>
      <c r="D1153" s="207"/>
      <c r="E1153" s="192"/>
      <c r="F1153" s="192"/>
      <c r="G1153" s="192"/>
      <c r="H1153" s="192"/>
      <c r="I1153" s="251"/>
      <c r="J1153" s="443"/>
      <c r="K1153" s="443"/>
      <c r="L1153" s="192"/>
    </row>
    <row r="1154" spans="1:12" s="10" customFormat="1" ht="16.5" customHeight="1" x14ac:dyDescent="0.3">
      <c r="A1154" s="187"/>
      <c r="B1154" s="249"/>
      <c r="C1154" s="249"/>
      <c r="D1154" s="207"/>
      <c r="E1154" s="192"/>
      <c r="F1154" s="192"/>
      <c r="G1154" s="192"/>
      <c r="H1154" s="192"/>
      <c r="I1154" s="250" t="s">
        <v>15</v>
      </c>
      <c r="J1154" s="252"/>
      <c r="K1154" s="253">
        <f>J1152*J1154</f>
        <v>0</v>
      </c>
      <c r="L1154" s="254"/>
    </row>
    <row r="1155" spans="1:12" s="10" customFormat="1" ht="5.0999999999999996" customHeight="1" x14ac:dyDescent="0.3">
      <c r="A1155" s="187"/>
      <c r="B1155" s="249"/>
      <c r="C1155" s="249"/>
      <c r="D1155" s="207"/>
      <c r="E1155" s="192"/>
      <c r="F1155" s="192"/>
      <c r="G1155" s="192"/>
      <c r="H1155" s="192"/>
      <c r="I1155" s="251"/>
      <c r="J1155" s="412"/>
      <c r="K1155" s="412"/>
      <c r="L1155" s="192"/>
    </row>
    <row r="1156" spans="1:12" s="10" customFormat="1" ht="16.5" customHeight="1" x14ac:dyDescent="0.3">
      <c r="A1156" s="187"/>
      <c r="B1156" s="255" t="s">
        <v>16</v>
      </c>
      <c r="C1156" s="255"/>
      <c r="D1156" s="207"/>
      <c r="E1156" s="207" t="s">
        <v>17</v>
      </c>
      <c r="F1156" s="192"/>
      <c r="G1156" s="192"/>
      <c r="H1156" s="192"/>
      <c r="I1156" s="250" t="s">
        <v>28</v>
      </c>
      <c r="J1156" s="410">
        <f>((J1152/1.11)+(K1154/1.11))*11%</f>
        <v>366339.63963963964</v>
      </c>
      <c r="K1156" s="411"/>
      <c r="L1156" s="256"/>
    </row>
    <row r="1157" spans="1:12" s="10" customFormat="1" ht="5.0999999999999996" customHeight="1" x14ac:dyDescent="0.3">
      <c r="A1157" s="187"/>
      <c r="B1157" s="249"/>
      <c r="C1157" s="249"/>
      <c r="D1157" s="207"/>
      <c r="E1157" s="192"/>
      <c r="F1157" s="192"/>
      <c r="G1157" s="192"/>
      <c r="H1157" s="192"/>
      <c r="I1157" s="251"/>
      <c r="J1157" s="412"/>
      <c r="K1157" s="412"/>
      <c r="L1157" s="192"/>
    </row>
    <row r="1158" spans="1:12" s="10" customFormat="1" ht="16.5" customHeight="1" x14ac:dyDescent="0.3">
      <c r="A1158" s="187"/>
      <c r="B1158" s="257"/>
      <c r="C1158" s="258"/>
      <c r="D1158" s="207"/>
      <c r="E1158" s="207"/>
      <c r="F1158" s="192"/>
      <c r="G1158" s="192"/>
      <c r="H1158" s="192"/>
      <c r="I1158" s="250" t="s">
        <v>18</v>
      </c>
      <c r="J1158" s="259"/>
      <c r="K1158" s="260">
        <f>J1152-K1154</f>
        <v>3696700</v>
      </c>
      <c r="L1158" s="256"/>
    </row>
    <row r="1159" spans="1:12" s="10" customFormat="1" ht="13.5" customHeight="1" x14ac:dyDescent="0.25">
      <c r="A1159" s="187"/>
      <c r="B1159" s="261" t="s">
        <v>19</v>
      </c>
      <c r="C1159" s="247"/>
      <c r="D1159" s="246"/>
      <c r="E1159" s="192"/>
      <c r="F1159" s="192"/>
      <c r="G1159" s="192"/>
      <c r="H1159" s="192"/>
      <c r="I1159" s="262"/>
      <c r="J1159" s="209" t="s">
        <v>20</v>
      </c>
      <c r="K1159" s="263" t="s">
        <v>40</v>
      </c>
      <c r="L1159" s="192"/>
    </row>
    <row r="1160" spans="1:12" s="10" customFormat="1" ht="7.5" customHeight="1" x14ac:dyDescent="0.25">
      <c r="A1160" s="264"/>
      <c r="B1160" s="247"/>
      <c r="C1160" s="247"/>
      <c r="D1160" s="246"/>
      <c r="E1160" s="247"/>
      <c r="F1160" s="247"/>
      <c r="G1160" s="247"/>
      <c r="H1160" s="247"/>
      <c r="I1160" s="265"/>
      <c r="J1160" s="265"/>
      <c r="K1160" s="266"/>
      <c r="L1160" s="247"/>
    </row>
    <row r="1161" spans="1:12" ht="7.5" customHeight="1" x14ac:dyDescent="0.25">
      <c r="A1161" s="99"/>
      <c r="B1161" s="100"/>
      <c r="C1161" s="100"/>
      <c r="D1161" s="101"/>
      <c r="E1161" s="100"/>
      <c r="F1161" s="100"/>
      <c r="G1161" s="100"/>
      <c r="H1161" s="100"/>
      <c r="I1161" s="102"/>
      <c r="J1161" s="102"/>
      <c r="K1161" s="100"/>
      <c r="L1161" s="100"/>
    </row>
    <row r="1162" spans="1:12" s="10" customFormat="1" ht="16.5" customHeight="1" x14ac:dyDescent="0.3">
      <c r="A1162" s="103"/>
      <c r="B1162" s="104" t="s">
        <v>0</v>
      </c>
      <c r="C1162" s="105"/>
      <c r="D1162" s="106" t="s">
        <v>1</v>
      </c>
      <c r="E1162" s="107">
        <v>22050073</v>
      </c>
      <c r="F1162" s="108"/>
      <c r="G1162" s="109" t="s">
        <v>2</v>
      </c>
      <c r="H1162" s="471" t="s">
        <v>79</v>
      </c>
      <c r="I1162" s="471"/>
      <c r="J1162" s="471"/>
      <c r="K1162" s="472"/>
      <c r="L1162" s="110"/>
    </row>
    <row r="1163" spans="1:12" s="10" customFormat="1" ht="2.4500000000000002" customHeight="1" x14ac:dyDescent="0.3">
      <c r="A1163" s="103"/>
      <c r="B1163" s="111"/>
      <c r="C1163" s="112"/>
      <c r="D1163" s="113"/>
      <c r="E1163" s="114"/>
      <c r="F1163" s="417" t="s">
        <v>3</v>
      </c>
      <c r="G1163" s="115"/>
      <c r="H1163" s="473"/>
      <c r="I1163" s="473"/>
      <c r="J1163" s="473"/>
      <c r="K1163" s="474"/>
      <c r="L1163" s="110"/>
    </row>
    <row r="1164" spans="1:12" s="10" customFormat="1" ht="16.5" customHeight="1" x14ac:dyDescent="0.3">
      <c r="A1164" s="103"/>
      <c r="B1164" s="104" t="s">
        <v>4</v>
      </c>
      <c r="C1164" s="105"/>
      <c r="D1164" s="418">
        <v>44699</v>
      </c>
      <c r="E1164" s="419"/>
      <c r="F1164" s="417"/>
      <c r="G1164" s="116"/>
      <c r="H1164" s="407"/>
      <c r="I1164" s="407"/>
      <c r="J1164" s="407"/>
      <c r="K1164" s="420"/>
      <c r="L1164" s="116"/>
    </row>
    <row r="1165" spans="1:12" s="10" customFormat="1" ht="2.4500000000000002" customHeight="1" x14ac:dyDescent="0.3">
      <c r="A1165" s="103"/>
      <c r="B1165" s="111"/>
      <c r="C1165" s="112"/>
      <c r="D1165" s="113"/>
      <c r="E1165" s="114"/>
      <c r="F1165" s="417"/>
      <c r="G1165" s="116"/>
      <c r="H1165" s="421" t="s">
        <v>80</v>
      </c>
      <c r="I1165" s="421"/>
      <c r="J1165" s="421"/>
      <c r="K1165" s="422"/>
      <c r="L1165" s="117"/>
    </row>
    <row r="1166" spans="1:12" s="10" customFormat="1" ht="16.5" customHeight="1" x14ac:dyDescent="0.4">
      <c r="A1166" s="103"/>
      <c r="B1166" s="104" t="s">
        <v>5</v>
      </c>
      <c r="C1166" s="105"/>
      <c r="D1166" s="118" t="s">
        <v>78</v>
      </c>
      <c r="E1166" s="107"/>
      <c r="F1166" s="119"/>
      <c r="G1166" s="120"/>
      <c r="H1166" s="423"/>
      <c r="I1166" s="423"/>
      <c r="J1166" s="423"/>
      <c r="K1166" s="424"/>
      <c r="L1166" s="117"/>
    </row>
    <row r="1167" spans="1:12" s="10" customFormat="1" ht="5.0999999999999996" customHeight="1" x14ac:dyDescent="0.45">
      <c r="A1167" s="103"/>
      <c r="B1167" s="121"/>
      <c r="C1167" s="122"/>
      <c r="D1167" s="123"/>
      <c r="E1167" s="108"/>
      <c r="F1167" s="124"/>
      <c r="G1167" s="108"/>
      <c r="H1167" s="108"/>
      <c r="I1167" s="125"/>
      <c r="J1167" s="125"/>
      <c r="K1167" s="126"/>
      <c r="L1167" s="108"/>
    </row>
    <row r="1168" spans="1:12" s="10" customFormat="1" ht="14.25" thickBot="1" x14ac:dyDescent="0.3">
      <c r="A1168" s="103"/>
      <c r="B1168" s="127" t="s">
        <v>6</v>
      </c>
      <c r="C1168" s="127" t="s">
        <v>7</v>
      </c>
      <c r="D1168" s="128" t="s">
        <v>8</v>
      </c>
      <c r="E1168" s="129"/>
      <c r="F1168" s="130" t="s">
        <v>9</v>
      </c>
      <c r="G1168" s="131"/>
      <c r="H1168" s="127" t="s">
        <v>10</v>
      </c>
      <c r="I1168" s="132" t="s">
        <v>11</v>
      </c>
      <c r="J1168" s="132" t="s">
        <v>12</v>
      </c>
      <c r="K1168" s="133" t="s">
        <v>13</v>
      </c>
      <c r="L1168" s="134"/>
    </row>
    <row r="1169" spans="1:12" s="10" customFormat="1" ht="7.5" customHeight="1" thickTop="1" x14ac:dyDescent="0.25">
      <c r="A1169" s="103"/>
      <c r="B1169" s="135"/>
      <c r="C1169" s="136"/>
      <c r="D1169" s="137"/>
      <c r="E1169" s="138"/>
      <c r="F1169" s="139"/>
      <c r="G1169" s="140"/>
      <c r="H1169" s="135"/>
      <c r="I1169" s="141"/>
      <c r="J1169" s="141"/>
      <c r="K1169" s="142"/>
      <c r="L1169" s="134"/>
    </row>
    <row r="1170" spans="1:12" s="10" customFormat="1" ht="13.5" customHeight="1" x14ac:dyDescent="0.25">
      <c r="A1170" s="143">
        <v>1</v>
      </c>
      <c r="B1170" s="144">
        <v>1</v>
      </c>
      <c r="C1170" s="144" t="s">
        <v>32</v>
      </c>
      <c r="D1170" s="307"/>
      <c r="E1170" s="316" t="s">
        <v>81</v>
      </c>
      <c r="F1170" s="147"/>
      <c r="G1170" s="148"/>
      <c r="H1170" s="149">
        <v>290000</v>
      </c>
      <c r="I1170" s="150"/>
      <c r="J1170" s="150"/>
      <c r="K1170" s="151">
        <f t="shared" ref="K1170:K1189" si="29">(B1170*H1170-((B1170*H1170)*I1170))-((B1170*H1170-((B1170*H1170)*I1170))*J1170)</f>
        <v>290000</v>
      </c>
      <c r="L1170" s="134"/>
    </row>
    <row r="1171" spans="1:12" s="10" customFormat="1" ht="13.5" customHeight="1" x14ac:dyDescent="0.25">
      <c r="A1171" s="143">
        <v>2</v>
      </c>
      <c r="B1171" s="144">
        <v>2</v>
      </c>
      <c r="C1171" s="144" t="s">
        <v>32</v>
      </c>
      <c r="D1171" s="307"/>
      <c r="E1171" s="146" t="s">
        <v>82</v>
      </c>
      <c r="F1171" s="147"/>
      <c r="G1171" s="148"/>
      <c r="H1171" s="149">
        <v>25000</v>
      </c>
      <c r="I1171" s="150"/>
      <c r="J1171" s="150"/>
      <c r="K1171" s="151">
        <f t="shared" si="29"/>
        <v>50000</v>
      </c>
      <c r="L1171" s="134"/>
    </row>
    <row r="1172" spans="1:12" s="10" customFormat="1" ht="13.5" x14ac:dyDescent="0.25">
      <c r="A1172" s="143">
        <v>3</v>
      </c>
      <c r="B1172" s="144">
        <v>25</v>
      </c>
      <c r="C1172" s="144" t="s">
        <v>71</v>
      </c>
      <c r="D1172" s="307"/>
      <c r="E1172" s="146" t="s">
        <v>83</v>
      </c>
      <c r="F1172" s="147"/>
      <c r="G1172" s="148"/>
      <c r="H1172" s="149">
        <v>3600</v>
      </c>
      <c r="I1172" s="150">
        <v>0.1</v>
      </c>
      <c r="J1172" s="150"/>
      <c r="K1172" s="151">
        <f t="shared" si="29"/>
        <v>81000</v>
      </c>
      <c r="L1172" s="134"/>
    </row>
    <row r="1173" spans="1:12" s="10" customFormat="1" ht="13.5" customHeight="1" x14ac:dyDescent="0.25">
      <c r="A1173" s="143">
        <v>4</v>
      </c>
      <c r="B1173" s="144">
        <v>50</v>
      </c>
      <c r="C1173" s="144" t="s">
        <v>71</v>
      </c>
      <c r="D1173" s="307"/>
      <c r="E1173" s="146" t="s">
        <v>84</v>
      </c>
      <c r="F1173" s="147"/>
      <c r="G1173" s="148"/>
      <c r="H1173" s="149">
        <v>5700</v>
      </c>
      <c r="I1173" s="150">
        <v>0.1</v>
      </c>
      <c r="J1173" s="150"/>
      <c r="K1173" s="151">
        <f t="shared" si="29"/>
        <v>256500</v>
      </c>
      <c r="L1173" s="134"/>
    </row>
    <row r="1174" spans="1:12" s="10" customFormat="1" ht="13.5" x14ac:dyDescent="0.25">
      <c r="A1174" s="143">
        <v>5</v>
      </c>
      <c r="B1174" s="144">
        <v>1</v>
      </c>
      <c r="C1174" s="144" t="s">
        <v>32</v>
      </c>
      <c r="D1174" s="307"/>
      <c r="E1174" s="146" t="s">
        <v>85</v>
      </c>
      <c r="F1174" s="147"/>
      <c r="G1174" s="148"/>
      <c r="H1174" s="149">
        <v>36000</v>
      </c>
      <c r="I1174" s="150">
        <v>0.1</v>
      </c>
      <c r="J1174" s="150"/>
      <c r="K1174" s="151">
        <f t="shared" si="29"/>
        <v>32400</v>
      </c>
      <c r="L1174" s="134"/>
    </row>
    <row r="1175" spans="1:12" s="10" customFormat="1" ht="13.5" x14ac:dyDescent="0.25">
      <c r="A1175" s="143">
        <v>6</v>
      </c>
      <c r="B1175" s="144">
        <v>5</v>
      </c>
      <c r="C1175" s="144" t="s">
        <v>32</v>
      </c>
      <c r="D1175" s="307"/>
      <c r="E1175" s="146" t="s">
        <v>86</v>
      </c>
      <c r="F1175" s="147"/>
      <c r="G1175" s="148"/>
      <c r="H1175" s="149">
        <v>67200</v>
      </c>
      <c r="I1175" s="150">
        <v>0.1</v>
      </c>
      <c r="J1175" s="150"/>
      <c r="K1175" s="151">
        <f t="shared" si="29"/>
        <v>302400</v>
      </c>
      <c r="L1175" s="134"/>
    </row>
    <row r="1176" spans="1:12" s="10" customFormat="1" ht="13.5" x14ac:dyDescent="0.25">
      <c r="A1176" s="143">
        <v>7</v>
      </c>
      <c r="B1176" s="144">
        <v>4</v>
      </c>
      <c r="C1176" s="144" t="s">
        <v>32</v>
      </c>
      <c r="D1176" s="307"/>
      <c r="E1176" s="146" t="s">
        <v>50</v>
      </c>
      <c r="F1176" s="147"/>
      <c r="G1176" s="148"/>
      <c r="H1176" s="149">
        <v>124200</v>
      </c>
      <c r="I1176" s="150">
        <v>0.1</v>
      </c>
      <c r="J1176" s="150"/>
      <c r="K1176" s="151">
        <f t="shared" si="29"/>
        <v>447120</v>
      </c>
      <c r="L1176" s="134"/>
    </row>
    <row r="1177" spans="1:12" s="10" customFormat="1" ht="13.5" x14ac:dyDescent="0.25">
      <c r="A1177" s="143">
        <v>8</v>
      </c>
      <c r="B1177" s="144">
        <v>0.5</v>
      </c>
      <c r="C1177" s="144" t="s">
        <v>32</v>
      </c>
      <c r="D1177" s="307"/>
      <c r="E1177" s="146" t="s">
        <v>87</v>
      </c>
      <c r="F1177" s="147"/>
      <c r="G1177" s="148"/>
      <c r="H1177" s="149">
        <v>117600</v>
      </c>
      <c r="I1177" s="150">
        <v>0.1</v>
      </c>
      <c r="J1177" s="150"/>
      <c r="K1177" s="151">
        <f t="shared" si="29"/>
        <v>52920</v>
      </c>
      <c r="L1177" s="134"/>
    </row>
    <row r="1178" spans="1:12" s="10" customFormat="1" ht="13.5" x14ac:dyDescent="0.25">
      <c r="A1178" s="143">
        <v>9</v>
      </c>
      <c r="B1178" s="144">
        <v>1</v>
      </c>
      <c r="C1178" s="144" t="s">
        <v>57</v>
      </c>
      <c r="D1178" s="307"/>
      <c r="E1178" s="163" t="s">
        <v>88</v>
      </c>
      <c r="F1178" s="147"/>
      <c r="G1178" s="148"/>
      <c r="H1178" s="149">
        <v>55650</v>
      </c>
      <c r="I1178" s="150"/>
      <c r="J1178" s="150"/>
      <c r="K1178" s="151">
        <f t="shared" si="29"/>
        <v>55650</v>
      </c>
      <c r="L1178" s="134"/>
    </row>
    <row r="1179" spans="1:12" s="10" customFormat="1" ht="13.5" x14ac:dyDescent="0.25">
      <c r="A1179" s="143">
        <v>10</v>
      </c>
      <c r="B1179" s="144">
        <v>1</v>
      </c>
      <c r="C1179" s="144" t="s">
        <v>57</v>
      </c>
      <c r="D1179" s="307"/>
      <c r="E1179" s="163" t="s">
        <v>89</v>
      </c>
      <c r="F1179" s="147"/>
      <c r="G1179" s="148"/>
      <c r="H1179" s="149">
        <v>55650</v>
      </c>
      <c r="I1179" s="150"/>
      <c r="J1179" s="150"/>
      <c r="K1179" s="151">
        <f t="shared" si="29"/>
        <v>55650</v>
      </c>
      <c r="L1179" s="134"/>
    </row>
    <row r="1180" spans="1:12" s="10" customFormat="1" ht="13.5" x14ac:dyDescent="0.25">
      <c r="A1180" s="143">
        <v>11</v>
      </c>
      <c r="B1180" s="144">
        <v>1</v>
      </c>
      <c r="C1180" s="144" t="s">
        <v>32</v>
      </c>
      <c r="D1180" s="307"/>
      <c r="E1180" s="146" t="s">
        <v>90</v>
      </c>
      <c r="F1180" s="147"/>
      <c r="G1180" s="148"/>
      <c r="H1180" s="149">
        <v>228000</v>
      </c>
      <c r="I1180" s="150">
        <v>0.1</v>
      </c>
      <c r="J1180" s="150"/>
      <c r="K1180" s="151">
        <f t="shared" si="29"/>
        <v>205200</v>
      </c>
      <c r="L1180" s="134"/>
    </row>
    <row r="1181" spans="1:12" s="10" customFormat="1" ht="13.5" x14ac:dyDescent="0.25">
      <c r="A1181" s="143">
        <v>12</v>
      </c>
      <c r="B1181" s="144">
        <v>2</v>
      </c>
      <c r="C1181" s="144" t="s">
        <v>32</v>
      </c>
      <c r="D1181" s="307"/>
      <c r="E1181" s="146" t="s">
        <v>91</v>
      </c>
      <c r="F1181" s="147"/>
      <c r="G1181" s="148"/>
      <c r="H1181" s="149">
        <v>248400</v>
      </c>
      <c r="I1181" s="150">
        <v>0.1</v>
      </c>
      <c r="J1181" s="150"/>
      <c r="K1181" s="151">
        <f t="shared" si="29"/>
        <v>447120</v>
      </c>
      <c r="L1181" s="134"/>
    </row>
    <row r="1182" spans="1:12" s="10" customFormat="1" ht="13.5" x14ac:dyDescent="0.25">
      <c r="A1182" s="143">
        <v>13</v>
      </c>
      <c r="B1182" s="144">
        <v>6</v>
      </c>
      <c r="C1182" s="144" t="s">
        <v>32</v>
      </c>
      <c r="D1182" s="307"/>
      <c r="E1182" s="146" t="s">
        <v>92</v>
      </c>
      <c r="F1182" s="147"/>
      <c r="G1182" s="148"/>
      <c r="H1182" s="149">
        <v>54300</v>
      </c>
      <c r="I1182" s="150">
        <v>0.1</v>
      </c>
      <c r="J1182" s="150"/>
      <c r="K1182" s="151">
        <f t="shared" si="29"/>
        <v>293220</v>
      </c>
      <c r="L1182" s="134"/>
    </row>
    <row r="1183" spans="1:12" s="10" customFormat="1" ht="13.5" x14ac:dyDescent="0.25">
      <c r="A1183" s="143">
        <v>14</v>
      </c>
      <c r="B1183" s="144">
        <v>12</v>
      </c>
      <c r="C1183" s="144" t="s">
        <v>49</v>
      </c>
      <c r="D1183" s="307"/>
      <c r="E1183" s="146" t="s">
        <v>93</v>
      </c>
      <c r="F1183" s="147"/>
      <c r="G1183" s="148"/>
      <c r="H1183" s="149">
        <v>41500</v>
      </c>
      <c r="I1183" s="150">
        <v>0.1</v>
      </c>
      <c r="J1183" s="150"/>
      <c r="K1183" s="151">
        <f t="shared" si="29"/>
        <v>448200</v>
      </c>
      <c r="L1183" s="134"/>
    </row>
    <row r="1184" spans="1:12" s="10" customFormat="1" ht="13.5" x14ac:dyDescent="0.25">
      <c r="A1184" s="143">
        <v>15</v>
      </c>
      <c r="B1184" s="144">
        <v>6</v>
      </c>
      <c r="C1184" s="144" t="s">
        <v>49</v>
      </c>
      <c r="D1184" s="307"/>
      <c r="E1184" s="146" t="s">
        <v>94</v>
      </c>
      <c r="F1184" s="147"/>
      <c r="G1184" s="148"/>
      <c r="H1184" s="149">
        <v>58900</v>
      </c>
      <c r="I1184" s="150">
        <v>0.1</v>
      </c>
      <c r="J1184" s="150"/>
      <c r="K1184" s="151">
        <f t="shared" si="29"/>
        <v>318060</v>
      </c>
      <c r="L1184" s="134"/>
    </row>
    <row r="1185" spans="1:12" s="10" customFormat="1" ht="13.5" x14ac:dyDescent="0.25">
      <c r="A1185" s="143">
        <v>16</v>
      </c>
      <c r="B1185" s="144">
        <v>6</v>
      </c>
      <c r="C1185" s="144" t="s">
        <v>49</v>
      </c>
      <c r="D1185" s="307"/>
      <c r="E1185" s="146" t="s">
        <v>95</v>
      </c>
      <c r="F1185" s="147"/>
      <c r="G1185" s="148"/>
      <c r="H1185" s="149">
        <v>66900</v>
      </c>
      <c r="I1185" s="150">
        <v>0.1</v>
      </c>
      <c r="J1185" s="150"/>
      <c r="K1185" s="151">
        <f t="shared" si="29"/>
        <v>361260</v>
      </c>
      <c r="L1185" s="134"/>
    </row>
    <row r="1186" spans="1:12" s="10" customFormat="1" ht="13.5" x14ac:dyDescent="0.25">
      <c r="A1186" s="143">
        <v>17</v>
      </c>
      <c r="B1186" s="144"/>
      <c r="C1186" s="144"/>
      <c r="D1186" s="307"/>
      <c r="E1186" s="152"/>
      <c r="F1186" s="147"/>
      <c r="G1186" s="148"/>
      <c r="H1186" s="149"/>
      <c r="I1186" s="150"/>
      <c r="J1186" s="150"/>
      <c r="K1186" s="151">
        <f t="shared" si="29"/>
        <v>0</v>
      </c>
      <c r="L1186" s="134"/>
    </row>
    <row r="1187" spans="1:12" s="10" customFormat="1" ht="13.5" x14ac:dyDescent="0.25">
      <c r="A1187" s="143">
        <v>18</v>
      </c>
      <c r="B1187" s="144"/>
      <c r="C1187" s="144"/>
      <c r="D1187" s="307"/>
      <c r="E1187" s="152"/>
      <c r="F1187" s="147"/>
      <c r="G1187" s="148"/>
      <c r="H1187" s="149"/>
      <c r="I1187" s="150"/>
      <c r="J1187" s="150"/>
      <c r="K1187" s="151">
        <f t="shared" si="29"/>
        <v>0</v>
      </c>
      <c r="L1187" s="134"/>
    </row>
    <row r="1188" spans="1:12" s="10" customFormat="1" ht="12.75" customHeight="1" x14ac:dyDescent="0.25">
      <c r="A1188" s="143">
        <v>19</v>
      </c>
      <c r="B1188" s="144"/>
      <c r="C1188" s="144"/>
      <c r="D1188" s="307"/>
      <c r="E1188" s="152"/>
      <c r="F1188" s="147"/>
      <c r="G1188" s="148"/>
      <c r="H1188" s="149"/>
      <c r="I1188" s="150"/>
      <c r="J1188" s="150"/>
      <c r="K1188" s="151">
        <f t="shared" si="29"/>
        <v>0</v>
      </c>
      <c r="L1188" s="134"/>
    </row>
    <row r="1189" spans="1:12" s="10" customFormat="1" ht="13.5" x14ac:dyDescent="0.25">
      <c r="A1189" s="143">
        <v>20</v>
      </c>
      <c r="B1189" s="144"/>
      <c r="C1189" s="144"/>
      <c r="D1189" s="307"/>
      <c r="E1189" s="152"/>
      <c r="F1189" s="147"/>
      <c r="G1189" s="148"/>
      <c r="H1189" s="149"/>
      <c r="I1189" s="150"/>
      <c r="J1189" s="150"/>
      <c r="K1189" s="151">
        <f t="shared" si="29"/>
        <v>0</v>
      </c>
      <c r="L1189" s="134"/>
    </row>
    <row r="1190" spans="1:12" s="10" customFormat="1" ht="7.5" customHeight="1" x14ac:dyDescent="0.25">
      <c r="A1190" s="103"/>
      <c r="B1190" s="153"/>
      <c r="C1190" s="153"/>
      <c r="D1190" s="154"/>
      <c r="E1190" s="155"/>
      <c r="F1190" s="156"/>
      <c r="G1190" s="157"/>
      <c r="H1190" s="158"/>
      <c r="I1190" s="159"/>
      <c r="J1190" s="159"/>
      <c r="K1190" s="160"/>
      <c r="L1190" s="134"/>
    </row>
    <row r="1191" spans="1:12" s="10" customFormat="1" ht="5.0999999999999996" customHeight="1" x14ac:dyDescent="0.25">
      <c r="A1191" s="103"/>
      <c r="B1191" s="306"/>
      <c r="C1191" s="306"/>
      <c r="D1191" s="162"/>
      <c r="E1191" s="163"/>
      <c r="F1191" s="163"/>
      <c r="G1191" s="163"/>
      <c r="H1191" s="163"/>
      <c r="I1191" s="164"/>
      <c r="J1191" s="425"/>
      <c r="K1191" s="407"/>
      <c r="L1191" s="108"/>
    </row>
    <row r="1192" spans="1:12" s="10" customFormat="1" ht="16.5" customHeight="1" x14ac:dyDescent="0.3">
      <c r="A1192" s="103"/>
      <c r="B1192" s="165"/>
      <c r="C1192" s="165"/>
      <c r="D1192" s="123"/>
      <c r="E1192" s="108"/>
      <c r="F1192" s="108"/>
      <c r="G1192" s="108"/>
      <c r="H1192" s="108"/>
      <c r="I1192" s="166" t="s">
        <v>14</v>
      </c>
      <c r="J1192" s="426">
        <f>SUM(K1170:K1190)</f>
        <v>3696700</v>
      </c>
      <c r="K1192" s="427"/>
      <c r="L1192" s="134"/>
    </row>
    <row r="1193" spans="1:12" s="10" customFormat="1" ht="5.0999999999999996" customHeight="1" x14ac:dyDescent="0.3">
      <c r="A1193" s="103"/>
      <c r="B1193" s="165"/>
      <c r="C1193" s="165"/>
      <c r="D1193" s="123"/>
      <c r="E1193" s="108"/>
      <c r="F1193" s="108"/>
      <c r="G1193" s="108"/>
      <c r="H1193" s="108"/>
      <c r="I1193" s="167"/>
      <c r="J1193" s="406"/>
      <c r="K1193" s="406"/>
      <c r="L1193" s="108"/>
    </row>
    <row r="1194" spans="1:12" s="10" customFormat="1" ht="16.5" customHeight="1" x14ac:dyDescent="0.3">
      <c r="A1194" s="103"/>
      <c r="B1194" s="165"/>
      <c r="C1194" s="165"/>
      <c r="D1194" s="123"/>
      <c r="E1194" s="108"/>
      <c r="F1194" s="108"/>
      <c r="G1194" s="108"/>
      <c r="H1194" s="108"/>
      <c r="I1194" s="166" t="s">
        <v>15</v>
      </c>
      <c r="J1194" s="168"/>
      <c r="K1194" s="169">
        <f>J1192*J1194</f>
        <v>0</v>
      </c>
      <c r="L1194" s="170"/>
    </row>
    <row r="1195" spans="1:12" s="10" customFormat="1" ht="5.0999999999999996" customHeight="1" x14ac:dyDescent="0.3">
      <c r="A1195" s="103"/>
      <c r="B1195" s="165"/>
      <c r="C1195" s="165"/>
      <c r="D1195" s="123"/>
      <c r="E1195" s="108"/>
      <c r="F1195" s="108"/>
      <c r="G1195" s="108"/>
      <c r="H1195" s="108"/>
      <c r="I1195" s="167"/>
      <c r="J1195" s="407"/>
      <c r="K1195" s="407"/>
      <c r="L1195" s="108"/>
    </row>
    <row r="1196" spans="1:12" s="10" customFormat="1" ht="16.5" customHeight="1" x14ac:dyDescent="0.3">
      <c r="A1196" s="103"/>
      <c r="B1196" s="171" t="s">
        <v>16</v>
      </c>
      <c r="C1196" s="171"/>
      <c r="D1196" s="123"/>
      <c r="E1196" s="123" t="s">
        <v>17</v>
      </c>
      <c r="F1196" s="108"/>
      <c r="G1196" s="108"/>
      <c r="H1196" s="108"/>
      <c r="I1196" s="166" t="s">
        <v>28</v>
      </c>
      <c r="J1196" s="408">
        <f>((J1192/1.11)+(K1194/1.11))*11%</f>
        <v>366339.63963963964</v>
      </c>
      <c r="K1196" s="409"/>
      <c r="L1196" s="172"/>
    </row>
    <row r="1197" spans="1:12" s="10" customFormat="1" ht="5.0999999999999996" customHeight="1" x14ac:dyDescent="0.3">
      <c r="A1197" s="103"/>
      <c r="B1197" s="165"/>
      <c r="C1197" s="165"/>
      <c r="D1197" s="123"/>
      <c r="E1197" s="108"/>
      <c r="F1197" s="108"/>
      <c r="G1197" s="108"/>
      <c r="H1197" s="108"/>
      <c r="I1197" s="167"/>
      <c r="J1197" s="407"/>
      <c r="K1197" s="407"/>
      <c r="L1197" s="108"/>
    </row>
    <row r="1198" spans="1:12" s="10" customFormat="1" ht="16.5" customHeight="1" x14ac:dyDescent="0.3">
      <c r="A1198" s="103"/>
      <c r="B1198" s="173"/>
      <c r="C1198" s="174"/>
      <c r="D1198" s="123"/>
      <c r="E1198" s="123"/>
      <c r="F1198" s="108"/>
      <c r="G1198" s="108"/>
      <c r="H1198" s="108"/>
      <c r="I1198" s="166" t="s">
        <v>18</v>
      </c>
      <c r="J1198" s="175"/>
      <c r="K1198" s="176">
        <f>J1192-K1194</f>
        <v>3696700</v>
      </c>
      <c r="L1198" s="172"/>
    </row>
    <row r="1199" spans="1:12" s="10" customFormat="1" ht="13.5" customHeight="1" x14ac:dyDescent="0.25">
      <c r="A1199" s="103"/>
      <c r="B1199" s="177" t="s">
        <v>19</v>
      </c>
      <c r="C1199" s="163"/>
      <c r="D1199" s="162"/>
      <c r="E1199" s="108"/>
      <c r="F1199" s="108"/>
      <c r="G1199" s="108"/>
      <c r="H1199" s="108"/>
      <c r="I1199" s="178"/>
      <c r="J1199" s="125" t="s">
        <v>20</v>
      </c>
      <c r="K1199" s="179" t="s">
        <v>40</v>
      </c>
      <c r="L1199" s="108"/>
    </row>
    <row r="1200" spans="1:12" s="10" customFormat="1" ht="7.5" customHeight="1" x14ac:dyDescent="0.25">
      <c r="A1200" s="180"/>
      <c r="B1200" s="163"/>
      <c r="C1200" s="163"/>
      <c r="D1200" s="162"/>
      <c r="E1200" s="163"/>
      <c r="F1200" s="163"/>
      <c r="G1200" s="163"/>
      <c r="H1200" s="163"/>
      <c r="I1200" s="181"/>
      <c r="J1200" s="181"/>
      <c r="K1200" s="182"/>
      <c r="L1200" s="163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22050074</v>
      </c>
      <c r="G1202" s="11" t="s">
        <v>2</v>
      </c>
      <c r="H1202" s="463" t="s">
        <v>79</v>
      </c>
      <c r="I1202" s="463"/>
      <c r="J1202" s="463"/>
      <c r="K1202" s="464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455" t="s">
        <v>3</v>
      </c>
      <c r="G1203" s="17"/>
      <c r="H1203" s="465"/>
      <c r="I1203" s="465"/>
      <c r="J1203" s="465"/>
      <c r="K1203" s="466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456">
        <v>44699</v>
      </c>
      <c r="E1204" s="457"/>
      <c r="F1204" s="455"/>
      <c r="G1204" s="18"/>
      <c r="H1204" s="445"/>
      <c r="I1204" s="445"/>
      <c r="J1204" s="445"/>
      <c r="K1204" s="458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455"/>
      <c r="G1205" s="18"/>
      <c r="H1205" s="459" t="s">
        <v>80</v>
      </c>
      <c r="I1205" s="459"/>
      <c r="J1205" s="459"/>
      <c r="K1205" s="460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96</v>
      </c>
      <c r="E1206" s="9"/>
      <c r="F1206" s="21"/>
      <c r="G1206" s="22"/>
      <c r="H1206" s="461"/>
      <c r="I1206" s="461"/>
      <c r="J1206" s="461"/>
      <c r="K1206" s="462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2</v>
      </c>
      <c r="C1210" s="46" t="s">
        <v>32</v>
      </c>
      <c r="D1210" s="273"/>
      <c r="E1210" s="285" t="s">
        <v>60</v>
      </c>
      <c r="F1210" s="49"/>
      <c r="G1210" s="50"/>
      <c r="H1210" s="51">
        <v>200000</v>
      </c>
      <c r="I1210" s="52"/>
      <c r="J1210" s="52"/>
      <c r="K1210" s="53">
        <f t="shared" ref="K1210:K1229" si="30">(B1210*H1210-((B1210*H1210)*I1210))-((B1210*H1210-((B1210*H1210)*I1210))*J1210)</f>
        <v>400000</v>
      </c>
      <c r="L1210" s="36"/>
    </row>
    <row r="1211" spans="1:12" s="10" customFormat="1" ht="13.5" customHeight="1" x14ac:dyDescent="0.25">
      <c r="A1211" s="45">
        <v>2</v>
      </c>
      <c r="B1211" s="46">
        <v>1</v>
      </c>
      <c r="C1211" s="46" t="s">
        <v>44</v>
      </c>
      <c r="D1211" s="273"/>
      <c r="E1211" s="283" t="s">
        <v>97</v>
      </c>
      <c r="F1211" s="49"/>
      <c r="G1211" s="50"/>
      <c r="H1211" s="51">
        <v>103200</v>
      </c>
      <c r="I1211" s="52">
        <v>0.1</v>
      </c>
      <c r="J1211" s="52"/>
      <c r="K1211" s="53">
        <f t="shared" si="30"/>
        <v>92880</v>
      </c>
      <c r="L1211" s="36"/>
    </row>
    <row r="1212" spans="1:12" s="10" customFormat="1" ht="13.5" x14ac:dyDescent="0.25">
      <c r="A1212" s="45">
        <v>3</v>
      </c>
      <c r="B1212" s="46">
        <v>10</v>
      </c>
      <c r="C1212" s="46" t="s">
        <v>57</v>
      </c>
      <c r="D1212" s="273"/>
      <c r="E1212" s="318" t="s">
        <v>98</v>
      </c>
      <c r="F1212" s="49"/>
      <c r="G1212" s="50"/>
      <c r="H1212" s="51">
        <v>30000</v>
      </c>
      <c r="I1212" s="52">
        <v>0.1</v>
      </c>
      <c r="J1212" s="52"/>
      <c r="K1212" s="53">
        <f t="shared" si="30"/>
        <v>270000</v>
      </c>
      <c r="L1212" s="36"/>
    </row>
    <row r="1213" spans="1:12" s="10" customFormat="1" ht="13.5" customHeight="1" x14ac:dyDescent="0.25">
      <c r="A1213" s="45">
        <v>4</v>
      </c>
      <c r="B1213" s="46">
        <v>10</v>
      </c>
      <c r="C1213" s="46" t="s">
        <v>57</v>
      </c>
      <c r="D1213" s="273"/>
      <c r="E1213" s="318" t="s">
        <v>99</v>
      </c>
      <c r="F1213" s="49"/>
      <c r="G1213" s="50"/>
      <c r="H1213" s="51">
        <v>30000</v>
      </c>
      <c r="I1213" s="52">
        <v>0.1</v>
      </c>
      <c r="J1213" s="52"/>
      <c r="K1213" s="53">
        <f t="shared" si="30"/>
        <v>270000</v>
      </c>
      <c r="L1213" s="36"/>
    </row>
    <row r="1214" spans="1:12" s="10" customFormat="1" ht="13.5" x14ac:dyDescent="0.25">
      <c r="A1214" s="45">
        <v>5</v>
      </c>
      <c r="B1214" s="46">
        <v>10</v>
      </c>
      <c r="C1214" s="46" t="s">
        <v>57</v>
      </c>
      <c r="D1214" s="273"/>
      <c r="E1214" s="318" t="s">
        <v>100</v>
      </c>
      <c r="F1214" s="49"/>
      <c r="G1214" s="50"/>
      <c r="H1214" s="51">
        <v>27500</v>
      </c>
      <c r="I1214" s="52">
        <v>0.1</v>
      </c>
      <c r="J1214" s="52"/>
      <c r="K1214" s="53">
        <f t="shared" si="30"/>
        <v>247500</v>
      </c>
      <c r="L1214" s="36"/>
    </row>
    <row r="1215" spans="1:12" s="10" customFormat="1" ht="13.5" x14ac:dyDescent="0.25">
      <c r="A1215" s="45">
        <v>6</v>
      </c>
      <c r="B1215" s="46">
        <v>3</v>
      </c>
      <c r="C1215" s="46" t="s">
        <v>57</v>
      </c>
      <c r="D1215" s="273"/>
      <c r="E1215" s="318" t="s">
        <v>101</v>
      </c>
      <c r="F1215" s="49"/>
      <c r="G1215" s="50"/>
      <c r="H1215" s="51">
        <v>27500</v>
      </c>
      <c r="I1215" s="52">
        <v>0.1</v>
      </c>
      <c r="J1215" s="52"/>
      <c r="K1215" s="53">
        <f t="shared" si="30"/>
        <v>74250</v>
      </c>
      <c r="L1215" s="36"/>
    </row>
    <row r="1216" spans="1:12" s="10" customFormat="1" ht="13.5" x14ac:dyDescent="0.25">
      <c r="A1216" s="45">
        <v>7</v>
      </c>
      <c r="B1216" s="46"/>
      <c r="C1216" s="46"/>
      <c r="D1216" s="273"/>
      <c r="E1216" s="48"/>
      <c r="F1216" s="49"/>
      <c r="G1216" s="50"/>
      <c r="H1216" s="51"/>
      <c r="I1216" s="52"/>
      <c r="J1216" s="52"/>
      <c r="K1216" s="53">
        <f t="shared" si="30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273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273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273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273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273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273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273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273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273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273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273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273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273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272"/>
      <c r="C1231" s="272"/>
      <c r="D1231" s="63"/>
      <c r="E1231" s="64"/>
      <c r="F1231" s="64"/>
      <c r="G1231" s="64"/>
      <c r="H1231" s="64"/>
      <c r="I1231" s="65"/>
      <c r="J1231" s="444"/>
      <c r="K1231" s="445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446">
        <f>SUM(K1210:K1230)</f>
        <v>1354630</v>
      </c>
      <c r="K1232" s="447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448"/>
      <c r="K1233" s="448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445"/>
      <c r="K1235" s="445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28</v>
      </c>
      <c r="J1236" s="449">
        <f>((J1232/1.11)+(K1234/1.11))*11%</f>
        <v>134242.6126126126</v>
      </c>
      <c r="K1236" s="450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445"/>
      <c r="K1237" s="445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18</v>
      </c>
      <c r="J1238" s="76"/>
      <c r="K1238" s="77">
        <f>J1232-K1234</f>
        <v>1354630</v>
      </c>
      <c r="L1238" s="73"/>
    </row>
    <row r="1239" spans="1:12" s="10" customFormat="1" ht="13.5" customHeight="1" x14ac:dyDescent="0.25">
      <c r="A1239" s="5"/>
      <c r="B1239" s="78" t="s">
        <v>19</v>
      </c>
      <c r="C1239" s="64"/>
      <c r="D1239" s="63"/>
      <c r="I1239" s="79"/>
      <c r="J1239" s="27" t="s">
        <v>20</v>
      </c>
      <c r="K1239" s="80" t="s">
        <v>40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183"/>
      <c r="B1241" s="184"/>
      <c r="C1241" s="184"/>
      <c r="D1241" s="185"/>
      <c r="E1241" s="184"/>
      <c r="F1241" s="184"/>
      <c r="G1241" s="184"/>
      <c r="H1241" s="184"/>
      <c r="I1241" s="186"/>
      <c r="J1241" s="186"/>
      <c r="K1241" s="184"/>
      <c r="L1241" s="184"/>
    </row>
    <row r="1242" spans="1:12" s="10" customFormat="1" ht="16.5" customHeight="1" x14ac:dyDescent="0.3">
      <c r="A1242" s="187"/>
      <c r="B1242" s="188" t="s">
        <v>0</v>
      </c>
      <c r="C1242" s="189"/>
      <c r="D1242" s="190" t="s">
        <v>1</v>
      </c>
      <c r="E1242" s="191">
        <v>22050074</v>
      </c>
      <c r="F1242" s="192"/>
      <c r="G1242" s="193" t="s">
        <v>2</v>
      </c>
      <c r="H1242" s="467" t="s">
        <v>79</v>
      </c>
      <c r="I1242" s="467"/>
      <c r="J1242" s="467"/>
      <c r="K1242" s="468"/>
      <c r="L1242" s="194"/>
    </row>
    <row r="1243" spans="1:12" s="10" customFormat="1" ht="2.4500000000000002" customHeight="1" x14ac:dyDescent="0.3">
      <c r="A1243" s="187"/>
      <c r="B1243" s="195"/>
      <c r="C1243" s="196"/>
      <c r="D1243" s="197"/>
      <c r="E1243" s="198"/>
      <c r="F1243" s="432" t="s">
        <v>3</v>
      </c>
      <c r="G1243" s="199"/>
      <c r="H1243" s="469"/>
      <c r="I1243" s="469"/>
      <c r="J1243" s="469"/>
      <c r="K1243" s="470"/>
      <c r="L1243" s="194"/>
    </row>
    <row r="1244" spans="1:12" s="10" customFormat="1" ht="16.5" customHeight="1" x14ac:dyDescent="0.3">
      <c r="A1244" s="187"/>
      <c r="B1244" s="188" t="s">
        <v>4</v>
      </c>
      <c r="C1244" s="189"/>
      <c r="D1244" s="433">
        <v>44699</v>
      </c>
      <c r="E1244" s="434"/>
      <c r="F1244" s="432"/>
      <c r="G1244" s="200"/>
      <c r="H1244" s="412"/>
      <c r="I1244" s="412"/>
      <c r="J1244" s="412"/>
      <c r="K1244" s="435"/>
      <c r="L1244" s="200"/>
    </row>
    <row r="1245" spans="1:12" s="10" customFormat="1" ht="2.4500000000000002" customHeight="1" x14ac:dyDescent="0.3">
      <c r="A1245" s="187"/>
      <c r="B1245" s="195"/>
      <c r="C1245" s="196"/>
      <c r="D1245" s="197"/>
      <c r="E1245" s="198"/>
      <c r="F1245" s="432"/>
      <c r="G1245" s="200"/>
      <c r="H1245" s="436" t="s">
        <v>80</v>
      </c>
      <c r="I1245" s="436"/>
      <c r="J1245" s="436"/>
      <c r="K1245" s="437"/>
      <c r="L1245" s="201"/>
    </row>
    <row r="1246" spans="1:12" s="10" customFormat="1" ht="16.5" customHeight="1" x14ac:dyDescent="0.4">
      <c r="A1246" s="187"/>
      <c r="B1246" s="188" t="s">
        <v>5</v>
      </c>
      <c r="C1246" s="189"/>
      <c r="D1246" s="202" t="s">
        <v>96</v>
      </c>
      <c r="E1246" s="191"/>
      <c r="F1246" s="203"/>
      <c r="G1246" s="204"/>
      <c r="H1246" s="438"/>
      <c r="I1246" s="438"/>
      <c r="J1246" s="438"/>
      <c r="K1246" s="439"/>
      <c r="L1246" s="201"/>
    </row>
    <row r="1247" spans="1:12" s="10" customFormat="1" ht="5.0999999999999996" customHeight="1" x14ac:dyDescent="0.45">
      <c r="A1247" s="187"/>
      <c r="B1247" s="205"/>
      <c r="C1247" s="206"/>
      <c r="D1247" s="207"/>
      <c r="E1247" s="192"/>
      <c r="F1247" s="208"/>
      <c r="G1247" s="192"/>
      <c r="H1247" s="192"/>
      <c r="I1247" s="209"/>
      <c r="J1247" s="209"/>
      <c r="K1247" s="210"/>
      <c r="L1247" s="192"/>
    </row>
    <row r="1248" spans="1:12" s="10" customFormat="1" ht="14.25" thickBot="1" x14ac:dyDescent="0.3">
      <c r="A1248" s="187"/>
      <c r="B1248" s="211" t="s">
        <v>6</v>
      </c>
      <c r="C1248" s="211" t="s">
        <v>7</v>
      </c>
      <c r="D1248" s="212" t="s">
        <v>8</v>
      </c>
      <c r="E1248" s="213"/>
      <c r="F1248" s="214" t="s">
        <v>9</v>
      </c>
      <c r="G1248" s="215"/>
      <c r="H1248" s="211" t="s">
        <v>10</v>
      </c>
      <c r="I1248" s="216" t="s">
        <v>11</v>
      </c>
      <c r="J1248" s="216" t="s">
        <v>12</v>
      </c>
      <c r="K1248" s="217" t="s">
        <v>13</v>
      </c>
      <c r="L1248" s="218"/>
    </row>
    <row r="1249" spans="1:12" s="10" customFormat="1" ht="7.5" customHeight="1" thickTop="1" x14ac:dyDescent="0.25">
      <c r="A1249" s="187"/>
      <c r="B1249" s="219"/>
      <c r="C1249" s="220"/>
      <c r="D1249" s="221"/>
      <c r="E1249" s="222"/>
      <c r="F1249" s="223"/>
      <c r="G1249" s="224"/>
      <c r="H1249" s="219"/>
      <c r="I1249" s="225"/>
      <c r="J1249" s="225"/>
      <c r="K1249" s="226"/>
      <c r="L1249" s="218"/>
    </row>
    <row r="1250" spans="1:12" s="10" customFormat="1" ht="13.5" customHeight="1" x14ac:dyDescent="0.25">
      <c r="A1250" s="227">
        <v>1</v>
      </c>
      <c r="B1250" s="228">
        <v>2</v>
      </c>
      <c r="C1250" s="228" t="s">
        <v>32</v>
      </c>
      <c r="D1250" s="309"/>
      <c r="E1250" s="293" t="s">
        <v>60</v>
      </c>
      <c r="F1250" s="231"/>
      <c r="G1250" s="232"/>
      <c r="H1250" s="233">
        <v>200000</v>
      </c>
      <c r="I1250" s="234"/>
      <c r="J1250" s="234"/>
      <c r="K1250" s="235">
        <f t="shared" ref="K1250:K1269" si="31">(B1250*H1250-((B1250*H1250)*I1250))-((B1250*H1250-((B1250*H1250)*I1250))*J1250)</f>
        <v>400000</v>
      </c>
      <c r="L1250" s="218"/>
    </row>
    <row r="1251" spans="1:12" s="10" customFormat="1" ht="13.5" customHeight="1" x14ac:dyDescent="0.25">
      <c r="A1251" s="227">
        <v>2</v>
      </c>
      <c r="B1251" s="228">
        <v>1</v>
      </c>
      <c r="C1251" s="228" t="s">
        <v>44</v>
      </c>
      <c r="D1251" s="309"/>
      <c r="E1251" s="291" t="s">
        <v>97</v>
      </c>
      <c r="F1251" s="231"/>
      <c r="G1251" s="232"/>
      <c r="H1251" s="233">
        <v>103200</v>
      </c>
      <c r="I1251" s="234">
        <v>0.1</v>
      </c>
      <c r="J1251" s="234"/>
      <c r="K1251" s="235">
        <f t="shared" si="31"/>
        <v>92880</v>
      </c>
      <c r="L1251" s="218"/>
    </row>
    <row r="1252" spans="1:12" s="10" customFormat="1" ht="13.5" x14ac:dyDescent="0.25">
      <c r="A1252" s="227">
        <v>3</v>
      </c>
      <c r="B1252" s="228">
        <v>10</v>
      </c>
      <c r="C1252" s="228" t="s">
        <v>57</v>
      </c>
      <c r="D1252" s="309"/>
      <c r="E1252" s="320" t="s">
        <v>98</v>
      </c>
      <c r="F1252" s="231"/>
      <c r="G1252" s="232"/>
      <c r="H1252" s="233">
        <v>30000</v>
      </c>
      <c r="I1252" s="234">
        <v>0.1</v>
      </c>
      <c r="J1252" s="234"/>
      <c r="K1252" s="235">
        <f t="shared" si="31"/>
        <v>270000</v>
      </c>
      <c r="L1252" s="218"/>
    </row>
    <row r="1253" spans="1:12" s="10" customFormat="1" ht="13.5" customHeight="1" x14ac:dyDescent="0.25">
      <c r="A1253" s="227">
        <v>4</v>
      </c>
      <c r="B1253" s="228">
        <v>10</v>
      </c>
      <c r="C1253" s="228" t="s">
        <v>57</v>
      </c>
      <c r="D1253" s="309"/>
      <c r="E1253" s="320" t="s">
        <v>99</v>
      </c>
      <c r="F1253" s="231"/>
      <c r="G1253" s="232"/>
      <c r="H1253" s="233">
        <v>30000</v>
      </c>
      <c r="I1253" s="234">
        <v>0.1</v>
      </c>
      <c r="J1253" s="234"/>
      <c r="K1253" s="235">
        <f t="shared" si="31"/>
        <v>270000</v>
      </c>
      <c r="L1253" s="218"/>
    </row>
    <row r="1254" spans="1:12" s="10" customFormat="1" ht="13.5" x14ac:dyDescent="0.25">
      <c r="A1254" s="227">
        <v>5</v>
      </c>
      <c r="B1254" s="228">
        <v>10</v>
      </c>
      <c r="C1254" s="228" t="s">
        <v>57</v>
      </c>
      <c r="D1254" s="309"/>
      <c r="E1254" s="320" t="s">
        <v>100</v>
      </c>
      <c r="F1254" s="231"/>
      <c r="G1254" s="232"/>
      <c r="H1254" s="233">
        <v>27500</v>
      </c>
      <c r="I1254" s="234">
        <v>0.1</v>
      </c>
      <c r="J1254" s="234"/>
      <c r="K1254" s="235">
        <f t="shared" si="31"/>
        <v>247500</v>
      </c>
      <c r="L1254" s="218"/>
    </row>
    <row r="1255" spans="1:12" s="10" customFormat="1" ht="13.5" x14ac:dyDescent="0.25">
      <c r="A1255" s="227">
        <v>6</v>
      </c>
      <c r="B1255" s="228">
        <v>3</v>
      </c>
      <c r="C1255" s="228" t="s">
        <v>57</v>
      </c>
      <c r="D1255" s="309"/>
      <c r="E1255" s="320" t="s">
        <v>101</v>
      </c>
      <c r="F1255" s="231"/>
      <c r="G1255" s="232"/>
      <c r="H1255" s="233">
        <v>27500</v>
      </c>
      <c r="I1255" s="234">
        <v>0.1</v>
      </c>
      <c r="J1255" s="234"/>
      <c r="K1255" s="235">
        <f t="shared" si="31"/>
        <v>74250</v>
      </c>
      <c r="L1255" s="218"/>
    </row>
    <row r="1256" spans="1:12" s="10" customFormat="1" ht="13.5" x14ac:dyDescent="0.25">
      <c r="A1256" s="227">
        <v>7</v>
      </c>
      <c r="B1256" s="228"/>
      <c r="C1256" s="228"/>
      <c r="D1256" s="309"/>
      <c r="E1256" s="236"/>
      <c r="F1256" s="231"/>
      <c r="G1256" s="232"/>
      <c r="H1256" s="233"/>
      <c r="I1256" s="234"/>
      <c r="J1256" s="234"/>
      <c r="K1256" s="235">
        <f t="shared" si="31"/>
        <v>0</v>
      </c>
      <c r="L1256" s="218"/>
    </row>
    <row r="1257" spans="1:12" s="10" customFormat="1" ht="13.5" x14ac:dyDescent="0.25">
      <c r="A1257" s="227">
        <v>8</v>
      </c>
      <c r="B1257" s="228"/>
      <c r="C1257" s="228"/>
      <c r="D1257" s="309"/>
      <c r="E1257" s="236"/>
      <c r="F1257" s="231"/>
      <c r="G1257" s="232"/>
      <c r="H1257" s="233"/>
      <c r="I1257" s="234"/>
      <c r="J1257" s="234"/>
      <c r="K1257" s="235">
        <f t="shared" si="31"/>
        <v>0</v>
      </c>
      <c r="L1257" s="218"/>
    </row>
    <row r="1258" spans="1:12" s="10" customFormat="1" ht="13.5" x14ac:dyDescent="0.25">
      <c r="A1258" s="227">
        <v>9</v>
      </c>
      <c r="B1258" s="228"/>
      <c r="C1258" s="228"/>
      <c r="D1258" s="309"/>
      <c r="E1258" s="236"/>
      <c r="F1258" s="231"/>
      <c r="G1258" s="232"/>
      <c r="H1258" s="233"/>
      <c r="I1258" s="234"/>
      <c r="J1258" s="234"/>
      <c r="K1258" s="235">
        <f t="shared" si="31"/>
        <v>0</v>
      </c>
      <c r="L1258" s="218"/>
    </row>
    <row r="1259" spans="1:12" s="10" customFormat="1" ht="13.5" x14ac:dyDescent="0.25">
      <c r="A1259" s="227">
        <v>10</v>
      </c>
      <c r="B1259" s="228"/>
      <c r="C1259" s="228"/>
      <c r="D1259" s="309"/>
      <c r="E1259" s="236"/>
      <c r="F1259" s="231"/>
      <c r="G1259" s="232"/>
      <c r="H1259" s="233"/>
      <c r="I1259" s="234"/>
      <c r="J1259" s="234"/>
      <c r="K1259" s="235">
        <f t="shared" si="31"/>
        <v>0</v>
      </c>
      <c r="L1259" s="218"/>
    </row>
    <row r="1260" spans="1:12" s="10" customFormat="1" ht="13.5" x14ac:dyDescent="0.25">
      <c r="A1260" s="227">
        <v>11</v>
      </c>
      <c r="B1260" s="228"/>
      <c r="C1260" s="228"/>
      <c r="D1260" s="309"/>
      <c r="E1260" s="236"/>
      <c r="F1260" s="231"/>
      <c r="G1260" s="232"/>
      <c r="H1260" s="233"/>
      <c r="I1260" s="234"/>
      <c r="J1260" s="234"/>
      <c r="K1260" s="235">
        <f t="shared" si="31"/>
        <v>0</v>
      </c>
      <c r="L1260" s="218"/>
    </row>
    <row r="1261" spans="1:12" s="10" customFormat="1" ht="13.5" x14ac:dyDescent="0.25">
      <c r="A1261" s="227">
        <v>12</v>
      </c>
      <c r="B1261" s="228"/>
      <c r="C1261" s="228"/>
      <c r="D1261" s="309"/>
      <c r="E1261" s="236"/>
      <c r="F1261" s="231"/>
      <c r="G1261" s="232"/>
      <c r="H1261" s="233"/>
      <c r="I1261" s="234"/>
      <c r="J1261" s="234"/>
      <c r="K1261" s="235">
        <f t="shared" si="31"/>
        <v>0</v>
      </c>
      <c r="L1261" s="218"/>
    </row>
    <row r="1262" spans="1:12" s="10" customFormat="1" ht="13.5" x14ac:dyDescent="0.25">
      <c r="A1262" s="227">
        <v>13</v>
      </c>
      <c r="B1262" s="228"/>
      <c r="C1262" s="228"/>
      <c r="D1262" s="309"/>
      <c r="E1262" s="236"/>
      <c r="F1262" s="231"/>
      <c r="G1262" s="232"/>
      <c r="H1262" s="233"/>
      <c r="I1262" s="234"/>
      <c r="J1262" s="234"/>
      <c r="K1262" s="235">
        <f t="shared" si="31"/>
        <v>0</v>
      </c>
      <c r="L1262" s="218"/>
    </row>
    <row r="1263" spans="1:12" s="10" customFormat="1" ht="13.5" x14ac:dyDescent="0.25">
      <c r="A1263" s="227">
        <v>14</v>
      </c>
      <c r="B1263" s="228"/>
      <c r="C1263" s="228"/>
      <c r="D1263" s="309"/>
      <c r="E1263" s="236"/>
      <c r="F1263" s="231"/>
      <c r="G1263" s="232"/>
      <c r="H1263" s="233"/>
      <c r="I1263" s="234"/>
      <c r="J1263" s="234"/>
      <c r="K1263" s="235">
        <f t="shared" si="31"/>
        <v>0</v>
      </c>
      <c r="L1263" s="218"/>
    </row>
    <row r="1264" spans="1:12" s="10" customFormat="1" ht="13.5" x14ac:dyDescent="0.25">
      <c r="A1264" s="227">
        <v>15</v>
      </c>
      <c r="B1264" s="228"/>
      <c r="C1264" s="228"/>
      <c r="D1264" s="309"/>
      <c r="E1264" s="236"/>
      <c r="F1264" s="231"/>
      <c r="G1264" s="232"/>
      <c r="H1264" s="233"/>
      <c r="I1264" s="234"/>
      <c r="J1264" s="234"/>
      <c r="K1264" s="235">
        <f t="shared" si="31"/>
        <v>0</v>
      </c>
      <c r="L1264" s="218"/>
    </row>
    <row r="1265" spans="1:12" s="10" customFormat="1" ht="13.5" x14ac:dyDescent="0.25">
      <c r="A1265" s="227">
        <v>16</v>
      </c>
      <c r="B1265" s="228"/>
      <c r="C1265" s="228"/>
      <c r="D1265" s="309"/>
      <c r="E1265" s="236"/>
      <c r="F1265" s="231"/>
      <c r="G1265" s="232"/>
      <c r="H1265" s="233"/>
      <c r="I1265" s="234"/>
      <c r="J1265" s="234"/>
      <c r="K1265" s="235">
        <f t="shared" si="31"/>
        <v>0</v>
      </c>
      <c r="L1265" s="218"/>
    </row>
    <row r="1266" spans="1:12" s="10" customFormat="1" ht="13.5" x14ac:dyDescent="0.25">
      <c r="A1266" s="227">
        <v>17</v>
      </c>
      <c r="B1266" s="228"/>
      <c r="C1266" s="228"/>
      <c r="D1266" s="309"/>
      <c r="E1266" s="236"/>
      <c r="F1266" s="231"/>
      <c r="G1266" s="232"/>
      <c r="H1266" s="233"/>
      <c r="I1266" s="234"/>
      <c r="J1266" s="234"/>
      <c r="K1266" s="235">
        <f t="shared" si="31"/>
        <v>0</v>
      </c>
      <c r="L1266" s="218"/>
    </row>
    <row r="1267" spans="1:12" s="10" customFormat="1" ht="13.5" x14ac:dyDescent="0.25">
      <c r="A1267" s="227">
        <v>18</v>
      </c>
      <c r="B1267" s="228"/>
      <c r="C1267" s="228"/>
      <c r="D1267" s="309"/>
      <c r="E1267" s="236"/>
      <c r="F1267" s="231"/>
      <c r="G1267" s="232"/>
      <c r="H1267" s="233"/>
      <c r="I1267" s="234"/>
      <c r="J1267" s="234"/>
      <c r="K1267" s="235">
        <f t="shared" si="31"/>
        <v>0</v>
      </c>
      <c r="L1267" s="218"/>
    </row>
    <row r="1268" spans="1:12" s="10" customFormat="1" ht="12.75" customHeight="1" x14ac:dyDescent="0.25">
      <c r="A1268" s="227">
        <v>19</v>
      </c>
      <c r="B1268" s="228"/>
      <c r="C1268" s="228"/>
      <c r="D1268" s="309"/>
      <c r="E1268" s="236"/>
      <c r="F1268" s="231"/>
      <c r="G1268" s="232"/>
      <c r="H1268" s="233"/>
      <c r="I1268" s="234"/>
      <c r="J1268" s="234"/>
      <c r="K1268" s="235">
        <f t="shared" si="31"/>
        <v>0</v>
      </c>
      <c r="L1268" s="218"/>
    </row>
    <row r="1269" spans="1:12" s="10" customFormat="1" ht="13.5" x14ac:dyDescent="0.25">
      <c r="A1269" s="227">
        <v>20</v>
      </c>
      <c r="B1269" s="228"/>
      <c r="C1269" s="228"/>
      <c r="D1269" s="309"/>
      <c r="E1269" s="236"/>
      <c r="F1269" s="231"/>
      <c r="G1269" s="232"/>
      <c r="H1269" s="233"/>
      <c r="I1269" s="234"/>
      <c r="J1269" s="234"/>
      <c r="K1269" s="235">
        <f t="shared" si="31"/>
        <v>0</v>
      </c>
      <c r="L1269" s="218"/>
    </row>
    <row r="1270" spans="1:12" s="10" customFormat="1" ht="7.5" customHeight="1" x14ac:dyDescent="0.25">
      <c r="A1270" s="187"/>
      <c r="B1270" s="237"/>
      <c r="C1270" s="237"/>
      <c r="D1270" s="238"/>
      <c r="E1270" s="239"/>
      <c r="F1270" s="240"/>
      <c r="G1270" s="241"/>
      <c r="H1270" s="242"/>
      <c r="I1270" s="243"/>
      <c r="J1270" s="243"/>
      <c r="K1270" s="244"/>
      <c r="L1270" s="218"/>
    </row>
    <row r="1271" spans="1:12" s="10" customFormat="1" ht="5.0999999999999996" customHeight="1" x14ac:dyDescent="0.25">
      <c r="A1271" s="187"/>
      <c r="B1271" s="308"/>
      <c r="C1271" s="308"/>
      <c r="D1271" s="246"/>
      <c r="E1271" s="247"/>
      <c r="F1271" s="247"/>
      <c r="G1271" s="247"/>
      <c r="H1271" s="247"/>
      <c r="I1271" s="248"/>
      <c r="J1271" s="440"/>
      <c r="K1271" s="412"/>
      <c r="L1271" s="192"/>
    </row>
    <row r="1272" spans="1:12" s="10" customFormat="1" ht="16.5" customHeight="1" x14ac:dyDescent="0.3">
      <c r="A1272" s="187"/>
      <c r="B1272" s="249"/>
      <c r="C1272" s="249"/>
      <c r="D1272" s="207"/>
      <c r="E1272" s="192"/>
      <c r="F1272" s="192"/>
      <c r="G1272" s="192"/>
      <c r="H1272" s="192"/>
      <c r="I1272" s="250" t="s">
        <v>14</v>
      </c>
      <c r="J1272" s="441">
        <f>SUM(K1250:K1270)</f>
        <v>1354630</v>
      </c>
      <c r="K1272" s="442"/>
      <c r="L1272" s="218"/>
    </row>
    <row r="1273" spans="1:12" s="10" customFormat="1" ht="5.0999999999999996" customHeight="1" x14ac:dyDescent="0.3">
      <c r="A1273" s="187"/>
      <c r="B1273" s="249"/>
      <c r="C1273" s="249"/>
      <c r="D1273" s="207"/>
      <c r="E1273" s="192"/>
      <c r="F1273" s="192"/>
      <c r="G1273" s="192"/>
      <c r="H1273" s="192"/>
      <c r="I1273" s="251"/>
      <c r="J1273" s="443"/>
      <c r="K1273" s="443"/>
      <c r="L1273" s="192"/>
    </row>
    <row r="1274" spans="1:12" s="10" customFormat="1" ht="16.5" customHeight="1" x14ac:dyDescent="0.3">
      <c r="A1274" s="187"/>
      <c r="B1274" s="249"/>
      <c r="C1274" s="249"/>
      <c r="D1274" s="207"/>
      <c r="E1274" s="192"/>
      <c r="F1274" s="192"/>
      <c r="G1274" s="192"/>
      <c r="H1274" s="192"/>
      <c r="I1274" s="250" t="s">
        <v>15</v>
      </c>
      <c r="J1274" s="252"/>
      <c r="K1274" s="253">
        <f>J1272*J1274</f>
        <v>0</v>
      </c>
      <c r="L1274" s="254"/>
    </row>
    <row r="1275" spans="1:12" s="10" customFormat="1" ht="5.0999999999999996" customHeight="1" x14ac:dyDescent="0.3">
      <c r="A1275" s="187"/>
      <c r="B1275" s="249"/>
      <c r="C1275" s="249"/>
      <c r="D1275" s="207"/>
      <c r="E1275" s="192"/>
      <c r="F1275" s="192"/>
      <c r="G1275" s="192"/>
      <c r="H1275" s="192"/>
      <c r="I1275" s="251"/>
      <c r="J1275" s="412"/>
      <c r="K1275" s="412"/>
      <c r="L1275" s="192"/>
    </row>
    <row r="1276" spans="1:12" s="10" customFormat="1" ht="16.5" customHeight="1" x14ac:dyDescent="0.3">
      <c r="A1276" s="187"/>
      <c r="B1276" s="255" t="s">
        <v>16</v>
      </c>
      <c r="C1276" s="255"/>
      <c r="D1276" s="207"/>
      <c r="E1276" s="207" t="s">
        <v>17</v>
      </c>
      <c r="F1276" s="192"/>
      <c r="G1276" s="192"/>
      <c r="H1276" s="192"/>
      <c r="I1276" s="250" t="s">
        <v>28</v>
      </c>
      <c r="J1276" s="410">
        <f>((J1272/1.11)+(K1274/1.11))*11%</f>
        <v>134242.6126126126</v>
      </c>
      <c r="K1276" s="411"/>
      <c r="L1276" s="256"/>
    </row>
    <row r="1277" spans="1:12" s="10" customFormat="1" ht="5.0999999999999996" customHeight="1" x14ac:dyDescent="0.3">
      <c r="A1277" s="187"/>
      <c r="B1277" s="249"/>
      <c r="C1277" s="249"/>
      <c r="D1277" s="207"/>
      <c r="E1277" s="192"/>
      <c r="F1277" s="192"/>
      <c r="G1277" s="192"/>
      <c r="H1277" s="192"/>
      <c r="I1277" s="251"/>
      <c r="J1277" s="412"/>
      <c r="K1277" s="412"/>
      <c r="L1277" s="192"/>
    </row>
    <row r="1278" spans="1:12" s="10" customFormat="1" ht="16.5" customHeight="1" x14ac:dyDescent="0.3">
      <c r="A1278" s="187"/>
      <c r="B1278" s="257"/>
      <c r="C1278" s="258"/>
      <c r="D1278" s="207"/>
      <c r="E1278" s="207"/>
      <c r="F1278" s="192"/>
      <c r="G1278" s="192"/>
      <c r="H1278" s="192"/>
      <c r="I1278" s="250" t="s">
        <v>18</v>
      </c>
      <c r="J1278" s="259"/>
      <c r="K1278" s="260">
        <f>J1272-K1274</f>
        <v>1354630</v>
      </c>
      <c r="L1278" s="256"/>
    </row>
    <row r="1279" spans="1:12" s="10" customFormat="1" ht="13.5" customHeight="1" x14ac:dyDescent="0.25">
      <c r="A1279" s="187"/>
      <c r="B1279" s="261" t="s">
        <v>19</v>
      </c>
      <c r="C1279" s="247"/>
      <c r="D1279" s="246"/>
      <c r="E1279" s="192"/>
      <c r="F1279" s="192"/>
      <c r="G1279" s="192"/>
      <c r="H1279" s="192"/>
      <c r="I1279" s="262"/>
      <c r="J1279" s="209" t="s">
        <v>20</v>
      </c>
      <c r="K1279" s="263" t="s">
        <v>40</v>
      </c>
      <c r="L1279" s="192"/>
    </row>
    <row r="1280" spans="1:12" s="10" customFormat="1" ht="7.5" customHeight="1" x14ac:dyDescent="0.25">
      <c r="A1280" s="264"/>
      <c r="B1280" s="247"/>
      <c r="C1280" s="247"/>
      <c r="D1280" s="246"/>
      <c r="E1280" s="247"/>
      <c r="F1280" s="247"/>
      <c r="G1280" s="247"/>
      <c r="H1280" s="247"/>
      <c r="I1280" s="265"/>
      <c r="J1280" s="265"/>
      <c r="K1280" s="266"/>
      <c r="L1280" s="247"/>
    </row>
    <row r="1281" spans="1:12" ht="7.5" customHeight="1" x14ac:dyDescent="0.25">
      <c r="A1281" s="99"/>
      <c r="B1281" s="100"/>
      <c r="C1281" s="100"/>
      <c r="D1281" s="101"/>
      <c r="E1281" s="100"/>
      <c r="F1281" s="100"/>
      <c r="G1281" s="100"/>
      <c r="H1281" s="100"/>
      <c r="I1281" s="102"/>
      <c r="J1281" s="102"/>
      <c r="K1281" s="100"/>
      <c r="L1281" s="100"/>
    </row>
    <row r="1282" spans="1:12" s="10" customFormat="1" ht="16.5" customHeight="1" x14ac:dyDescent="0.3">
      <c r="A1282" s="103"/>
      <c r="B1282" s="104" t="s">
        <v>0</v>
      </c>
      <c r="C1282" s="105"/>
      <c r="D1282" s="106" t="s">
        <v>1</v>
      </c>
      <c r="E1282" s="107">
        <v>22050074</v>
      </c>
      <c r="F1282" s="108"/>
      <c r="G1282" s="109" t="s">
        <v>2</v>
      </c>
      <c r="H1282" s="471" t="s">
        <v>79</v>
      </c>
      <c r="I1282" s="471"/>
      <c r="J1282" s="471"/>
      <c r="K1282" s="472"/>
      <c r="L1282" s="110"/>
    </row>
    <row r="1283" spans="1:12" s="10" customFormat="1" ht="2.4500000000000002" customHeight="1" x14ac:dyDescent="0.3">
      <c r="A1283" s="103"/>
      <c r="B1283" s="111"/>
      <c r="C1283" s="112"/>
      <c r="D1283" s="113"/>
      <c r="E1283" s="114"/>
      <c r="F1283" s="417" t="s">
        <v>3</v>
      </c>
      <c r="G1283" s="115"/>
      <c r="H1283" s="473"/>
      <c r="I1283" s="473"/>
      <c r="J1283" s="473"/>
      <c r="K1283" s="474"/>
      <c r="L1283" s="110"/>
    </row>
    <row r="1284" spans="1:12" s="10" customFormat="1" ht="16.5" customHeight="1" x14ac:dyDescent="0.3">
      <c r="A1284" s="103"/>
      <c r="B1284" s="104" t="s">
        <v>4</v>
      </c>
      <c r="C1284" s="105"/>
      <c r="D1284" s="418">
        <v>44699</v>
      </c>
      <c r="E1284" s="419"/>
      <c r="F1284" s="417"/>
      <c r="G1284" s="116"/>
      <c r="H1284" s="407"/>
      <c r="I1284" s="407"/>
      <c r="J1284" s="407"/>
      <c r="K1284" s="420"/>
      <c r="L1284" s="116"/>
    </row>
    <row r="1285" spans="1:12" s="10" customFormat="1" ht="2.4500000000000002" customHeight="1" x14ac:dyDescent="0.3">
      <c r="A1285" s="103"/>
      <c r="B1285" s="111"/>
      <c r="C1285" s="112"/>
      <c r="D1285" s="113"/>
      <c r="E1285" s="114"/>
      <c r="F1285" s="417"/>
      <c r="G1285" s="116"/>
      <c r="H1285" s="421" t="s">
        <v>80</v>
      </c>
      <c r="I1285" s="421"/>
      <c r="J1285" s="421"/>
      <c r="K1285" s="422"/>
      <c r="L1285" s="117"/>
    </row>
    <row r="1286" spans="1:12" s="10" customFormat="1" ht="16.5" customHeight="1" x14ac:dyDescent="0.4">
      <c r="A1286" s="103"/>
      <c r="B1286" s="104" t="s">
        <v>5</v>
      </c>
      <c r="C1286" s="105"/>
      <c r="D1286" s="118" t="s">
        <v>96</v>
      </c>
      <c r="E1286" s="107"/>
      <c r="F1286" s="119"/>
      <c r="G1286" s="120"/>
      <c r="H1286" s="423"/>
      <c r="I1286" s="423"/>
      <c r="J1286" s="423"/>
      <c r="K1286" s="424"/>
      <c r="L1286" s="117"/>
    </row>
    <row r="1287" spans="1:12" s="10" customFormat="1" ht="5.0999999999999996" customHeight="1" x14ac:dyDescent="0.45">
      <c r="A1287" s="103"/>
      <c r="B1287" s="121"/>
      <c r="C1287" s="122"/>
      <c r="D1287" s="123"/>
      <c r="E1287" s="108"/>
      <c r="F1287" s="124"/>
      <c r="G1287" s="108"/>
      <c r="H1287" s="108"/>
      <c r="I1287" s="125"/>
      <c r="J1287" s="125"/>
      <c r="K1287" s="126"/>
      <c r="L1287" s="108"/>
    </row>
    <row r="1288" spans="1:12" s="10" customFormat="1" ht="14.25" thickBot="1" x14ac:dyDescent="0.3">
      <c r="A1288" s="103"/>
      <c r="B1288" s="127" t="s">
        <v>6</v>
      </c>
      <c r="C1288" s="127" t="s">
        <v>7</v>
      </c>
      <c r="D1288" s="128" t="s">
        <v>8</v>
      </c>
      <c r="E1288" s="129"/>
      <c r="F1288" s="130" t="s">
        <v>9</v>
      </c>
      <c r="G1288" s="131"/>
      <c r="H1288" s="127" t="s">
        <v>10</v>
      </c>
      <c r="I1288" s="132" t="s">
        <v>11</v>
      </c>
      <c r="J1288" s="132" t="s">
        <v>12</v>
      </c>
      <c r="K1288" s="133" t="s">
        <v>13</v>
      </c>
      <c r="L1288" s="134"/>
    </row>
    <row r="1289" spans="1:12" s="10" customFormat="1" ht="7.5" customHeight="1" thickTop="1" x14ac:dyDescent="0.25">
      <c r="A1289" s="103"/>
      <c r="B1289" s="135"/>
      <c r="C1289" s="136"/>
      <c r="D1289" s="137"/>
      <c r="E1289" s="138"/>
      <c r="F1289" s="139"/>
      <c r="G1289" s="140"/>
      <c r="H1289" s="135"/>
      <c r="I1289" s="141"/>
      <c r="J1289" s="141"/>
      <c r="K1289" s="142"/>
      <c r="L1289" s="134"/>
    </row>
    <row r="1290" spans="1:12" s="10" customFormat="1" ht="13.5" customHeight="1" x14ac:dyDescent="0.25">
      <c r="A1290" s="143">
        <v>1</v>
      </c>
      <c r="B1290" s="144">
        <v>2</v>
      </c>
      <c r="C1290" s="144" t="s">
        <v>32</v>
      </c>
      <c r="D1290" s="307"/>
      <c r="E1290" s="289" t="s">
        <v>60</v>
      </c>
      <c r="F1290" s="147"/>
      <c r="G1290" s="148"/>
      <c r="H1290" s="149">
        <v>200000</v>
      </c>
      <c r="I1290" s="150"/>
      <c r="J1290" s="150"/>
      <c r="K1290" s="151">
        <f t="shared" ref="K1290:K1309" si="32">(B1290*H1290-((B1290*H1290)*I1290))-((B1290*H1290-((B1290*H1290)*I1290))*J1290)</f>
        <v>400000</v>
      </c>
      <c r="L1290" s="134"/>
    </row>
    <row r="1291" spans="1:12" s="10" customFormat="1" ht="13.5" customHeight="1" x14ac:dyDescent="0.25">
      <c r="A1291" s="143">
        <v>2</v>
      </c>
      <c r="B1291" s="144">
        <v>1</v>
      </c>
      <c r="C1291" s="144" t="s">
        <v>44</v>
      </c>
      <c r="D1291" s="307"/>
      <c r="E1291" s="287" t="s">
        <v>97</v>
      </c>
      <c r="F1291" s="147"/>
      <c r="G1291" s="148"/>
      <c r="H1291" s="149">
        <v>103200</v>
      </c>
      <c r="I1291" s="150">
        <v>0.1</v>
      </c>
      <c r="J1291" s="150"/>
      <c r="K1291" s="151">
        <f t="shared" si="32"/>
        <v>92880</v>
      </c>
      <c r="L1291" s="134"/>
    </row>
    <row r="1292" spans="1:12" s="10" customFormat="1" ht="13.5" x14ac:dyDescent="0.25">
      <c r="A1292" s="143">
        <v>3</v>
      </c>
      <c r="B1292" s="144">
        <v>10</v>
      </c>
      <c r="C1292" s="144" t="s">
        <v>57</v>
      </c>
      <c r="D1292" s="307"/>
      <c r="E1292" s="319" t="s">
        <v>98</v>
      </c>
      <c r="F1292" s="147"/>
      <c r="G1292" s="148"/>
      <c r="H1292" s="149">
        <v>30000</v>
      </c>
      <c r="I1292" s="150">
        <v>0.1</v>
      </c>
      <c r="J1292" s="150"/>
      <c r="K1292" s="151">
        <f t="shared" si="32"/>
        <v>270000</v>
      </c>
      <c r="L1292" s="134"/>
    </row>
    <row r="1293" spans="1:12" s="10" customFormat="1" ht="13.5" customHeight="1" x14ac:dyDescent="0.25">
      <c r="A1293" s="143">
        <v>4</v>
      </c>
      <c r="B1293" s="144">
        <v>10</v>
      </c>
      <c r="C1293" s="144" t="s">
        <v>57</v>
      </c>
      <c r="D1293" s="307"/>
      <c r="E1293" s="319" t="s">
        <v>99</v>
      </c>
      <c r="F1293" s="147"/>
      <c r="G1293" s="148"/>
      <c r="H1293" s="149">
        <v>30000</v>
      </c>
      <c r="I1293" s="150">
        <v>0.1</v>
      </c>
      <c r="J1293" s="150"/>
      <c r="K1293" s="151">
        <f t="shared" si="32"/>
        <v>270000</v>
      </c>
      <c r="L1293" s="134"/>
    </row>
    <row r="1294" spans="1:12" s="10" customFormat="1" ht="13.5" x14ac:dyDescent="0.25">
      <c r="A1294" s="143">
        <v>5</v>
      </c>
      <c r="B1294" s="144">
        <v>10</v>
      </c>
      <c r="C1294" s="144" t="s">
        <v>57</v>
      </c>
      <c r="D1294" s="307"/>
      <c r="E1294" s="319" t="s">
        <v>100</v>
      </c>
      <c r="F1294" s="147"/>
      <c r="G1294" s="148"/>
      <c r="H1294" s="149">
        <v>27500</v>
      </c>
      <c r="I1294" s="150">
        <v>0.1</v>
      </c>
      <c r="J1294" s="150"/>
      <c r="K1294" s="151">
        <f t="shared" si="32"/>
        <v>247500</v>
      </c>
      <c r="L1294" s="134"/>
    </row>
    <row r="1295" spans="1:12" s="10" customFormat="1" ht="13.5" x14ac:dyDescent="0.25">
      <c r="A1295" s="143">
        <v>6</v>
      </c>
      <c r="B1295" s="144">
        <v>3</v>
      </c>
      <c r="C1295" s="144" t="s">
        <v>57</v>
      </c>
      <c r="D1295" s="307"/>
      <c r="E1295" s="319" t="s">
        <v>101</v>
      </c>
      <c r="F1295" s="147"/>
      <c r="G1295" s="148"/>
      <c r="H1295" s="149">
        <v>27500</v>
      </c>
      <c r="I1295" s="150">
        <v>0.1</v>
      </c>
      <c r="J1295" s="150"/>
      <c r="K1295" s="151">
        <f t="shared" si="32"/>
        <v>74250</v>
      </c>
      <c r="L1295" s="134"/>
    </row>
    <row r="1296" spans="1:12" s="10" customFormat="1" ht="13.5" x14ac:dyDescent="0.25">
      <c r="A1296" s="143">
        <v>7</v>
      </c>
      <c r="B1296" s="144"/>
      <c r="C1296" s="144"/>
      <c r="D1296" s="307"/>
      <c r="E1296" s="152"/>
      <c r="F1296" s="147"/>
      <c r="G1296" s="148"/>
      <c r="H1296" s="149"/>
      <c r="I1296" s="150"/>
      <c r="J1296" s="150"/>
      <c r="K1296" s="151">
        <f t="shared" si="32"/>
        <v>0</v>
      </c>
      <c r="L1296" s="134"/>
    </row>
    <row r="1297" spans="1:12" s="10" customFormat="1" ht="13.5" x14ac:dyDescent="0.25">
      <c r="A1297" s="143">
        <v>8</v>
      </c>
      <c r="B1297" s="144"/>
      <c r="C1297" s="144"/>
      <c r="D1297" s="307"/>
      <c r="E1297" s="152"/>
      <c r="F1297" s="147"/>
      <c r="G1297" s="148"/>
      <c r="H1297" s="149"/>
      <c r="I1297" s="150"/>
      <c r="J1297" s="150"/>
      <c r="K1297" s="151">
        <f t="shared" si="32"/>
        <v>0</v>
      </c>
      <c r="L1297" s="134"/>
    </row>
    <row r="1298" spans="1:12" s="10" customFormat="1" ht="13.5" x14ac:dyDescent="0.25">
      <c r="A1298" s="143">
        <v>9</v>
      </c>
      <c r="B1298" s="144"/>
      <c r="C1298" s="144"/>
      <c r="D1298" s="307"/>
      <c r="E1298" s="152"/>
      <c r="F1298" s="147"/>
      <c r="G1298" s="148"/>
      <c r="H1298" s="149"/>
      <c r="I1298" s="150"/>
      <c r="J1298" s="150"/>
      <c r="K1298" s="151">
        <f t="shared" si="32"/>
        <v>0</v>
      </c>
      <c r="L1298" s="134"/>
    </row>
    <row r="1299" spans="1:12" s="10" customFormat="1" ht="13.5" x14ac:dyDescent="0.25">
      <c r="A1299" s="143">
        <v>10</v>
      </c>
      <c r="B1299" s="144"/>
      <c r="C1299" s="144"/>
      <c r="D1299" s="307"/>
      <c r="E1299" s="152"/>
      <c r="F1299" s="147"/>
      <c r="G1299" s="148"/>
      <c r="H1299" s="149"/>
      <c r="I1299" s="150"/>
      <c r="J1299" s="150"/>
      <c r="K1299" s="151">
        <f t="shared" si="32"/>
        <v>0</v>
      </c>
      <c r="L1299" s="134"/>
    </row>
    <row r="1300" spans="1:12" s="10" customFormat="1" ht="13.5" x14ac:dyDescent="0.25">
      <c r="A1300" s="143">
        <v>11</v>
      </c>
      <c r="B1300" s="144"/>
      <c r="C1300" s="144"/>
      <c r="D1300" s="307"/>
      <c r="E1300" s="152"/>
      <c r="F1300" s="147"/>
      <c r="G1300" s="148"/>
      <c r="H1300" s="149"/>
      <c r="I1300" s="150"/>
      <c r="J1300" s="150"/>
      <c r="K1300" s="151">
        <f t="shared" si="32"/>
        <v>0</v>
      </c>
      <c r="L1300" s="134"/>
    </row>
    <row r="1301" spans="1:12" s="10" customFormat="1" ht="13.5" x14ac:dyDescent="0.25">
      <c r="A1301" s="143">
        <v>12</v>
      </c>
      <c r="B1301" s="144"/>
      <c r="C1301" s="144"/>
      <c r="D1301" s="307"/>
      <c r="E1301" s="152"/>
      <c r="F1301" s="147"/>
      <c r="G1301" s="148"/>
      <c r="H1301" s="149"/>
      <c r="I1301" s="150"/>
      <c r="J1301" s="150"/>
      <c r="K1301" s="151">
        <f t="shared" si="32"/>
        <v>0</v>
      </c>
      <c r="L1301" s="134"/>
    </row>
    <row r="1302" spans="1:12" s="10" customFormat="1" ht="13.5" x14ac:dyDescent="0.25">
      <c r="A1302" s="143">
        <v>13</v>
      </c>
      <c r="B1302" s="144"/>
      <c r="C1302" s="144"/>
      <c r="D1302" s="307"/>
      <c r="E1302" s="152"/>
      <c r="F1302" s="147"/>
      <c r="G1302" s="148"/>
      <c r="H1302" s="149"/>
      <c r="I1302" s="150"/>
      <c r="J1302" s="150"/>
      <c r="K1302" s="151">
        <f t="shared" si="32"/>
        <v>0</v>
      </c>
      <c r="L1302" s="134"/>
    </row>
    <row r="1303" spans="1:12" s="10" customFormat="1" ht="13.5" x14ac:dyDescent="0.25">
      <c r="A1303" s="143">
        <v>14</v>
      </c>
      <c r="B1303" s="144"/>
      <c r="C1303" s="144"/>
      <c r="D1303" s="307"/>
      <c r="E1303" s="152"/>
      <c r="F1303" s="147"/>
      <c r="G1303" s="148"/>
      <c r="H1303" s="149"/>
      <c r="I1303" s="150"/>
      <c r="J1303" s="150"/>
      <c r="K1303" s="151">
        <f t="shared" si="32"/>
        <v>0</v>
      </c>
      <c r="L1303" s="134"/>
    </row>
    <row r="1304" spans="1:12" s="10" customFormat="1" ht="13.5" x14ac:dyDescent="0.25">
      <c r="A1304" s="143">
        <v>15</v>
      </c>
      <c r="B1304" s="144"/>
      <c r="C1304" s="144"/>
      <c r="D1304" s="307"/>
      <c r="E1304" s="152"/>
      <c r="F1304" s="147"/>
      <c r="G1304" s="148"/>
      <c r="H1304" s="149"/>
      <c r="I1304" s="150"/>
      <c r="J1304" s="150"/>
      <c r="K1304" s="151">
        <f t="shared" si="32"/>
        <v>0</v>
      </c>
      <c r="L1304" s="134"/>
    </row>
    <row r="1305" spans="1:12" s="10" customFormat="1" ht="13.5" x14ac:dyDescent="0.25">
      <c r="A1305" s="143">
        <v>16</v>
      </c>
      <c r="B1305" s="144"/>
      <c r="C1305" s="144"/>
      <c r="D1305" s="307"/>
      <c r="E1305" s="152"/>
      <c r="F1305" s="147"/>
      <c r="G1305" s="148"/>
      <c r="H1305" s="149"/>
      <c r="I1305" s="150"/>
      <c r="J1305" s="150"/>
      <c r="K1305" s="151">
        <f t="shared" si="32"/>
        <v>0</v>
      </c>
      <c r="L1305" s="134"/>
    </row>
    <row r="1306" spans="1:12" s="10" customFormat="1" ht="13.5" x14ac:dyDescent="0.25">
      <c r="A1306" s="143">
        <v>17</v>
      </c>
      <c r="B1306" s="144"/>
      <c r="C1306" s="144"/>
      <c r="D1306" s="307"/>
      <c r="E1306" s="152"/>
      <c r="F1306" s="147"/>
      <c r="G1306" s="148"/>
      <c r="H1306" s="149"/>
      <c r="I1306" s="150"/>
      <c r="J1306" s="150"/>
      <c r="K1306" s="151">
        <f t="shared" si="32"/>
        <v>0</v>
      </c>
      <c r="L1306" s="134"/>
    </row>
    <row r="1307" spans="1:12" s="10" customFormat="1" ht="13.5" x14ac:dyDescent="0.25">
      <c r="A1307" s="143">
        <v>18</v>
      </c>
      <c r="B1307" s="144"/>
      <c r="C1307" s="144"/>
      <c r="D1307" s="307"/>
      <c r="E1307" s="152"/>
      <c r="F1307" s="147"/>
      <c r="G1307" s="148"/>
      <c r="H1307" s="149"/>
      <c r="I1307" s="150"/>
      <c r="J1307" s="150"/>
      <c r="K1307" s="151">
        <f t="shared" si="32"/>
        <v>0</v>
      </c>
      <c r="L1307" s="134"/>
    </row>
    <row r="1308" spans="1:12" s="10" customFormat="1" ht="12.75" customHeight="1" x14ac:dyDescent="0.25">
      <c r="A1308" s="143">
        <v>19</v>
      </c>
      <c r="B1308" s="144"/>
      <c r="C1308" s="144"/>
      <c r="D1308" s="307"/>
      <c r="E1308" s="152"/>
      <c r="F1308" s="147"/>
      <c r="G1308" s="148"/>
      <c r="H1308" s="149"/>
      <c r="I1308" s="150"/>
      <c r="J1308" s="150"/>
      <c r="K1308" s="151">
        <f t="shared" si="32"/>
        <v>0</v>
      </c>
      <c r="L1308" s="134"/>
    </row>
    <row r="1309" spans="1:12" s="10" customFormat="1" ht="13.5" x14ac:dyDescent="0.25">
      <c r="A1309" s="143">
        <v>20</v>
      </c>
      <c r="B1309" s="144"/>
      <c r="C1309" s="144"/>
      <c r="D1309" s="307"/>
      <c r="E1309" s="152"/>
      <c r="F1309" s="147"/>
      <c r="G1309" s="148"/>
      <c r="H1309" s="149"/>
      <c r="I1309" s="150"/>
      <c r="J1309" s="150"/>
      <c r="K1309" s="151">
        <f t="shared" si="32"/>
        <v>0</v>
      </c>
      <c r="L1309" s="134"/>
    </row>
    <row r="1310" spans="1:12" s="10" customFormat="1" ht="7.5" customHeight="1" x14ac:dyDescent="0.25">
      <c r="A1310" s="103"/>
      <c r="B1310" s="153"/>
      <c r="C1310" s="153"/>
      <c r="D1310" s="154"/>
      <c r="E1310" s="155"/>
      <c r="F1310" s="156"/>
      <c r="G1310" s="157"/>
      <c r="H1310" s="158"/>
      <c r="I1310" s="159"/>
      <c r="J1310" s="159"/>
      <c r="K1310" s="160"/>
      <c r="L1310" s="134"/>
    </row>
    <row r="1311" spans="1:12" s="10" customFormat="1" ht="5.0999999999999996" customHeight="1" x14ac:dyDescent="0.25">
      <c r="A1311" s="103"/>
      <c r="B1311" s="306"/>
      <c r="C1311" s="306"/>
      <c r="D1311" s="162"/>
      <c r="E1311" s="163"/>
      <c r="F1311" s="163"/>
      <c r="G1311" s="163"/>
      <c r="H1311" s="163"/>
      <c r="I1311" s="164"/>
      <c r="J1311" s="425"/>
      <c r="K1311" s="407"/>
      <c r="L1311" s="108"/>
    </row>
    <row r="1312" spans="1:12" s="10" customFormat="1" ht="16.5" customHeight="1" x14ac:dyDescent="0.3">
      <c r="A1312" s="103"/>
      <c r="B1312" s="165"/>
      <c r="C1312" s="165"/>
      <c r="D1312" s="123"/>
      <c r="E1312" s="108"/>
      <c r="F1312" s="108"/>
      <c r="G1312" s="108"/>
      <c r="H1312" s="108"/>
      <c r="I1312" s="166" t="s">
        <v>14</v>
      </c>
      <c r="J1312" s="426">
        <f>SUM(K1290:K1310)</f>
        <v>1354630</v>
      </c>
      <c r="K1312" s="427"/>
      <c r="L1312" s="134"/>
    </row>
    <row r="1313" spans="1:12" s="10" customFormat="1" ht="5.0999999999999996" customHeight="1" x14ac:dyDescent="0.3">
      <c r="A1313" s="103"/>
      <c r="B1313" s="165"/>
      <c r="C1313" s="165"/>
      <c r="D1313" s="123"/>
      <c r="E1313" s="108"/>
      <c r="F1313" s="108"/>
      <c r="G1313" s="108"/>
      <c r="H1313" s="108"/>
      <c r="I1313" s="167"/>
      <c r="J1313" s="406"/>
      <c r="K1313" s="406"/>
      <c r="L1313" s="108"/>
    </row>
    <row r="1314" spans="1:12" s="10" customFormat="1" ht="16.5" customHeight="1" x14ac:dyDescent="0.3">
      <c r="A1314" s="103"/>
      <c r="B1314" s="165"/>
      <c r="C1314" s="165"/>
      <c r="D1314" s="123"/>
      <c r="E1314" s="108"/>
      <c r="F1314" s="108"/>
      <c r="G1314" s="108"/>
      <c r="H1314" s="108"/>
      <c r="I1314" s="166" t="s">
        <v>15</v>
      </c>
      <c r="J1314" s="168"/>
      <c r="K1314" s="169">
        <f>J1312*J1314</f>
        <v>0</v>
      </c>
      <c r="L1314" s="170"/>
    </row>
    <row r="1315" spans="1:12" s="10" customFormat="1" ht="5.0999999999999996" customHeight="1" x14ac:dyDescent="0.3">
      <c r="A1315" s="103"/>
      <c r="B1315" s="165"/>
      <c r="C1315" s="165"/>
      <c r="D1315" s="123"/>
      <c r="E1315" s="108"/>
      <c r="F1315" s="108"/>
      <c r="G1315" s="108"/>
      <c r="H1315" s="108"/>
      <c r="I1315" s="167"/>
      <c r="J1315" s="407"/>
      <c r="K1315" s="407"/>
      <c r="L1315" s="108"/>
    </row>
    <row r="1316" spans="1:12" s="10" customFormat="1" ht="16.5" customHeight="1" x14ac:dyDescent="0.3">
      <c r="A1316" s="103"/>
      <c r="B1316" s="171" t="s">
        <v>16</v>
      </c>
      <c r="C1316" s="171"/>
      <c r="D1316" s="123"/>
      <c r="E1316" s="123" t="s">
        <v>17</v>
      </c>
      <c r="F1316" s="108"/>
      <c r="G1316" s="108"/>
      <c r="H1316" s="108"/>
      <c r="I1316" s="166" t="s">
        <v>28</v>
      </c>
      <c r="J1316" s="408">
        <f>((J1312/1.11)+(K1314/1.11))*11%</f>
        <v>134242.6126126126</v>
      </c>
      <c r="K1316" s="409"/>
      <c r="L1316" s="172"/>
    </row>
    <row r="1317" spans="1:12" s="10" customFormat="1" ht="5.0999999999999996" customHeight="1" x14ac:dyDescent="0.3">
      <c r="A1317" s="103"/>
      <c r="B1317" s="165"/>
      <c r="C1317" s="165"/>
      <c r="D1317" s="123"/>
      <c r="E1317" s="108"/>
      <c r="F1317" s="108"/>
      <c r="G1317" s="108"/>
      <c r="H1317" s="108"/>
      <c r="I1317" s="167"/>
      <c r="J1317" s="407"/>
      <c r="K1317" s="407"/>
      <c r="L1317" s="108"/>
    </row>
    <row r="1318" spans="1:12" s="10" customFormat="1" ht="16.5" customHeight="1" x14ac:dyDescent="0.3">
      <c r="A1318" s="103"/>
      <c r="B1318" s="173"/>
      <c r="C1318" s="174"/>
      <c r="D1318" s="123"/>
      <c r="E1318" s="123"/>
      <c r="F1318" s="108"/>
      <c r="G1318" s="108"/>
      <c r="H1318" s="108"/>
      <c r="I1318" s="166" t="s">
        <v>18</v>
      </c>
      <c r="J1318" s="175"/>
      <c r="K1318" s="176">
        <f>J1312-K1314</f>
        <v>1354630</v>
      </c>
      <c r="L1318" s="172"/>
    </row>
    <row r="1319" spans="1:12" s="10" customFormat="1" ht="13.5" customHeight="1" x14ac:dyDescent="0.25">
      <c r="A1319" s="103"/>
      <c r="B1319" s="177" t="s">
        <v>19</v>
      </c>
      <c r="C1319" s="163"/>
      <c r="D1319" s="162"/>
      <c r="E1319" s="108"/>
      <c r="F1319" s="108"/>
      <c r="G1319" s="108"/>
      <c r="H1319" s="108"/>
      <c r="I1319" s="178"/>
      <c r="J1319" s="125" t="s">
        <v>20</v>
      </c>
      <c r="K1319" s="179" t="s">
        <v>40</v>
      </c>
      <c r="L1319" s="108"/>
    </row>
    <row r="1320" spans="1:12" s="10" customFormat="1" ht="7.5" customHeight="1" x14ac:dyDescent="0.25">
      <c r="A1320" s="180"/>
      <c r="B1320" s="163"/>
      <c r="C1320" s="163"/>
      <c r="D1320" s="162"/>
      <c r="E1320" s="163"/>
      <c r="F1320" s="163"/>
      <c r="G1320" s="163"/>
      <c r="H1320" s="163"/>
      <c r="I1320" s="181"/>
      <c r="J1320" s="181"/>
      <c r="K1320" s="182"/>
      <c r="L1320" s="163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22050075</v>
      </c>
      <c r="G1322" s="11" t="s">
        <v>2</v>
      </c>
      <c r="H1322" s="451" t="s">
        <v>102</v>
      </c>
      <c r="I1322" s="451"/>
      <c r="J1322" s="451"/>
      <c r="K1322" s="452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455" t="s">
        <v>3</v>
      </c>
      <c r="G1323" s="17"/>
      <c r="H1323" s="453"/>
      <c r="I1323" s="453"/>
      <c r="J1323" s="453"/>
      <c r="K1323" s="454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456">
        <v>44704</v>
      </c>
      <c r="E1324" s="457"/>
      <c r="F1324" s="455"/>
      <c r="G1324" s="18"/>
      <c r="H1324" s="445"/>
      <c r="I1324" s="445"/>
      <c r="J1324" s="445"/>
      <c r="K1324" s="458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455"/>
      <c r="G1325" s="18"/>
      <c r="H1325" s="459" t="s">
        <v>103</v>
      </c>
      <c r="I1325" s="459"/>
      <c r="J1325" s="459"/>
      <c r="K1325" s="460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135</v>
      </c>
      <c r="E1326" s="9"/>
      <c r="F1326" s="21"/>
      <c r="G1326" s="22"/>
      <c r="H1326" s="461"/>
      <c r="I1326" s="461"/>
      <c r="J1326" s="461"/>
      <c r="K1326" s="462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100</v>
      </c>
      <c r="C1330" s="46" t="s">
        <v>104</v>
      </c>
      <c r="D1330" s="273">
        <v>1</v>
      </c>
      <c r="E1330" s="48" t="s">
        <v>106</v>
      </c>
      <c r="F1330" s="49"/>
      <c r="G1330" s="50"/>
      <c r="H1330" s="51">
        <v>8400</v>
      </c>
      <c r="I1330" s="52">
        <v>0.125</v>
      </c>
      <c r="J1330" s="52"/>
      <c r="K1330" s="53">
        <f t="shared" ref="K1330:K1349" si="33">(B1330*H1330-((B1330*H1330)*I1330))-((B1330*H1330-((B1330*H1330)*I1330))*J1330)</f>
        <v>735000</v>
      </c>
      <c r="L1330" s="36"/>
    </row>
    <row r="1331" spans="1:12" s="10" customFormat="1" ht="13.5" customHeight="1" x14ac:dyDescent="0.25">
      <c r="A1331" s="45">
        <v>2</v>
      </c>
      <c r="B1331" s="46">
        <v>36</v>
      </c>
      <c r="C1331" s="46" t="s">
        <v>74</v>
      </c>
      <c r="D1331" s="273"/>
      <c r="E1331" s="48" t="s">
        <v>105</v>
      </c>
      <c r="F1331" s="49"/>
      <c r="G1331" s="50"/>
      <c r="H1331" s="51">
        <v>52800</v>
      </c>
      <c r="I1331" s="52">
        <v>0.125</v>
      </c>
      <c r="J1331" s="52"/>
      <c r="K1331" s="53">
        <f t="shared" si="33"/>
        <v>1663200</v>
      </c>
      <c r="L1331" s="36"/>
    </row>
    <row r="1332" spans="1:12" s="10" customFormat="1" ht="13.5" x14ac:dyDescent="0.25">
      <c r="A1332" s="45">
        <v>3</v>
      </c>
      <c r="B1332" s="46">
        <v>36</v>
      </c>
      <c r="C1332" s="46" t="s">
        <v>74</v>
      </c>
      <c r="D1332" s="273"/>
      <c r="E1332" s="48" t="s">
        <v>77</v>
      </c>
      <c r="F1332" s="49"/>
      <c r="G1332" s="50"/>
      <c r="H1332" s="51">
        <v>37200</v>
      </c>
      <c r="I1332" s="52">
        <v>0.125</v>
      </c>
      <c r="J1332" s="52"/>
      <c r="K1332" s="53">
        <f t="shared" si="33"/>
        <v>1171800</v>
      </c>
      <c r="L1332" s="36"/>
    </row>
    <row r="1333" spans="1:12" s="10" customFormat="1" ht="13.5" customHeight="1" x14ac:dyDescent="0.25">
      <c r="A1333" s="45">
        <v>4</v>
      </c>
      <c r="B1333" s="46"/>
      <c r="C1333" s="46"/>
      <c r="D1333" s="273"/>
      <c r="E1333" s="48"/>
      <c r="F1333" s="49"/>
      <c r="G1333" s="50"/>
      <c r="H1333" s="51"/>
      <c r="I1333" s="52"/>
      <c r="J1333" s="52"/>
      <c r="K1333" s="53">
        <f t="shared" si="33"/>
        <v>0</v>
      </c>
      <c r="L1333" s="36"/>
    </row>
    <row r="1334" spans="1:12" s="10" customFormat="1" ht="13.5" x14ac:dyDescent="0.25">
      <c r="A1334" s="45">
        <v>5</v>
      </c>
      <c r="B1334" s="46"/>
      <c r="C1334" s="46"/>
      <c r="D1334" s="273"/>
      <c r="E1334" s="48"/>
      <c r="F1334" s="49"/>
      <c r="G1334" s="50"/>
      <c r="H1334" s="51"/>
      <c r="I1334" s="52"/>
      <c r="J1334" s="52"/>
      <c r="K1334" s="53">
        <f t="shared" si="33"/>
        <v>0</v>
      </c>
      <c r="L1334" s="36"/>
    </row>
    <row r="1335" spans="1:12" s="10" customFormat="1" ht="13.5" x14ac:dyDescent="0.25">
      <c r="A1335" s="45">
        <v>6</v>
      </c>
      <c r="B1335" s="46"/>
      <c r="C1335" s="46"/>
      <c r="D1335" s="273"/>
      <c r="E1335" s="48"/>
      <c r="F1335" s="49"/>
      <c r="G1335" s="50"/>
      <c r="H1335" s="51"/>
      <c r="I1335" s="52"/>
      <c r="J1335" s="52"/>
      <c r="K1335" s="53">
        <f t="shared" si="33"/>
        <v>0</v>
      </c>
      <c r="L1335" s="36"/>
    </row>
    <row r="1336" spans="1:12" s="10" customFormat="1" ht="13.5" x14ac:dyDescent="0.25">
      <c r="A1336" s="45">
        <v>7</v>
      </c>
      <c r="B1336" s="46"/>
      <c r="C1336" s="46"/>
      <c r="D1336" s="273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273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273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273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273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273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273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273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273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273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273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273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273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273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272"/>
      <c r="C1351" s="272"/>
      <c r="D1351" s="63"/>
      <c r="E1351" s="64"/>
      <c r="F1351" s="64"/>
      <c r="G1351" s="64"/>
      <c r="H1351" s="64"/>
      <c r="I1351" s="65"/>
      <c r="J1351" s="444"/>
      <c r="K1351" s="445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446">
        <f>SUM(K1330:K1350)</f>
        <v>3570000</v>
      </c>
      <c r="K1352" s="447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448"/>
      <c r="K1353" s="448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445"/>
      <c r="K1355" s="445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28</v>
      </c>
      <c r="J1356" s="449">
        <f>((J1352/1.11)+(K1354/1.11))*11%</f>
        <v>353783.78378378373</v>
      </c>
      <c r="K1356" s="450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445"/>
      <c r="K1357" s="445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18</v>
      </c>
      <c r="J1358" s="76"/>
      <c r="K1358" s="77">
        <f>J1352-K1354</f>
        <v>3570000</v>
      </c>
      <c r="L1358" s="73"/>
    </row>
    <row r="1359" spans="1:12" s="10" customFormat="1" ht="13.5" customHeight="1" x14ac:dyDescent="0.25">
      <c r="A1359" s="5"/>
      <c r="B1359" s="78" t="s">
        <v>19</v>
      </c>
      <c r="C1359" s="64"/>
      <c r="D1359" s="63"/>
      <c r="I1359" s="79"/>
      <c r="J1359" s="27" t="s">
        <v>20</v>
      </c>
      <c r="K1359" s="80" t="s">
        <v>107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183"/>
      <c r="B1361" s="184"/>
      <c r="C1361" s="184"/>
      <c r="D1361" s="185"/>
      <c r="E1361" s="184"/>
      <c r="F1361" s="184"/>
      <c r="G1361" s="184"/>
      <c r="H1361" s="184"/>
      <c r="I1361" s="186"/>
      <c r="J1361" s="186"/>
      <c r="K1361" s="184"/>
      <c r="L1361" s="184"/>
    </row>
    <row r="1362" spans="1:12" s="10" customFormat="1" ht="16.5" customHeight="1" x14ac:dyDescent="0.3">
      <c r="A1362" s="187"/>
      <c r="B1362" s="188" t="s">
        <v>0</v>
      </c>
      <c r="C1362" s="189"/>
      <c r="D1362" s="190" t="s">
        <v>1</v>
      </c>
      <c r="E1362" s="191">
        <v>22050075</v>
      </c>
      <c r="F1362" s="192"/>
      <c r="G1362" s="193" t="s">
        <v>2</v>
      </c>
      <c r="H1362" s="428" t="s">
        <v>102</v>
      </c>
      <c r="I1362" s="428"/>
      <c r="J1362" s="428"/>
      <c r="K1362" s="429"/>
      <c r="L1362" s="194"/>
    </row>
    <row r="1363" spans="1:12" s="10" customFormat="1" ht="2.4500000000000002" customHeight="1" x14ac:dyDescent="0.3">
      <c r="A1363" s="187"/>
      <c r="B1363" s="195"/>
      <c r="C1363" s="196"/>
      <c r="D1363" s="197"/>
      <c r="E1363" s="198"/>
      <c r="F1363" s="432" t="s">
        <v>3</v>
      </c>
      <c r="G1363" s="199"/>
      <c r="H1363" s="430"/>
      <c r="I1363" s="430"/>
      <c r="J1363" s="430"/>
      <c r="K1363" s="431"/>
      <c r="L1363" s="194"/>
    </row>
    <row r="1364" spans="1:12" s="10" customFormat="1" ht="16.5" customHeight="1" x14ac:dyDescent="0.3">
      <c r="A1364" s="187"/>
      <c r="B1364" s="188" t="s">
        <v>4</v>
      </c>
      <c r="C1364" s="189"/>
      <c r="D1364" s="433">
        <v>44704</v>
      </c>
      <c r="E1364" s="434"/>
      <c r="F1364" s="432"/>
      <c r="G1364" s="200"/>
      <c r="H1364" s="412"/>
      <c r="I1364" s="412"/>
      <c r="J1364" s="412"/>
      <c r="K1364" s="435"/>
      <c r="L1364" s="200"/>
    </row>
    <row r="1365" spans="1:12" s="10" customFormat="1" ht="2.4500000000000002" customHeight="1" x14ac:dyDescent="0.3">
      <c r="A1365" s="187"/>
      <c r="B1365" s="195"/>
      <c r="C1365" s="196"/>
      <c r="D1365" s="197"/>
      <c r="E1365" s="198"/>
      <c r="F1365" s="432"/>
      <c r="G1365" s="200"/>
      <c r="H1365" s="436" t="s">
        <v>103</v>
      </c>
      <c r="I1365" s="436"/>
      <c r="J1365" s="436"/>
      <c r="K1365" s="437"/>
      <c r="L1365" s="201"/>
    </row>
    <row r="1366" spans="1:12" s="10" customFormat="1" ht="16.5" customHeight="1" x14ac:dyDescent="0.4">
      <c r="A1366" s="187"/>
      <c r="B1366" s="188" t="s">
        <v>5</v>
      </c>
      <c r="C1366" s="189"/>
      <c r="D1366" s="202" t="s">
        <v>135</v>
      </c>
      <c r="E1366" s="191"/>
      <c r="F1366" s="203"/>
      <c r="G1366" s="204"/>
      <c r="H1366" s="438"/>
      <c r="I1366" s="438"/>
      <c r="J1366" s="438"/>
      <c r="K1366" s="439"/>
      <c r="L1366" s="201"/>
    </row>
    <row r="1367" spans="1:12" s="10" customFormat="1" ht="5.0999999999999996" customHeight="1" x14ac:dyDescent="0.45">
      <c r="A1367" s="187"/>
      <c r="B1367" s="205"/>
      <c r="C1367" s="206"/>
      <c r="D1367" s="207"/>
      <c r="E1367" s="192"/>
      <c r="F1367" s="208"/>
      <c r="G1367" s="192"/>
      <c r="H1367" s="192"/>
      <c r="I1367" s="209"/>
      <c r="J1367" s="209"/>
      <c r="K1367" s="210"/>
      <c r="L1367" s="192"/>
    </row>
    <row r="1368" spans="1:12" s="10" customFormat="1" ht="14.25" thickBot="1" x14ac:dyDescent="0.3">
      <c r="A1368" s="187"/>
      <c r="B1368" s="211" t="s">
        <v>6</v>
      </c>
      <c r="C1368" s="211" t="s">
        <v>7</v>
      </c>
      <c r="D1368" s="212" t="s">
        <v>8</v>
      </c>
      <c r="E1368" s="213"/>
      <c r="F1368" s="214" t="s">
        <v>9</v>
      </c>
      <c r="G1368" s="215"/>
      <c r="H1368" s="211" t="s">
        <v>10</v>
      </c>
      <c r="I1368" s="216" t="s">
        <v>11</v>
      </c>
      <c r="J1368" s="216" t="s">
        <v>12</v>
      </c>
      <c r="K1368" s="217" t="s">
        <v>13</v>
      </c>
      <c r="L1368" s="218"/>
    </row>
    <row r="1369" spans="1:12" s="10" customFormat="1" ht="7.5" customHeight="1" thickTop="1" x14ac:dyDescent="0.25">
      <c r="A1369" s="187"/>
      <c r="B1369" s="219"/>
      <c r="C1369" s="220"/>
      <c r="D1369" s="221"/>
      <c r="E1369" s="222"/>
      <c r="F1369" s="223"/>
      <c r="G1369" s="224"/>
      <c r="H1369" s="219"/>
      <c r="I1369" s="225"/>
      <c r="J1369" s="225"/>
      <c r="K1369" s="226"/>
      <c r="L1369" s="218"/>
    </row>
    <row r="1370" spans="1:12" s="10" customFormat="1" ht="13.5" customHeight="1" x14ac:dyDescent="0.25">
      <c r="A1370" s="227">
        <v>1</v>
      </c>
      <c r="B1370" s="228">
        <v>100</v>
      </c>
      <c r="C1370" s="228" t="s">
        <v>104</v>
      </c>
      <c r="D1370" s="313">
        <v>1</v>
      </c>
      <c r="E1370" s="236" t="s">
        <v>106</v>
      </c>
      <c r="F1370" s="231"/>
      <c r="G1370" s="232"/>
      <c r="H1370" s="233">
        <v>8400</v>
      </c>
      <c r="I1370" s="234">
        <v>0.125</v>
      </c>
      <c r="J1370" s="234"/>
      <c r="K1370" s="235">
        <f t="shared" ref="K1370:K1389" si="34">(B1370*H1370-((B1370*H1370)*I1370))-((B1370*H1370-((B1370*H1370)*I1370))*J1370)</f>
        <v>735000</v>
      </c>
      <c r="L1370" s="218"/>
    </row>
    <row r="1371" spans="1:12" s="10" customFormat="1" ht="13.5" customHeight="1" x14ac:dyDescent="0.25">
      <c r="A1371" s="227">
        <v>2</v>
      </c>
      <c r="B1371" s="228">
        <v>36</v>
      </c>
      <c r="C1371" s="228" t="s">
        <v>74</v>
      </c>
      <c r="D1371" s="313"/>
      <c r="E1371" s="236" t="s">
        <v>105</v>
      </c>
      <c r="F1371" s="231"/>
      <c r="G1371" s="232"/>
      <c r="H1371" s="233">
        <v>52800</v>
      </c>
      <c r="I1371" s="234">
        <v>0.125</v>
      </c>
      <c r="J1371" s="234"/>
      <c r="K1371" s="235">
        <f t="shared" si="34"/>
        <v>1663200</v>
      </c>
      <c r="L1371" s="218"/>
    </row>
    <row r="1372" spans="1:12" s="10" customFormat="1" ht="13.5" x14ac:dyDescent="0.25">
      <c r="A1372" s="227">
        <v>3</v>
      </c>
      <c r="B1372" s="228">
        <v>36</v>
      </c>
      <c r="C1372" s="228" t="s">
        <v>74</v>
      </c>
      <c r="D1372" s="313"/>
      <c r="E1372" s="236" t="s">
        <v>77</v>
      </c>
      <c r="F1372" s="231"/>
      <c r="G1372" s="232"/>
      <c r="H1372" s="233">
        <v>37200</v>
      </c>
      <c r="I1372" s="234">
        <v>0.125</v>
      </c>
      <c r="J1372" s="234"/>
      <c r="K1372" s="235">
        <f t="shared" si="34"/>
        <v>1171800</v>
      </c>
      <c r="L1372" s="218"/>
    </row>
    <row r="1373" spans="1:12" s="10" customFormat="1" ht="13.5" customHeight="1" x14ac:dyDescent="0.25">
      <c r="A1373" s="227">
        <v>4</v>
      </c>
      <c r="B1373" s="228"/>
      <c r="C1373" s="228"/>
      <c r="D1373" s="313"/>
      <c r="E1373" s="236"/>
      <c r="F1373" s="231"/>
      <c r="G1373" s="232"/>
      <c r="H1373" s="233"/>
      <c r="I1373" s="234"/>
      <c r="J1373" s="234"/>
      <c r="K1373" s="235">
        <f t="shared" si="34"/>
        <v>0</v>
      </c>
      <c r="L1373" s="218"/>
    </row>
    <row r="1374" spans="1:12" s="10" customFormat="1" ht="13.5" x14ac:dyDescent="0.25">
      <c r="A1374" s="227">
        <v>5</v>
      </c>
      <c r="B1374" s="228"/>
      <c r="C1374" s="228"/>
      <c r="D1374" s="313"/>
      <c r="E1374" s="236"/>
      <c r="F1374" s="231"/>
      <c r="G1374" s="232"/>
      <c r="H1374" s="233"/>
      <c r="I1374" s="234"/>
      <c r="J1374" s="234"/>
      <c r="K1374" s="235">
        <f t="shared" si="34"/>
        <v>0</v>
      </c>
      <c r="L1374" s="218"/>
    </row>
    <row r="1375" spans="1:12" s="10" customFormat="1" ht="13.5" x14ac:dyDescent="0.25">
      <c r="A1375" s="227">
        <v>6</v>
      </c>
      <c r="B1375" s="228"/>
      <c r="C1375" s="228"/>
      <c r="D1375" s="313"/>
      <c r="E1375" s="236"/>
      <c r="F1375" s="231"/>
      <c r="G1375" s="232"/>
      <c r="H1375" s="233"/>
      <c r="I1375" s="234"/>
      <c r="J1375" s="234"/>
      <c r="K1375" s="235">
        <f t="shared" si="34"/>
        <v>0</v>
      </c>
      <c r="L1375" s="218"/>
    </row>
    <row r="1376" spans="1:12" s="10" customFormat="1" ht="13.5" x14ac:dyDescent="0.25">
      <c r="A1376" s="227">
        <v>7</v>
      </c>
      <c r="B1376" s="228"/>
      <c r="C1376" s="228"/>
      <c r="D1376" s="313"/>
      <c r="E1376" s="236"/>
      <c r="F1376" s="231"/>
      <c r="G1376" s="232"/>
      <c r="H1376" s="233"/>
      <c r="I1376" s="234"/>
      <c r="J1376" s="234"/>
      <c r="K1376" s="235">
        <f t="shared" si="34"/>
        <v>0</v>
      </c>
      <c r="L1376" s="218"/>
    </row>
    <row r="1377" spans="1:12" s="10" customFormat="1" ht="13.5" x14ac:dyDescent="0.25">
      <c r="A1377" s="227">
        <v>8</v>
      </c>
      <c r="B1377" s="228"/>
      <c r="C1377" s="228"/>
      <c r="D1377" s="313"/>
      <c r="E1377" s="236"/>
      <c r="F1377" s="231"/>
      <c r="G1377" s="232"/>
      <c r="H1377" s="233"/>
      <c r="I1377" s="234"/>
      <c r="J1377" s="234"/>
      <c r="K1377" s="235">
        <f t="shared" si="34"/>
        <v>0</v>
      </c>
      <c r="L1377" s="218"/>
    </row>
    <row r="1378" spans="1:12" s="10" customFormat="1" ht="13.5" x14ac:dyDescent="0.25">
      <c r="A1378" s="227">
        <v>9</v>
      </c>
      <c r="B1378" s="228"/>
      <c r="C1378" s="228"/>
      <c r="D1378" s="313"/>
      <c r="E1378" s="236"/>
      <c r="F1378" s="231"/>
      <c r="G1378" s="232"/>
      <c r="H1378" s="233"/>
      <c r="I1378" s="234"/>
      <c r="J1378" s="234"/>
      <c r="K1378" s="235">
        <f t="shared" si="34"/>
        <v>0</v>
      </c>
      <c r="L1378" s="218"/>
    </row>
    <row r="1379" spans="1:12" s="10" customFormat="1" ht="13.5" x14ac:dyDescent="0.25">
      <c r="A1379" s="227">
        <v>10</v>
      </c>
      <c r="B1379" s="228"/>
      <c r="C1379" s="228"/>
      <c r="D1379" s="313"/>
      <c r="E1379" s="236"/>
      <c r="F1379" s="231"/>
      <c r="G1379" s="232"/>
      <c r="H1379" s="233"/>
      <c r="I1379" s="234"/>
      <c r="J1379" s="234"/>
      <c r="K1379" s="235">
        <f t="shared" si="34"/>
        <v>0</v>
      </c>
      <c r="L1379" s="218"/>
    </row>
    <row r="1380" spans="1:12" s="10" customFormat="1" ht="13.5" x14ac:dyDescent="0.25">
      <c r="A1380" s="227">
        <v>11</v>
      </c>
      <c r="B1380" s="228"/>
      <c r="C1380" s="228"/>
      <c r="D1380" s="313"/>
      <c r="E1380" s="236"/>
      <c r="F1380" s="231"/>
      <c r="G1380" s="232"/>
      <c r="H1380" s="233"/>
      <c r="I1380" s="234"/>
      <c r="J1380" s="234"/>
      <c r="K1380" s="235">
        <f t="shared" si="34"/>
        <v>0</v>
      </c>
      <c r="L1380" s="218"/>
    </row>
    <row r="1381" spans="1:12" s="10" customFormat="1" ht="13.5" x14ac:dyDescent="0.25">
      <c r="A1381" s="227">
        <v>12</v>
      </c>
      <c r="B1381" s="228"/>
      <c r="C1381" s="228"/>
      <c r="D1381" s="313"/>
      <c r="E1381" s="236"/>
      <c r="F1381" s="231"/>
      <c r="G1381" s="232"/>
      <c r="H1381" s="233"/>
      <c r="I1381" s="234"/>
      <c r="J1381" s="234"/>
      <c r="K1381" s="235">
        <f t="shared" si="34"/>
        <v>0</v>
      </c>
      <c r="L1381" s="218"/>
    </row>
    <row r="1382" spans="1:12" s="10" customFormat="1" ht="13.5" x14ac:dyDescent="0.25">
      <c r="A1382" s="227">
        <v>13</v>
      </c>
      <c r="B1382" s="228"/>
      <c r="C1382" s="228"/>
      <c r="D1382" s="313"/>
      <c r="E1382" s="236"/>
      <c r="F1382" s="231"/>
      <c r="G1382" s="232"/>
      <c r="H1382" s="233"/>
      <c r="I1382" s="234"/>
      <c r="J1382" s="234"/>
      <c r="K1382" s="235">
        <f t="shared" si="34"/>
        <v>0</v>
      </c>
      <c r="L1382" s="218"/>
    </row>
    <row r="1383" spans="1:12" s="10" customFormat="1" ht="13.5" x14ac:dyDescent="0.25">
      <c r="A1383" s="227">
        <v>14</v>
      </c>
      <c r="B1383" s="228"/>
      <c r="C1383" s="228"/>
      <c r="D1383" s="313"/>
      <c r="E1383" s="236"/>
      <c r="F1383" s="231"/>
      <c r="G1383" s="232"/>
      <c r="H1383" s="233"/>
      <c r="I1383" s="234"/>
      <c r="J1383" s="234"/>
      <c r="K1383" s="235">
        <f t="shared" si="34"/>
        <v>0</v>
      </c>
      <c r="L1383" s="218"/>
    </row>
    <row r="1384" spans="1:12" s="10" customFormat="1" ht="13.5" x14ac:dyDescent="0.25">
      <c r="A1384" s="227">
        <v>15</v>
      </c>
      <c r="B1384" s="228"/>
      <c r="C1384" s="228"/>
      <c r="D1384" s="313"/>
      <c r="E1384" s="236"/>
      <c r="F1384" s="231"/>
      <c r="G1384" s="232"/>
      <c r="H1384" s="233"/>
      <c r="I1384" s="234"/>
      <c r="J1384" s="234"/>
      <c r="K1384" s="235">
        <f t="shared" si="34"/>
        <v>0</v>
      </c>
      <c r="L1384" s="218"/>
    </row>
    <row r="1385" spans="1:12" s="10" customFormat="1" ht="13.5" x14ac:dyDescent="0.25">
      <c r="A1385" s="227">
        <v>16</v>
      </c>
      <c r="B1385" s="228"/>
      <c r="C1385" s="228"/>
      <c r="D1385" s="313"/>
      <c r="E1385" s="236"/>
      <c r="F1385" s="231"/>
      <c r="G1385" s="232"/>
      <c r="H1385" s="233"/>
      <c r="I1385" s="234"/>
      <c r="J1385" s="234"/>
      <c r="K1385" s="235">
        <f t="shared" si="34"/>
        <v>0</v>
      </c>
      <c r="L1385" s="218"/>
    </row>
    <row r="1386" spans="1:12" s="10" customFormat="1" ht="13.5" x14ac:dyDescent="0.25">
      <c r="A1386" s="227">
        <v>17</v>
      </c>
      <c r="B1386" s="228"/>
      <c r="C1386" s="228"/>
      <c r="D1386" s="313"/>
      <c r="E1386" s="236"/>
      <c r="F1386" s="231"/>
      <c r="G1386" s="232"/>
      <c r="H1386" s="233"/>
      <c r="I1386" s="234"/>
      <c r="J1386" s="234"/>
      <c r="K1386" s="235">
        <f t="shared" si="34"/>
        <v>0</v>
      </c>
      <c r="L1386" s="218"/>
    </row>
    <row r="1387" spans="1:12" s="10" customFormat="1" ht="13.5" x14ac:dyDescent="0.25">
      <c r="A1387" s="227">
        <v>18</v>
      </c>
      <c r="B1387" s="228"/>
      <c r="C1387" s="228"/>
      <c r="D1387" s="313"/>
      <c r="E1387" s="236"/>
      <c r="F1387" s="231"/>
      <c r="G1387" s="232"/>
      <c r="H1387" s="233"/>
      <c r="I1387" s="234"/>
      <c r="J1387" s="234"/>
      <c r="K1387" s="235">
        <f t="shared" si="34"/>
        <v>0</v>
      </c>
      <c r="L1387" s="218"/>
    </row>
    <row r="1388" spans="1:12" s="10" customFormat="1" ht="12.75" customHeight="1" x14ac:dyDescent="0.25">
      <c r="A1388" s="227">
        <v>19</v>
      </c>
      <c r="B1388" s="228"/>
      <c r="C1388" s="228"/>
      <c r="D1388" s="313"/>
      <c r="E1388" s="236"/>
      <c r="F1388" s="231"/>
      <c r="G1388" s="232"/>
      <c r="H1388" s="233"/>
      <c r="I1388" s="234"/>
      <c r="J1388" s="234"/>
      <c r="K1388" s="235">
        <f t="shared" si="34"/>
        <v>0</v>
      </c>
      <c r="L1388" s="218"/>
    </row>
    <row r="1389" spans="1:12" s="10" customFormat="1" ht="13.5" x14ac:dyDescent="0.25">
      <c r="A1389" s="227">
        <v>20</v>
      </c>
      <c r="B1389" s="228"/>
      <c r="C1389" s="228"/>
      <c r="D1389" s="313"/>
      <c r="E1389" s="236"/>
      <c r="F1389" s="231"/>
      <c r="G1389" s="232"/>
      <c r="H1389" s="233"/>
      <c r="I1389" s="234"/>
      <c r="J1389" s="234"/>
      <c r="K1389" s="235">
        <f t="shared" si="34"/>
        <v>0</v>
      </c>
      <c r="L1389" s="218"/>
    </row>
    <row r="1390" spans="1:12" s="10" customFormat="1" ht="7.5" customHeight="1" x14ac:dyDescent="0.25">
      <c r="A1390" s="187"/>
      <c r="B1390" s="237"/>
      <c r="C1390" s="237"/>
      <c r="D1390" s="238"/>
      <c r="E1390" s="239"/>
      <c r="F1390" s="240"/>
      <c r="G1390" s="241"/>
      <c r="H1390" s="242"/>
      <c r="I1390" s="243"/>
      <c r="J1390" s="243"/>
      <c r="K1390" s="244"/>
      <c r="L1390" s="218"/>
    </row>
    <row r="1391" spans="1:12" s="10" customFormat="1" ht="5.0999999999999996" customHeight="1" x14ac:dyDescent="0.25">
      <c r="A1391" s="187"/>
      <c r="B1391" s="311"/>
      <c r="C1391" s="311"/>
      <c r="D1391" s="246"/>
      <c r="E1391" s="247"/>
      <c r="F1391" s="247"/>
      <c r="G1391" s="247"/>
      <c r="H1391" s="247"/>
      <c r="I1391" s="248"/>
      <c r="J1391" s="440"/>
      <c r="K1391" s="412"/>
      <c r="L1391" s="192"/>
    </row>
    <row r="1392" spans="1:12" s="10" customFormat="1" ht="16.5" customHeight="1" x14ac:dyDescent="0.3">
      <c r="A1392" s="187"/>
      <c r="B1392" s="249"/>
      <c r="C1392" s="249"/>
      <c r="D1392" s="207"/>
      <c r="E1392" s="192"/>
      <c r="F1392" s="192"/>
      <c r="G1392" s="192"/>
      <c r="H1392" s="192"/>
      <c r="I1392" s="250" t="s">
        <v>14</v>
      </c>
      <c r="J1392" s="441">
        <f>SUM(K1370:K1390)</f>
        <v>3570000</v>
      </c>
      <c r="K1392" s="442"/>
      <c r="L1392" s="218"/>
    </row>
    <row r="1393" spans="1:12" s="10" customFormat="1" ht="5.0999999999999996" customHeight="1" x14ac:dyDescent="0.3">
      <c r="A1393" s="187"/>
      <c r="B1393" s="249"/>
      <c r="C1393" s="249"/>
      <c r="D1393" s="207"/>
      <c r="E1393" s="192"/>
      <c r="F1393" s="192"/>
      <c r="G1393" s="192"/>
      <c r="H1393" s="192"/>
      <c r="I1393" s="251"/>
      <c r="J1393" s="443"/>
      <c r="K1393" s="443"/>
      <c r="L1393" s="192"/>
    </row>
    <row r="1394" spans="1:12" s="10" customFormat="1" ht="16.5" customHeight="1" x14ac:dyDescent="0.3">
      <c r="A1394" s="187"/>
      <c r="B1394" s="249"/>
      <c r="C1394" s="249"/>
      <c r="D1394" s="207"/>
      <c r="E1394" s="192"/>
      <c r="F1394" s="192"/>
      <c r="G1394" s="192"/>
      <c r="H1394" s="192"/>
      <c r="I1394" s="250" t="s">
        <v>15</v>
      </c>
      <c r="J1394" s="252"/>
      <c r="K1394" s="253">
        <f>J1392*J1394</f>
        <v>0</v>
      </c>
      <c r="L1394" s="254"/>
    </row>
    <row r="1395" spans="1:12" s="10" customFormat="1" ht="5.0999999999999996" customHeight="1" x14ac:dyDescent="0.3">
      <c r="A1395" s="187"/>
      <c r="B1395" s="249"/>
      <c r="C1395" s="249"/>
      <c r="D1395" s="207"/>
      <c r="E1395" s="192"/>
      <c r="F1395" s="192"/>
      <c r="G1395" s="192"/>
      <c r="H1395" s="192"/>
      <c r="I1395" s="251"/>
      <c r="J1395" s="412"/>
      <c r="K1395" s="412"/>
      <c r="L1395" s="192"/>
    </row>
    <row r="1396" spans="1:12" s="10" customFormat="1" ht="16.5" customHeight="1" x14ac:dyDescent="0.3">
      <c r="A1396" s="187"/>
      <c r="B1396" s="255" t="s">
        <v>16</v>
      </c>
      <c r="C1396" s="255"/>
      <c r="D1396" s="207"/>
      <c r="E1396" s="207" t="s">
        <v>17</v>
      </c>
      <c r="F1396" s="192"/>
      <c r="G1396" s="192"/>
      <c r="H1396" s="192"/>
      <c r="I1396" s="250" t="s">
        <v>28</v>
      </c>
      <c r="J1396" s="410">
        <f>((J1392/1.11)+(K1394/1.11))*11%</f>
        <v>353783.78378378373</v>
      </c>
      <c r="K1396" s="411"/>
      <c r="L1396" s="256"/>
    </row>
    <row r="1397" spans="1:12" s="10" customFormat="1" ht="5.0999999999999996" customHeight="1" x14ac:dyDescent="0.3">
      <c r="A1397" s="187"/>
      <c r="B1397" s="249"/>
      <c r="C1397" s="249"/>
      <c r="D1397" s="207"/>
      <c r="E1397" s="192"/>
      <c r="F1397" s="192"/>
      <c r="G1397" s="192"/>
      <c r="H1397" s="192"/>
      <c r="I1397" s="251"/>
      <c r="J1397" s="412"/>
      <c r="K1397" s="412"/>
      <c r="L1397" s="192"/>
    </row>
    <row r="1398" spans="1:12" s="10" customFormat="1" ht="16.5" customHeight="1" x14ac:dyDescent="0.3">
      <c r="A1398" s="187"/>
      <c r="B1398" s="257"/>
      <c r="C1398" s="258"/>
      <c r="D1398" s="207"/>
      <c r="E1398" s="207"/>
      <c r="F1398" s="192"/>
      <c r="G1398" s="192"/>
      <c r="H1398" s="192"/>
      <c r="I1398" s="250" t="s">
        <v>18</v>
      </c>
      <c r="J1398" s="259"/>
      <c r="K1398" s="260">
        <f>J1392-K1394</f>
        <v>3570000</v>
      </c>
      <c r="L1398" s="256"/>
    </row>
    <row r="1399" spans="1:12" s="10" customFormat="1" ht="13.5" customHeight="1" x14ac:dyDescent="0.25">
      <c r="A1399" s="187"/>
      <c r="B1399" s="261" t="s">
        <v>19</v>
      </c>
      <c r="C1399" s="247"/>
      <c r="D1399" s="246"/>
      <c r="E1399" s="192"/>
      <c r="F1399" s="192"/>
      <c r="G1399" s="192"/>
      <c r="H1399" s="192"/>
      <c r="I1399" s="262"/>
      <c r="J1399" s="209" t="s">
        <v>20</v>
      </c>
      <c r="K1399" s="263" t="s">
        <v>107</v>
      </c>
      <c r="L1399" s="192"/>
    </row>
    <row r="1400" spans="1:12" s="10" customFormat="1" ht="7.5" customHeight="1" x14ac:dyDescent="0.25">
      <c r="A1400" s="264"/>
      <c r="B1400" s="247"/>
      <c r="C1400" s="247"/>
      <c r="D1400" s="246"/>
      <c r="E1400" s="247"/>
      <c r="F1400" s="247"/>
      <c r="G1400" s="247"/>
      <c r="H1400" s="247"/>
      <c r="I1400" s="265"/>
      <c r="J1400" s="265"/>
      <c r="K1400" s="266"/>
      <c r="L1400" s="247"/>
    </row>
    <row r="1401" spans="1:12" ht="7.5" customHeight="1" x14ac:dyDescent="0.25">
      <c r="A1401" s="99"/>
      <c r="B1401" s="100"/>
      <c r="C1401" s="100"/>
      <c r="D1401" s="101"/>
      <c r="E1401" s="100"/>
      <c r="F1401" s="100"/>
      <c r="G1401" s="100"/>
      <c r="H1401" s="100"/>
      <c r="I1401" s="102"/>
      <c r="J1401" s="102"/>
      <c r="K1401" s="100"/>
      <c r="L1401" s="100"/>
    </row>
    <row r="1402" spans="1:12" s="10" customFormat="1" ht="16.5" customHeight="1" x14ac:dyDescent="0.3">
      <c r="A1402" s="103"/>
      <c r="B1402" s="104" t="s">
        <v>0</v>
      </c>
      <c r="C1402" s="105"/>
      <c r="D1402" s="106" t="s">
        <v>1</v>
      </c>
      <c r="E1402" s="107">
        <v>22050075</v>
      </c>
      <c r="F1402" s="108"/>
      <c r="G1402" s="109" t="s">
        <v>2</v>
      </c>
      <c r="H1402" s="413" t="s">
        <v>102</v>
      </c>
      <c r="I1402" s="413"/>
      <c r="J1402" s="413"/>
      <c r="K1402" s="414"/>
      <c r="L1402" s="110"/>
    </row>
    <row r="1403" spans="1:12" s="10" customFormat="1" ht="2.4500000000000002" customHeight="1" x14ac:dyDescent="0.3">
      <c r="A1403" s="103"/>
      <c r="B1403" s="111"/>
      <c r="C1403" s="112"/>
      <c r="D1403" s="113"/>
      <c r="E1403" s="114"/>
      <c r="F1403" s="417" t="s">
        <v>3</v>
      </c>
      <c r="G1403" s="115"/>
      <c r="H1403" s="415"/>
      <c r="I1403" s="415"/>
      <c r="J1403" s="415"/>
      <c r="K1403" s="416"/>
      <c r="L1403" s="110"/>
    </row>
    <row r="1404" spans="1:12" s="10" customFormat="1" ht="16.5" customHeight="1" x14ac:dyDescent="0.3">
      <c r="A1404" s="103"/>
      <c r="B1404" s="104" t="s">
        <v>4</v>
      </c>
      <c r="C1404" s="105"/>
      <c r="D1404" s="418">
        <v>44704</v>
      </c>
      <c r="E1404" s="419"/>
      <c r="F1404" s="417"/>
      <c r="G1404" s="116"/>
      <c r="H1404" s="407"/>
      <c r="I1404" s="407"/>
      <c r="J1404" s="407"/>
      <c r="K1404" s="420"/>
      <c r="L1404" s="116"/>
    </row>
    <row r="1405" spans="1:12" s="10" customFormat="1" ht="2.4500000000000002" customHeight="1" x14ac:dyDescent="0.3">
      <c r="A1405" s="103"/>
      <c r="B1405" s="111"/>
      <c r="C1405" s="112"/>
      <c r="D1405" s="113"/>
      <c r="E1405" s="114"/>
      <c r="F1405" s="417"/>
      <c r="G1405" s="116"/>
      <c r="H1405" s="421" t="s">
        <v>103</v>
      </c>
      <c r="I1405" s="421"/>
      <c r="J1405" s="421"/>
      <c r="K1405" s="422"/>
      <c r="L1405" s="117"/>
    </row>
    <row r="1406" spans="1:12" s="10" customFormat="1" ht="16.5" customHeight="1" x14ac:dyDescent="0.4">
      <c r="A1406" s="103"/>
      <c r="B1406" s="104" t="s">
        <v>5</v>
      </c>
      <c r="C1406" s="105"/>
      <c r="D1406" s="118" t="s">
        <v>135</v>
      </c>
      <c r="E1406" s="107"/>
      <c r="F1406" s="119"/>
      <c r="G1406" s="120"/>
      <c r="H1406" s="423"/>
      <c r="I1406" s="423"/>
      <c r="J1406" s="423"/>
      <c r="K1406" s="424"/>
      <c r="L1406" s="117"/>
    </row>
    <row r="1407" spans="1:12" s="10" customFormat="1" ht="5.0999999999999996" customHeight="1" x14ac:dyDescent="0.45">
      <c r="A1407" s="103"/>
      <c r="B1407" s="121"/>
      <c r="C1407" s="122"/>
      <c r="D1407" s="123"/>
      <c r="E1407" s="108"/>
      <c r="F1407" s="124"/>
      <c r="G1407" s="108"/>
      <c r="H1407" s="108"/>
      <c r="I1407" s="125"/>
      <c r="J1407" s="125"/>
      <c r="K1407" s="126"/>
      <c r="L1407" s="108"/>
    </row>
    <row r="1408" spans="1:12" s="10" customFormat="1" ht="14.25" thickBot="1" x14ac:dyDescent="0.3">
      <c r="A1408" s="103"/>
      <c r="B1408" s="127" t="s">
        <v>6</v>
      </c>
      <c r="C1408" s="127" t="s">
        <v>7</v>
      </c>
      <c r="D1408" s="128" t="s">
        <v>8</v>
      </c>
      <c r="E1408" s="129"/>
      <c r="F1408" s="130" t="s">
        <v>9</v>
      </c>
      <c r="G1408" s="131"/>
      <c r="H1408" s="127" t="s">
        <v>10</v>
      </c>
      <c r="I1408" s="132" t="s">
        <v>11</v>
      </c>
      <c r="J1408" s="132" t="s">
        <v>12</v>
      </c>
      <c r="K1408" s="133" t="s">
        <v>13</v>
      </c>
      <c r="L1408" s="134"/>
    </row>
    <row r="1409" spans="1:12" s="10" customFormat="1" ht="7.5" customHeight="1" thickTop="1" x14ac:dyDescent="0.25">
      <c r="A1409" s="103"/>
      <c r="B1409" s="135"/>
      <c r="C1409" s="136"/>
      <c r="D1409" s="137"/>
      <c r="E1409" s="138"/>
      <c r="F1409" s="139"/>
      <c r="G1409" s="140"/>
      <c r="H1409" s="135"/>
      <c r="I1409" s="141"/>
      <c r="J1409" s="141"/>
      <c r="K1409" s="142"/>
      <c r="L1409" s="134"/>
    </row>
    <row r="1410" spans="1:12" s="10" customFormat="1" ht="13.5" customHeight="1" x14ac:dyDescent="0.25">
      <c r="A1410" s="143">
        <v>1</v>
      </c>
      <c r="B1410" s="144">
        <v>100</v>
      </c>
      <c r="C1410" s="144" t="s">
        <v>104</v>
      </c>
      <c r="D1410" s="312">
        <v>1</v>
      </c>
      <c r="E1410" s="152" t="s">
        <v>106</v>
      </c>
      <c r="F1410" s="147"/>
      <c r="G1410" s="148"/>
      <c r="H1410" s="149">
        <v>8400</v>
      </c>
      <c r="I1410" s="150">
        <v>0.125</v>
      </c>
      <c r="J1410" s="150"/>
      <c r="K1410" s="151">
        <f t="shared" ref="K1410:K1429" si="35">(B1410*H1410-((B1410*H1410)*I1410))-((B1410*H1410-((B1410*H1410)*I1410))*J1410)</f>
        <v>735000</v>
      </c>
      <c r="L1410" s="134"/>
    </row>
    <row r="1411" spans="1:12" s="10" customFormat="1" ht="13.5" customHeight="1" x14ac:dyDescent="0.25">
      <c r="A1411" s="143">
        <v>2</v>
      </c>
      <c r="B1411" s="144">
        <v>36</v>
      </c>
      <c r="C1411" s="144" t="s">
        <v>74</v>
      </c>
      <c r="D1411" s="312"/>
      <c r="E1411" s="152" t="s">
        <v>105</v>
      </c>
      <c r="F1411" s="147"/>
      <c r="G1411" s="148"/>
      <c r="H1411" s="149">
        <v>52800</v>
      </c>
      <c r="I1411" s="150">
        <v>0.125</v>
      </c>
      <c r="J1411" s="150"/>
      <c r="K1411" s="151">
        <f t="shared" si="35"/>
        <v>1663200</v>
      </c>
      <c r="L1411" s="134"/>
    </row>
    <row r="1412" spans="1:12" s="10" customFormat="1" ht="13.5" x14ac:dyDescent="0.25">
      <c r="A1412" s="143">
        <v>3</v>
      </c>
      <c r="B1412" s="144">
        <v>36</v>
      </c>
      <c r="C1412" s="144" t="s">
        <v>74</v>
      </c>
      <c r="D1412" s="312"/>
      <c r="E1412" s="152" t="s">
        <v>77</v>
      </c>
      <c r="F1412" s="147"/>
      <c r="G1412" s="148"/>
      <c r="H1412" s="149">
        <v>37200</v>
      </c>
      <c r="I1412" s="150">
        <v>0.125</v>
      </c>
      <c r="J1412" s="150"/>
      <c r="K1412" s="151">
        <f t="shared" si="35"/>
        <v>1171800</v>
      </c>
      <c r="L1412" s="134"/>
    </row>
    <row r="1413" spans="1:12" s="10" customFormat="1" ht="13.5" customHeight="1" x14ac:dyDescent="0.25">
      <c r="A1413" s="143">
        <v>4</v>
      </c>
      <c r="B1413" s="144"/>
      <c r="C1413" s="144"/>
      <c r="D1413" s="312"/>
      <c r="E1413" s="152"/>
      <c r="F1413" s="147"/>
      <c r="G1413" s="148"/>
      <c r="H1413" s="149"/>
      <c r="I1413" s="150"/>
      <c r="J1413" s="150"/>
      <c r="K1413" s="151">
        <f t="shared" si="35"/>
        <v>0</v>
      </c>
      <c r="L1413" s="134"/>
    </row>
    <row r="1414" spans="1:12" s="10" customFormat="1" ht="13.5" x14ac:dyDescent="0.25">
      <c r="A1414" s="143">
        <v>5</v>
      </c>
      <c r="B1414" s="144"/>
      <c r="C1414" s="144"/>
      <c r="D1414" s="312"/>
      <c r="E1414" s="152"/>
      <c r="F1414" s="147"/>
      <c r="G1414" s="148"/>
      <c r="H1414" s="149"/>
      <c r="I1414" s="150"/>
      <c r="J1414" s="150"/>
      <c r="K1414" s="151">
        <f t="shared" si="35"/>
        <v>0</v>
      </c>
      <c r="L1414" s="134"/>
    </row>
    <row r="1415" spans="1:12" s="10" customFormat="1" ht="13.5" x14ac:dyDescent="0.25">
      <c r="A1415" s="143">
        <v>6</v>
      </c>
      <c r="B1415" s="144"/>
      <c r="C1415" s="144"/>
      <c r="D1415" s="312"/>
      <c r="E1415" s="152"/>
      <c r="F1415" s="147"/>
      <c r="G1415" s="148"/>
      <c r="H1415" s="149"/>
      <c r="I1415" s="150"/>
      <c r="J1415" s="150"/>
      <c r="K1415" s="151">
        <f t="shared" si="35"/>
        <v>0</v>
      </c>
      <c r="L1415" s="134"/>
    </row>
    <row r="1416" spans="1:12" s="10" customFormat="1" ht="13.5" x14ac:dyDescent="0.25">
      <c r="A1416" s="143">
        <v>7</v>
      </c>
      <c r="B1416" s="144"/>
      <c r="C1416" s="144"/>
      <c r="D1416" s="312"/>
      <c r="E1416" s="152"/>
      <c r="F1416" s="147"/>
      <c r="G1416" s="148"/>
      <c r="H1416" s="149"/>
      <c r="I1416" s="150"/>
      <c r="J1416" s="150"/>
      <c r="K1416" s="151">
        <f t="shared" si="35"/>
        <v>0</v>
      </c>
      <c r="L1416" s="134"/>
    </row>
    <row r="1417" spans="1:12" s="10" customFormat="1" ht="13.5" x14ac:dyDescent="0.25">
      <c r="A1417" s="143">
        <v>8</v>
      </c>
      <c r="B1417" s="144"/>
      <c r="C1417" s="144"/>
      <c r="D1417" s="312"/>
      <c r="E1417" s="152"/>
      <c r="F1417" s="147"/>
      <c r="G1417" s="148"/>
      <c r="H1417" s="149"/>
      <c r="I1417" s="150"/>
      <c r="J1417" s="150"/>
      <c r="K1417" s="151">
        <f t="shared" si="35"/>
        <v>0</v>
      </c>
      <c r="L1417" s="134"/>
    </row>
    <row r="1418" spans="1:12" s="10" customFormat="1" ht="13.5" x14ac:dyDescent="0.25">
      <c r="A1418" s="143">
        <v>9</v>
      </c>
      <c r="B1418" s="144"/>
      <c r="C1418" s="144"/>
      <c r="D1418" s="312"/>
      <c r="E1418" s="152"/>
      <c r="F1418" s="147"/>
      <c r="G1418" s="148"/>
      <c r="H1418" s="149"/>
      <c r="I1418" s="150"/>
      <c r="J1418" s="150"/>
      <c r="K1418" s="151">
        <f t="shared" si="35"/>
        <v>0</v>
      </c>
      <c r="L1418" s="134"/>
    </row>
    <row r="1419" spans="1:12" s="10" customFormat="1" ht="13.5" x14ac:dyDescent="0.25">
      <c r="A1419" s="143">
        <v>10</v>
      </c>
      <c r="B1419" s="144"/>
      <c r="C1419" s="144"/>
      <c r="D1419" s="312"/>
      <c r="E1419" s="152"/>
      <c r="F1419" s="147"/>
      <c r="G1419" s="148"/>
      <c r="H1419" s="149"/>
      <c r="I1419" s="150"/>
      <c r="J1419" s="150"/>
      <c r="K1419" s="151">
        <f t="shared" si="35"/>
        <v>0</v>
      </c>
      <c r="L1419" s="134"/>
    </row>
    <row r="1420" spans="1:12" s="10" customFormat="1" ht="13.5" x14ac:dyDescent="0.25">
      <c r="A1420" s="143">
        <v>11</v>
      </c>
      <c r="B1420" s="144"/>
      <c r="C1420" s="144"/>
      <c r="D1420" s="312"/>
      <c r="E1420" s="152"/>
      <c r="F1420" s="147"/>
      <c r="G1420" s="148"/>
      <c r="H1420" s="149"/>
      <c r="I1420" s="150"/>
      <c r="J1420" s="150"/>
      <c r="K1420" s="151">
        <f t="shared" si="35"/>
        <v>0</v>
      </c>
      <c r="L1420" s="134"/>
    </row>
    <row r="1421" spans="1:12" s="10" customFormat="1" ht="13.5" x14ac:dyDescent="0.25">
      <c r="A1421" s="143">
        <v>12</v>
      </c>
      <c r="B1421" s="144"/>
      <c r="C1421" s="144"/>
      <c r="D1421" s="312"/>
      <c r="E1421" s="152"/>
      <c r="F1421" s="147"/>
      <c r="G1421" s="148"/>
      <c r="H1421" s="149"/>
      <c r="I1421" s="150"/>
      <c r="J1421" s="150"/>
      <c r="K1421" s="151">
        <f t="shared" si="35"/>
        <v>0</v>
      </c>
      <c r="L1421" s="134"/>
    </row>
    <row r="1422" spans="1:12" s="10" customFormat="1" ht="13.5" x14ac:dyDescent="0.25">
      <c r="A1422" s="143">
        <v>13</v>
      </c>
      <c r="B1422" s="144"/>
      <c r="C1422" s="144"/>
      <c r="D1422" s="312"/>
      <c r="E1422" s="152"/>
      <c r="F1422" s="147"/>
      <c r="G1422" s="148"/>
      <c r="H1422" s="149"/>
      <c r="I1422" s="150"/>
      <c r="J1422" s="150"/>
      <c r="K1422" s="151">
        <f t="shared" si="35"/>
        <v>0</v>
      </c>
      <c r="L1422" s="134"/>
    </row>
    <row r="1423" spans="1:12" s="10" customFormat="1" ht="13.5" x14ac:dyDescent="0.25">
      <c r="A1423" s="143">
        <v>14</v>
      </c>
      <c r="B1423" s="144"/>
      <c r="C1423" s="144"/>
      <c r="D1423" s="312"/>
      <c r="E1423" s="152"/>
      <c r="F1423" s="147"/>
      <c r="G1423" s="148"/>
      <c r="H1423" s="149"/>
      <c r="I1423" s="150"/>
      <c r="J1423" s="150"/>
      <c r="K1423" s="151">
        <f t="shared" si="35"/>
        <v>0</v>
      </c>
      <c r="L1423" s="134"/>
    </row>
    <row r="1424" spans="1:12" s="10" customFormat="1" ht="13.5" x14ac:dyDescent="0.25">
      <c r="A1424" s="143">
        <v>15</v>
      </c>
      <c r="B1424" s="144"/>
      <c r="C1424" s="144"/>
      <c r="D1424" s="312"/>
      <c r="E1424" s="152"/>
      <c r="F1424" s="147"/>
      <c r="G1424" s="148"/>
      <c r="H1424" s="149"/>
      <c r="I1424" s="150"/>
      <c r="J1424" s="150"/>
      <c r="K1424" s="151">
        <f t="shared" si="35"/>
        <v>0</v>
      </c>
      <c r="L1424" s="134"/>
    </row>
    <row r="1425" spans="1:12" s="10" customFormat="1" ht="13.5" x14ac:dyDescent="0.25">
      <c r="A1425" s="143">
        <v>16</v>
      </c>
      <c r="B1425" s="144"/>
      <c r="C1425" s="144"/>
      <c r="D1425" s="312"/>
      <c r="E1425" s="152"/>
      <c r="F1425" s="147"/>
      <c r="G1425" s="148"/>
      <c r="H1425" s="149"/>
      <c r="I1425" s="150"/>
      <c r="J1425" s="150"/>
      <c r="K1425" s="151">
        <f t="shared" si="35"/>
        <v>0</v>
      </c>
      <c r="L1425" s="134"/>
    </row>
    <row r="1426" spans="1:12" s="10" customFormat="1" ht="13.5" x14ac:dyDescent="0.25">
      <c r="A1426" s="143">
        <v>17</v>
      </c>
      <c r="B1426" s="144"/>
      <c r="C1426" s="144"/>
      <c r="D1426" s="312"/>
      <c r="E1426" s="152"/>
      <c r="F1426" s="147"/>
      <c r="G1426" s="148"/>
      <c r="H1426" s="149"/>
      <c r="I1426" s="150"/>
      <c r="J1426" s="150"/>
      <c r="K1426" s="151">
        <f t="shared" si="35"/>
        <v>0</v>
      </c>
      <c r="L1426" s="134"/>
    </row>
    <row r="1427" spans="1:12" s="10" customFormat="1" ht="13.5" x14ac:dyDescent="0.25">
      <c r="A1427" s="143">
        <v>18</v>
      </c>
      <c r="B1427" s="144"/>
      <c r="C1427" s="144"/>
      <c r="D1427" s="312"/>
      <c r="E1427" s="152"/>
      <c r="F1427" s="147"/>
      <c r="G1427" s="148"/>
      <c r="H1427" s="149"/>
      <c r="I1427" s="150"/>
      <c r="J1427" s="150"/>
      <c r="K1427" s="151">
        <f t="shared" si="35"/>
        <v>0</v>
      </c>
      <c r="L1427" s="134"/>
    </row>
    <row r="1428" spans="1:12" s="10" customFormat="1" ht="12.75" customHeight="1" x14ac:dyDescent="0.25">
      <c r="A1428" s="143">
        <v>19</v>
      </c>
      <c r="B1428" s="144"/>
      <c r="C1428" s="144"/>
      <c r="D1428" s="312"/>
      <c r="E1428" s="152"/>
      <c r="F1428" s="147"/>
      <c r="G1428" s="148"/>
      <c r="H1428" s="149"/>
      <c r="I1428" s="150"/>
      <c r="J1428" s="150"/>
      <c r="K1428" s="151">
        <f t="shared" si="35"/>
        <v>0</v>
      </c>
      <c r="L1428" s="134"/>
    </row>
    <row r="1429" spans="1:12" s="10" customFormat="1" ht="13.5" x14ac:dyDescent="0.25">
      <c r="A1429" s="143">
        <v>20</v>
      </c>
      <c r="B1429" s="144"/>
      <c r="C1429" s="144"/>
      <c r="D1429" s="312"/>
      <c r="E1429" s="152"/>
      <c r="F1429" s="147"/>
      <c r="G1429" s="148"/>
      <c r="H1429" s="149"/>
      <c r="I1429" s="150"/>
      <c r="J1429" s="150"/>
      <c r="K1429" s="151">
        <f t="shared" si="35"/>
        <v>0</v>
      </c>
      <c r="L1429" s="134"/>
    </row>
    <row r="1430" spans="1:12" s="10" customFormat="1" ht="7.5" customHeight="1" x14ac:dyDescent="0.25">
      <c r="A1430" s="103"/>
      <c r="B1430" s="153"/>
      <c r="C1430" s="153"/>
      <c r="D1430" s="154"/>
      <c r="E1430" s="155"/>
      <c r="F1430" s="156"/>
      <c r="G1430" s="157"/>
      <c r="H1430" s="158"/>
      <c r="I1430" s="159"/>
      <c r="J1430" s="159"/>
      <c r="K1430" s="160"/>
      <c r="L1430" s="134"/>
    </row>
    <row r="1431" spans="1:12" s="10" customFormat="1" ht="5.0999999999999996" customHeight="1" x14ac:dyDescent="0.25">
      <c r="A1431" s="103"/>
      <c r="B1431" s="310"/>
      <c r="C1431" s="310"/>
      <c r="D1431" s="162"/>
      <c r="E1431" s="163"/>
      <c r="F1431" s="163"/>
      <c r="G1431" s="163"/>
      <c r="H1431" s="163"/>
      <c r="I1431" s="164"/>
      <c r="J1431" s="425"/>
      <c r="K1431" s="407"/>
      <c r="L1431" s="108"/>
    </row>
    <row r="1432" spans="1:12" s="10" customFormat="1" ht="16.5" customHeight="1" x14ac:dyDescent="0.3">
      <c r="A1432" s="103"/>
      <c r="B1432" s="165"/>
      <c r="C1432" s="165"/>
      <c r="D1432" s="123"/>
      <c r="E1432" s="108"/>
      <c r="F1432" s="108"/>
      <c r="G1432" s="108"/>
      <c r="H1432" s="108"/>
      <c r="I1432" s="166" t="s">
        <v>14</v>
      </c>
      <c r="J1432" s="426">
        <f>SUM(K1410:K1430)</f>
        <v>3570000</v>
      </c>
      <c r="K1432" s="427"/>
      <c r="L1432" s="134"/>
    </row>
    <row r="1433" spans="1:12" s="10" customFormat="1" ht="5.0999999999999996" customHeight="1" x14ac:dyDescent="0.3">
      <c r="A1433" s="103"/>
      <c r="B1433" s="165"/>
      <c r="C1433" s="165"/>
      <c r="D1433" s="123"/>
      <c r="E1433" s="108"/>
      <c r="F1433" s="108"/>
      <c r="G1433" s="108"/>
      <c r="H1433" s="108"/>
      <c r="I1433" s="167"/>
      <c r="J1433" s="406"/>
      <c r="K1433" s="406"/>
      <c r="L1433" s="108"/>
    </row>
    <row r="1434" spans="1:12" s="10" customFormat="1" ht="16.5" customHeight="1" x14ac:dyDescent="0.3">
      <c r="A1434" s="103"/>
      <c r="B1434" s="165"/>
      <c r="C1434" s="165"/>
      <c r="D1434" s="123"/>
      <c r="E1434" s="108"/>
      <c r="F1434" s="108"/>
      <c r="G1434" s="108"/>
      <c r="H1434" s="108"/>
      <c r="I1434" s="166" t="s">
        <v>15</v>
      </c>
      <c r="J1434" s="168"/>
      <c r="K1434" s="169">
        <f>J1432*J1434</f>
        <v>0</v>
      </c>
      <c r="L1434" s="170"/>
    </row>
    <row r="1435" spans="1:12" s="10" customFormat="1" ht="5.0999999999999996" customHeight="1" x14ac:dyDescent="0.3">
      <c r="A1435" s="103"/>
      <c r="B1435" s="165"/>
      <c r="C1435" s="165"/>
      <c r="D1435" s="123"/>
      <c r="E1435" s="108"/>
      <c r="F1435" s="108"/>
      <c r="G1435" s="108"/>
      <c r="H1435" s="108"/>
      <c r="I1435" s="167"/>
      <c r="J1435" s="407"/>
      <c r="K1435" s="407"/>
      <c r="L1435" s="108"/>
    </row>
    <row r="1436" spans="1:12" s="10" customFormat="1" ht="16.5" customHeight="1" x14ac:dyDescent="0.3">
      <c r="A1436" s="103"/>
      <c r="B1436" s="171" t="s">
        <v>16</v>
      </c>
      <c r="C1436" s="171"/>
      <c r="D1436" s="123"/>
      <c r="E1436" s="123" t="s">
        <v>17</v>
      </c>
      <c r="F1436" s="108"/>
      <c r="G1436" s="108"/>
      <c r="H1436" s="108"/>
      <c r="I1436" s="166" t="s">
        <v>28</v>
      </c>
      <c r="J1436" s="408">
        <f>((J1432/1.11)+(K1434/1.11))*11%</f>
        <v>353783.78378378373</v>
      </c>
      <c r="K1436" s="409"/>
      <c r="L1436" s="172"/>
    </row>
    <row r="1437" spans="1:12" s="10" customFormat="1" ht="5.0999999999999996" customHeight="1" x14ac:dyDescent="0.3">
      <c r="A1437" s="103"/>
      <c r="B1437" s="165"/>
      <c r="C1437" s="165"/>
      <c r="D1437" s="123"/>
      <c r="E1437" s="108"/>
      <c r="F1437" s="108"/>
      <c r="G1437" s="108"/>
      <c r="H1437" s="108"/>
      <c r="I1437" s="167"/>
      <c r="J1437" s="407"/>
      <c r="K1437" s="407"/>
      <c r="L1437" s="108"/>
    </row>
    <row r="1438" spans="1:12" s="10" customFormat="1" ht="16.5" customHeight="1" x14ac:dyDescent="0.3">
      <c r="A1438" s="103"/>
      <c r="B1438" s="173"/>
      <c r="C1438" s="174"/>
      <c r="D1438" s="123"/>
      <c r="E1438" s="123"/>
      <c r="F1438" s="108"/>
      <c r="G1438" s="108"/>
      <c r="H1438" s="108"/>
      <c r="I1438" s="166" t="s">
        <v>18</v>
      </c>
      <c r="J1438" s="175"/>
      <c r="K1438" s="176">
        <f>J1432-K1434</f>
        <v>3570000</v>
      </c>
      <c r="L1438" s="172"/>
    </row>
    <row r="1439" spans="1:12" s="10" customFormat="1" ht="13.5" customHeight="1" x14ac:dyDescent="0.25">
      <c r="A1439" s="103"/>
      <c r="B1439" s="177" t="s">
        <v>19</v>
      </c>
      <c r="C1439" s="163"/>
      <c r="D1439" s="162"/>
      <c r="E1439" s="108"/>
      <c r="F1439" s="108"/>
      <c r="G1439" s="108"/>
      <c r="H1439" s="108"/>
      <c r="I1439" s="178"/>
      <c r="J1439" s="125" t="s">
        <v>20</v>
      </c>
      <c r="K1439" s="179" t="s">
        <v>107</v>
      </c>
      <c r="L1439" s="108"/>
    </row>
    <row r="1440" spans="1:12" s="10" customFormat="1" ht="7.5" customHeight="1" x14ac:dyDescent="0.25">
      <c r="A1440" s="180"/>
      <c r="B1440" s="163"/>
      <c r="C1440" s="163"/>
      <c r="D1440" s="162"/>
      <c r="E1440" s="163"/>
      <c r="F1440" s="163"/>
      <c r="G1440" s="163"/>
      <c r="H1440" s="163"/>
      <c r="I1440" s="181"/>
      <c r="J1440" s="181"/>
      <c r="K1440" s="182"/>
      <c r="L1440" s="163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22050076</v>
      </c>
      <c r="G1442" s="11" t="s">
        <v>2</v>
      </c>
      <c r="H1442" s="451" t="s">
        <v>47</v>
      </c>
      <c r="I1442" s="451"/>
      <c r="J1442" s="451"/>
      <c r="K1442" s="452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455" t="s">
        <v>3</v>
      </c>
      <c r="G1443" s="17"/>
      <c r="H1443" s="453"/>
      <c r="I1443" s="453"/>
      <c r="J1443" s="453"/>
      <c r="K1443" s="454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456">
        <v>44704</v>
      </c>
      <c r="E1444" s="457"/>
      <c r="F1444" s="455"/>
      <c r="G1444" s="18"/>
      <c r="H1444" s="445" t="s">
        <v>48</v>
      </c>
      <c r="I1444" s="445"/>
      <c r="J1444" s="445"/>
      <c r="K1444" s="458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455"/>
      <c r="G1445" s="18"/>
      <c r="H1445" s="459" t="s">
        <v>37</v>
      </c>
      <c r="I1445" s="459"/>
      <c r="J1445" s="459"/>
      <c r="K1445" s="460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136</v>
      </c>
      <c r="E1446" s="9"/>
      <c r="F1446" s="21"/>
      <c r="G1446" s="22"/>
      <c r="H1446" s="461"/>
      <c r="I1446" s="461"/>
      <c r="J1446" s="461"/>
      <c r="K1446" s="462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45</v>
      </c>
      <c r="C1450" s="46" t="s">
        <v>71</v>
      </c>
      <c r="D1450" s="273">
        <v>3</v>
      </c>
      <c r="E1450" s="48" t="s">
        <v>108</v>
      </c>
      <c r="F1450" s="49"/>
      <c r="G1450" s="50"/>
      <c r="H1450" s="51">
        <v>35000</v>
      </c>
      <c r="I1450" s="52">
        <v>0.13500000000000001</v>
      </c>
      <c r="J1450" s="52"/>
      <c r="K1450" s="53">
        <f t="shared" ref="K1450:K1469" si="36">(B1450*H1450-((B1450*H1450)*I1450))-((B1450*H1450-((B1450*H1450)*I1450))*J1450)</f>
        <v>1362375</v>
      </c>
      <c r="L1450" s="36"/>
    </row>
    <row r="1451" spans="1:12" s="10" customFormat="1" ht="13.5" customHeight="1" x14ac:dyDescent="0.25">
      <c r="A1451" s="45">
        <v>2</v>
      </c>
      <c r="B1451" s="46">
        <v>10</v>
      </c>
      <c r="C1451" s="46" t="s">
        <v>74</v>
      </c>
      <c r="D1451" s="273">
        <v>1</v>
      </c>
      <c r="E1451" s="48" t="s">
        <v>109</v>
      </c>
      <c r="F1451" s="49"/>
      <c r="G1451" s="50"/>
      <c r="H1451" s="51">
        <v>228000</v>
      </c>
      <c r="I1451" s="52">
        <v>0.13500000000000001</v>
      </c>
      <c r="J1451" s="52"/>
      <c r="K1451" s="53">
        <f t="shared" si="36"/>
        <v>1972200</v>
      </c>
      <c r="L1451" s="36"/>
    </row>
    <row r="1452" spans="1:12" s="10" customFormat="1" ht="13.5" x14ac:dyDescent="0.25">
      <c r="A1452" s="45">
        <v>3</v>
      </c>
      <c r="B1452" s="46"/>
      <c r="C1452" s="46"/>
      <c r="D1452" s="273"/>
      <c r="E1452" s="48"/>
      <c r="F1452" s="49"/>
      <c r="G1452" s="50"/>
      <c r="H1452" s="51"/>
      <c r="I1452" s="52"/>
      <c r="J1452" s="52"/>
      <c r="K1452" s="53">
        <f t="shared" si="36"/>
        <v>0</v>
      </c>
      <c r="L1452" s="36"/>
    </row>
    <row r="1453" spans="1:12" s="10" customFormat="1" ht="13.5" customHeight="1" x14ac:dyDescent="0.25">
      <c r="A1453" s="45">
        <v>4</v>
      </c>
      <c r="B1453" s="46"/>
      <c r="C1453" s="46"/>
      <c r="D1453" s="273"/>
      <c r="E1453" s="48"/>
      <c r="F1453" s="49"/>
      <c r="G1453" s="50"/>
      <c r="H1453" s="51"/>
      <c r="I1453" s="52"/>
      <c r="J1453" s="52"/>
      <c r="K1453" s="53">
        <f t="shared" si="36"/>
        <v>0</v>
      </c>
      <c r="L1453" s="36"/>
    </row>
    <row r="1454" spans="1:12" s="10" customFormat="1" ht="13.5" x14ac:dyDescent="0.25">
      <c r="A1454" s="45">
        <v>5</v>
      </c>
      <c r="B1454" s="46"/>
      <c r="C1454" s="46"/>
      <c r="D1454" s="273"/>
      <c r="E1454" s="48"/>
      <c r="F1454" s="49"/>
      <c r="G1454" s="50"/>
      <c r="H1454" s="51"/>
      <c r="I1454" s="52"/>
      <c r="J1454" s="52"/>
      <c r="K1454" s="53">
        <f t="shared" si="36"/>
        <v>0</v>
      </c>
      <c r="L1454" s="36"/>
    </row>
    <row r="1455" spans="1:12" s="10" customFormat="1" ht="13.5" x14ac:dyDescent="0.25">
      <c r="A1455" s="45">
        <v>6</v>
      </c>
      <c r="B1455" s="46"/>
      <c r="C1455" s="46"/>
      <c r="D1455" s="273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273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273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273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273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273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273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273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273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273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273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273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273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273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273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272"/>
      <c r="C1471" s="272"/>
      <c r="D1471" s="63"/>
      <c r="E1471" s="64"/>
      <c r="F1471" s="64"/>
      <c r="G1471" s="64"/>
      <c r="H1471" s="64"/>
      <c r="I1471" s="65"/>
      <c r="J1471" s="444"/>
      <c r="K1471" s="445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446">
        <f>SUM(K1450:K1470)</f>
        <v>3334575</v>
      </c>
      <c r="K1472" s="447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448"/>
      <c r="K1473" s="448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445"/>
      <c r="K1475" s="445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28</v>
      </c>
      <c r="J1476" s="449">
        <f>((J1472/1.11)+(K1474/1.11))*11%</f>
        <v>330453.37837837834</v>
      </c>
      <c r="K1476" s="450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445"/>
      <c r="K1477" s="445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18</v>
      </c>
      <c r="J1478" s="76"/>
      <c r="K1478" s="77">
        <f>J1472-K1474</f>
        <v>3334575</v>
      </c>
      <c r="L1478" s="73"/>
    </row>
    <row r="1479" spans="1:12" s="10" customFormat="1" ht="13.5" customHeight="1" x14ac:dyDescent="0.25">
      <c r="A1479" s="5"/>
      <c r="B1479" s="78" t="s">
        <v>19</v>
      </c>
      <c r="C1479" s="64"/>
      <c r="D1479" s="63"/>
      <c r="I1479" s="79"/>
      <c r="J1479" s="27" t="s">
        <v>20</v>
      </c>
      <c r="K1479" s="80" t="s">
        <v>110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183"/>
      <c r="B1481" s="184"/>
      <c r="C1481" s="184"/>
      <c r="D1481" s="185"/>
      <c r="E1481" s="184"/>
      <c r="F1481" s="184"/>
      <c r="G1481" s="184"/>
      <c r="H1481" s="184"/>
      <c r="I1481" s="186"/>
      <c r="J1481" s="186"/>
      <c r="K1481" s="184"/>
      <c r="L1481" s="184"/>
    </row>
    <row r="1482" spans="1:12" s="10" customFormat="1" ht="16.5" customHeight="1" x14ac:dyDescent="0.3">
      <c r="A1482" s="187"/>
      <c r="B1482" s="188" t="s">
        <v>0</v>
      </c>
      <c r="C1482" s="189"/>
      <c r="D1482" s="190" t="s">
        <v>1</v>
      </c>
      <c r="E1482" s="191">
        <v>22050076</v>
      </c>
      <c r="F1482" s="192"/>
      <c r="G1482" s="193" t="s">
        <v>2</v>
      </c>
      <c r="H1482" s="428" t="s">
        <v>47</v>
      </c>
      <c r="I1482" s="428"/>
      <c r="J1482" s="428"/>
      <c r="K1482" s="429"/>
      <c r="L1482" s="194"/>
    </row>
    <row r="1483" spans="1:12" s="10" customFormat="1" ht="2.4500000000000002" customHeight="1" x14ac:dyDescent="0.3">
      <c r="A1483" s="187"/>
      <c r="B1483" s="195"/>
      <c r="C1483" s="196"/>
      <c r="D1483" s="197"/>
      <c r="E1483" s="198"/>
      <c r="F1483" s="432" t="s">
        <v>3</v>
      </c>
      <c r="G1483" s="199"/>
      <c r="H1483" s="430"/>
      <c r="I1483" s="430"/>
      <c r="J1483" s="430"/>
      <c r="K1483" s="431"/>
      <c r="L1483" s="194"/>
    </row>
    <row r="1484" spans="1:12" s="10" customFormat="1" ht="16.5" customHeight="1" x14ac:dyDescent="0.3">
      <c r="A1484" s="187"/>
      <c r="B1484" s="188" t="s">
        <v>4</v>
      </c>
      <c r="C1484" s="189"/>
      <c r="D1484" s="433">
        <v>44704</v>
      </c>
      <c r="E1484" s="434"/>
      <c r="F1484" s="432"/>
      <c r="G1484" s="200"/>
      <c r="H1484" s="412" t="s">
        <v>48</v>
      </c>
      <c r="I1484" s="412"/>
      <c r="J1484" s="412"/>
      <c r="K1484" s="435"/>
      <c r="L1484" s="200"/>
    </row>
    <row r="1485" spans="1:12" s="10" customFormat="1" ht="2.4500000000000002" customHeight="1" x14ac:dyDescent="0.3">
      <c r="A1485" s="187"/>
      <c r="B1485" s="195"/>
      <c r="C1485" s="196"/>
      <c r="D1485" s="197"/>
      <c r="E1485" s="198"/>
      <c r="F1485" s="432"/>
      <c r="G1485" s="200"/>
      <c r="H1485" s="436" t="s">
        <v>37</v>
      </c>
      <c r="I1485" s="436"/>
      <c r="J1485" s="436"/>
      <c r="K1485" s="437"/>
      <c r="L1485" s="201"/>
    </row>
    <row r="1486" spans="1:12" s="10" customFormat="1" ht="16.5" customHeight="1" x14ac:dyDescent="0.4">
      <c r="A1486" s="187"/>
      <c r="B1486" s="188" t="s">
        <v>5</v>
      </c>
      <c r="C1486" s="189"/>
      <c r="D1486" s="202" t="s">
        <v>136</v>
      </c>
      <c r="E1486" s="191"/>
      <c r="F1486" s="203"/>
      <c r="G1486" s="204"/>
      <c r="H1486" s="438"/>
      <c r="I1486" s="438"/>
      <c r="J1486" s="438"/>
      <c r="K1486" s="439"/>
      <c r="L1486" s="201"/>
    </row>
    <row r="1487" spans="1:12" s="10" customFormat="1" ht="5.0999999999999996" customHeight="1" x14ac:dyDescent="0.45">
      <c r="A1487" s="187"/>
      <c r="B1487" s="205"/>
      <c r="C1487" s="206"/>
      <c r="D1487" s="207"/>
      <c r="E1487" s="192"/>
      <c r="F1487" s="208"/>
      <c r="G1487" s="192"/>
      <c r="H1487" s="192"/>
      <c r="I1487" s="209"/>
      <c r="J1487" s="209"/>
      <c r="K1487" s="210"/>
      <c r="L1487" s="192"/>
    </row>
    <row r="1488" spans="1:12" s="10" customFormat="1" ht="14.25" thickBot="1" x14ac:dyDescent="0.3">
      <c r="A1488" s="187"/>
      <c r="B1488" s="211" t="s">
        <v>6</v>
      </c>
      <c r="C1488" s="211" t="s">
        <v>7</v>
      </c>
      <c r="D1488" s="212" t="s">
        <v>8</v>
      </c>
      <c r="E1488" s="213"/>
      <c r="F1488" s="214" t="s">
        <v>9</v>
      </c>
      <c r="G1488" s="215"/>
      <c r="H1488" s="211" t="s">
        <v>10</v>
      </c>
      <c r="I1488" s="216" t="s">
        <v>11</v>
      </c>
      <c r="J1488" s="216" t="s">
        <v>12</v>
      </c>
      <c r="K1488" s="217" t="s">
        <v>13</v>
      </c>
      <c r="L1488" s="218"/>
    </row>
    <row r="1489" spans="1:12" s="10" customFormat="1" ht="7.5" customHeight="1" thickTop="1" x14ac:dyDescent="0.25">
      <c r="A1489" s="187"/>
      <c r="B1489" s="219"/>
      <c r="C1489" s="220"/>
      <c r="D1489" s="221"/>
      <c r="E1489" s="222"/>
      <c r="F1489" s="223"/>
      <c r="G1489" s="224"/>
      <c r="H1489" s="219"/>
      <c r="I1489" s="225"/>
      <c r="J1489" s="225"/>
      <c r="K1489" s="226"/>
      <c r="L1489" s="218"/>
    </row>
    <row r="1490" spans="1:12" s="10" customFormat="1" ht="13.5" customHeight="1" x14ac:dyDescent="0.25">
      <c r="A1490" s="227">
        <v>1</v>
      </c>
      <c r="B1490" s="228">
        <v>45</v>
      </c>
      <c r="C1490" s="228" t="s">
        <v>71</v>
      </c>
      <c r="D1490" s="324">
        <v>3</v>
      </c>
      <c r="E1490" s="236" t="s">
        <v>108</v>
      </c>
      <c r="F1490" s="231"/>
      <c r="G1490" s="232"/>
      <c r="H1490" s="233">
        <v>35000</v>
      </c>
      <c r="I1490" s="234">
        <v>0.13500000000000001</v>
      </c>
      <c r="J1490" s="234"/>
      <c r="K1490" s="235">
        <f t="shared" ref="K1490:K1509" si="37">(B1490*H1490-((B1490*H1490)*I1490))-((B1490*H1490-((B1490*H1490)*I1490))*J1490)</f>
        <v>1362375</v>
      </c>
      <c r="L1490" s="218"/>
    </row>
    <row r="1491" spans="1:12" s="10" customFormat="1" ht="13.5" customHeight="1" x14ac:dyDescent="0.25">
      <c r="A1491" s="227">
        <v>2</v>
      </c>
      <c r="B1491" s="228">
        <v>10</v>
      </c>
      <c r="C1491" s="228" t="s">
        <v>74</v>
      </c>
      <c r="D1491" s="324">
        <v>1</v>
      </c>
      <c r="E1491" s="236" t="s">
        <v>109</v>
      </c>
      <c r="F1491" s="231"/>
      <c r="G1491" s="232"/>
      <c r="H1491" s="233">
        <v>228000</v>
      </c>
      <c r="I1491" s="234">
        <v>0.13500000000000001</v>
      </c>
      <c r="J1491" s="234"/>
      <c r="K1491" s="235">
        <f t="shared" si="37"/>
        <v>1972200</v>
      </c>
      <c r="L1491" s="218"/>
    </row>
    <row r="1492" spans="1:12" s="10" customFormat="1" ht="13.5" x14ac:dyDescent="0.25">
      <c r="A1492" s="227">
        <v>3</v>
      </c>
      <c r="B1492" s="228"/>
      <c r="C1492" s="228"/>
      <c r="D1492" s="324"/>
      <c r="E1492" s="236"/>
      <c r="F1492" s="231"/>
      <c r="G1492" s="232"/>
      <c r="H1492" s="233"/>
      <c r="I1492" s="234"/>
      <c r="J1492" s="234"/>
      <c r="K1492" s="235">
        <f t="shared" si="37"/>
        <v>0</v>
      </c>
      <c r="L1492" s="218"/>
    </row>
    <row r="1493" spans="1:12" s="10" customFormat="1" ht="13.5" customHeight="1" x14ac:dyDescent="0.25">
      <c r="A1493" s="227">
        <v>4</v>
      </c>
      <c r="B1493" s="228"/>
      <c r="C1493" s="228"/>
      <c r="D1493" s="324"/>
      <c r="E1493" s="236"/>
      <c r="F1493" s="231"/>
      <c r="G1493" s="232"/>
      <c r="H1493" s="233"/>
      <c r="I1493" s="234"/>
      <c r="J1493" s="234"/>
      <c r="K1493" s="235">
        <f t="shared" si="37"/>
        <v>0</v>
      </c>
      <c r="L1493" s="218"/>
    </row>
    <row r="1494" spans="1:12" s="10" customFormat="1" ht="13.5" x14ac:dyDescent="0.25">
      <c r="A1494" s="227">
        <v>5</v>
      </c>
      <c r="B1494" s="228"/>
      <c r="C1494" s="228"/>
      <c r="D1494" s="324"/>
      <c r="E1494" s="236"/>
      <c r="F1494" s="231"/>
      <c r="G1494" s="232"/>
      <c r="H1494" s="233"/>
      <c r="I1494" s="234"/>
      <c r="J1494" s="234"/>
      <c r="K1494" s="235">
        <f t="shared" si="37"/>
        <v>0</v>
      </c>
      <c r="L1494" s="218"/>
    </row>
    <row r="1495" spans="1:12" s="10" customFormat="1" ht="13.5" x14ac:dyDescent="0.25">
      <c r="A1495" s="227">
        <v>6</v>
      </c>
      <c r="B1495" s="228"/>
      <c r="C1495" s="228"/>
      <c r="D1495" s="324"/>
      <c r="E1495" s="236"/>
      <c r="F1495" s="231"/>
      <c r="G1495" s="232"/>
      <c r="H1495" s="233"/>
      <c r="I1495" s="234"/>
      <c r="J1495" s="234"/>
      <c r="K1495" s="235">
        <f t="shared" si="37"/>
        <v>0</v>
      </c>
      <c r="L1495" s="218"/>
    </row>
    <row r="1496" spans="1:12" s="10" customFormat="1" ht="13.5" x14ac:dyDescent="0.25">
      <c r="A1496" s="227">
        <v>7</v>
      </c>
      <c r="B1496" s="228"/>
      <c r="C1496" s="228"/>
      <c r="D1496" s="324"/>
      <c r="E1496" s="236"/>
      <c r="F1496" s="231"/>
      <c r="G1496" s="232"/>
      <c r="H1496" s="233"/>
      <c r="I1496" s="234"/>
      <c r="J1496" s="234"/>
      <c r="K1496" s="235">
        <f t="shared" si="37"/>
        <v>0</v>
      </c>
      <c r="L1496" s="218"/>
    </row>
    <row r="1497" spans="1:12" s="10" customFormat="1" ht="13.5" x14ac:dyDescent="0.25">
      <c r="A1497" s="227">
        <v>8</v>
      </c>
      <c r="B1497" s="228"/>
      <c r="C1497" s="228"/>
      <c r="D1497" s="324"/>
      <c r="E1497" s="236"/>
      <c r="F1497" s="231"/>
      <c r="G1497" s="232"/>
      <c r="H1497" s="233"/>
      <c r="I1497" s="234"/>
      <c r="J1497" s="234"/>
      <c r="K1497" s="235">
        <f t="shared" si="37"/>
        <v>0</v>
      </c>
      <c r="L1497" s="218"/>
    </row>
    <row r="1498" spans="1:12" s="10" customFormat="1" ht="13.5" x14ac:dyDescent="0.25">
      <c r="A1498" s="227">
        <v>9</v>
      </c>
      <c r="B1498" s="228"/>
      <c r="C1498" s="228"/>
      <c r="D1498" s="324"/>
      <c r="E1498" s="236"/>
      <c r="F1498" s="231"/>
      <c r="G1498" s="232"/>
      <c r="H1498" s="233"/>
      <c r="I1498" s="234"/>
      <c r="J1498" s="234"/>
      <c r="K1498" s="235">
        <f t="shared" si="37"/>
        <v>0</v>
      </c>
      <c r="L1498" s="218"/>
    </row>
    <row r="1499" spans="1:12" s="10" customFormat="1" ht="13.5" x14ac:dyDescent="0.25">
      <c r="A1499" s="227">
        <v>10</v>
      </c>
      <c r="B1499" s="228"/>
      <c r="C1499" s="228"/>
      <c r="D1499" s="324"/>
      <c r="E1499" s="236"/>
      <c r="F1499" s="231"/>
      <c r="G1499" s="232"/>
      <c r="H1499" s="233"/>
      <c r="I1499" s="234"/>
      <c r="J1499" s="234"/>
      <c r="K1499" s="235">
        <f t="shared" si="37"/>
        <v>0</v>
      </c>
      <c r="L1499" s="218"/>
    </row>
    <row r="1500" spans="1:12" s="10" customFormat="1" ht="13.5" x14ac:dyDescent="0.25">
      <c r="A1500" s="227">
        <v>11</v>
      </c>
      <c r="B1500" s="228"/>
      <c r="C1500" s="228"/>
      <c r="D1500" s="324"/>
      <c r="E1500" s="236"/>
      <c r="F1500" s="231"/>
      <c r="G1500" s="232"/>
      <c r="H1500" s="233"/>
      <c r="I1500" s="234"/>
      <c r="J1500" s="234"/>
      <c r="K1500" s="235">
        <f t="shared" si="37"/>
        <v>0</v>
      </c>
      <c r="L1500" s="218"/>
    </row>
    <row r="1501" spans="1:12" s="10" customFormat="1" ht="13.5" x14ac:dyDescent="0.25">
      <c r="A1501" s="227">
        <v>12</v>
      </c>
      <c r="B1501" s="228"/>
      <c r="C1501" s="228"/>
      <c r="D1501" s="324"/>
      <c r="E1501" s="236"/>
      <c r="F1501" s="231"/>
      <c r="G1501" s="232"/>
      <c r="H1501" s="233"/>
      <c r="I1501" s="234"/>
      <c r="J1501" s="234"/>
      <c r="K1501" s="235">
        <f t="shared" si="37"/>
        <v>0</v>
      </c>
      <c r="L1501" s="218"/>
    </row>
    <row r="1502" spans="1:12" s="10" customFormat="1" ht="13.5" x14ac:dyDescent="0.25">
      <c r="A1502" s="227">
        <v>13</v>
      </c>
      <c r="B1502" s="228"/>
      <c r="C1502" s="228"/>
      <c r="D1502" s="324"/>
      <c r="E1502" s="236"/>
      <c r="F1502" s="231"/>
      <c r="G1502" s="232"/>
      <c r="H1502" s="233"/>
      <c r="I1502" s="234"/>
      <c r="J1502" s="234"/>
      <c r="K1502" s="235">
        <f t="shared" si="37"/>
        <v>0</v>
      </c>
      <c r="L1502" s="218"/>
    </row>
    <row r="1503" spans="1:12" s="10" customFormat="1" ht="13.5" x14ac:dyDescent="0.25">
      <c r="A1503" s="227">
        <v>14</v>
      </c>
      <c r="B1503" s="228"/>
      <c r="C1503" s="228"/>
      <c r="D1503" s="324"/>
      <c r="E1503" s="236"/>
      <c r="F1503" s="231"/>
      <c r="G1503" s="232"/>
      <c r="H1503" s="233"/>
      <c r="I1503" s="234"/>
      <c r="J1503" s="234"/>
      <c r="K1503" s="235">
        <f t="shared" si="37"/>
        <v>0</v>
      </c>
      <c r="L1503" s="218"/>
    </row>
    <row r="1504" spans="1:12" s="10" customFormat="1" ht="13.5" x14ac:dyDescent="0.25">
      <c r="A1504" s="227">
        <v>15</v>
      </c>
      <c r="B1504" s="228"/>
      <c r="C1504" s="228"/>
      <c r="D1504" s="324"/>
      <c r="E1504" s="236"/>
      <c r="F1504" s="231"/>
      <c r="G1504" s="232"/>
      <c r="H1504" s="233"/>
      <c r="I1504" s="234"/>
      <c r="J1504" s="234"/>
      <c r="K1504" s="235">
        <f t="shared" si="37"/>
        <v>0</v>
      </c>
      <c r="L1504" s="218"/>
    </row>
    <row r="1505" spans="1:12" s="10" customFormat="1" ht="13.5" x14ac:dyDescent="0.25">
      <c r="A1505" s="227">
        <v>16</v>
      </c>
      <c r="B1505" s="228"/>
      <c r="C1505" s="228"/>
      <c r="D1505" s="324"/>
      <c r="E1505" s="236"/>
      <c r="F1505" s="231"/>
      <c r="G1505" s="232"/>
      <c r="H1505" s="233"/>
      <c r="I1505" s="234"/>
      <c r="J1505" s="234"/>
      <c r="K1505" s="235">
        <f t="shared" si="37"/>
        <v>0</v>
      </c>
      <c r="L1505" s="218"/>
    </row>
    <row r="1506" spans="1:12" s="10" customFormat="1" ht="13.5" x14ac:dyDescent="0.25">
      <c r="A1506" s="227">
        <v>17</v>
      </c>
      <c r="B1506" s="228"/>
      <c r="C1506" s="228"/>
      <c r="D1506" s="324"/>
      <c r="E1506" s="236"/>
      <c r="F1506" s="231"/>
      <c r="G1506" s="232"/>
      <c r="H1506" s="233"/>
      <c r="I1506" s="234"/>
      <c r="J1506" s="234"/>
      <c r="K1506" s="235">
        <f t="shared" si="37"/>
        <v>0</v>
      </c>
      <c r="L1506" s="218"/>
    </row>
    <row r="1507" spans="1:12" s="10" customFormat="1" ht="13.5" x14ac:dyDescent="0.25">
      <c r="A1507" s="227">
        <v>18</v>
      </c>
      <c r="B1507" s="228"/>
      <c r="C1507" s="228"/>
      <c r="D1507" s="324"/>
      <c r="E1507" s="236"/>
      <c r="F1507" s="231"/>
      <c r="G1507" s="232"/>
      <c r="H1507" s="233"/>
      <c r="I1507" s="234"/>
      <c r="J1507" s="234"/>
      <c r="K1507" s="235">
        <f t="shared" si="37"/>
        <v>0</v>
      </c>
      <c r="L1507" s="218"/>
    </row>
    <row r="1508" spans="1:12" s="10" customFormat="1" ht="12.75" customHeight="1" x14ac:dyDescent="0.25">
      <c r="A1508" s="227">
        <v>19</v>
      </c>
      <c r="B1508" s="228"/>
      <c r="C1508" s="228"/>
      <c r="D1508" s="324"/>
      <c r="E1508" s="236"/>
      <c r="F1508" s="231"/>
      <c r="G1508" s="232"/>
      <c r="H1508" s="233"/>
      <c r="I1508" s="234"/>
      <c r="J1508" s="234"/>
      <c r="K1508" s="235">
        <f t="shared" si="37"/>
        <v>0</v>
      </c>
      <c r="L1508" s="218"/>
    </row>
    <row r="1509" spans="1:12" s="10" customFormat="1" ht="13.5" x14ac:dyDescent="0.25">
      <c r="A1509" s="227">
        <v>20</v>
      </c>
      <c r="B1509" s="228"/>
      <c r="C1509" s="228"/>
      <c r="D1509" s="324"/>
      <c r="E1509" s="236"/>
      <c r="F1509" s="231"/>
      <c r="G1509" s="232"/>
      <c r="H1509" s="233"/>
      <c r="I1509" s="234"/>
      <c r="J1509" s="234"/>
      <c r="K1509" s="235">
        <f t="shared" si="37"/>
        <v>0</v>
      </c>
      <c r="L1509" s="218"/>
    </row>
    <row r="1510" spans="1:12" s="10" customFormat="1" ht="7.5" customHeight="1" x14ac:dyDescent="0.25">
      <c r="A1510" s="187"/>
      <c r="B1510" s="237"/>
      <c r="C1510" s="237"/>
      <c r="D1510" s="238"/>
      <c r="E1510" s="239"/>
      <c r="F1510" s="240"/>
      <c r="G1510" s="241"/>
      <c r="H1510" s="242"/>
      <c r="I1510" s="243"/>
      <c r="J1510" s="243"/>
      <c r="K1510" s="244"/>
      <c r="L1510" s="218"/>
    </row>
    <row r="1511" spans="1:12" s="10" customFormat="1" ht="5.0999999999999996" customHeight="1" x14ac:dyDescent="0.25">
      <c r="A1511" s="187"/>
      <c r="B1511" s="322"/>
      <c r="C1511" s="322"/>
      <c r="D1511" s="246"/>
      <c r="E1511" s="247"/>
      <c r="F1511" s="247"/>
      <c r="G1511" s="247"/>
      <c r="H1511" s="247"/>
      <c r="I1511" s="248"/>
      <c r="J1511" s="440"/>
      <c r="K1511" s="412"/>
      <c r="L1511" s="192"/>
    </row>
    <row r="1512" spans="1:12" s="10" customFormat="1" ht="16.5" customHeight="1" x14ac:dyDescent="0.3">
      <c r="A1512" s="187"/>
      <c r="B1512" s="249"/>
      <c r="C1512" s="249"/>
      <c r="D1512" s="207"/>
      <c r="E1512" s="192"/>
      <c r="F1512" s="192"/>
      <c r="G1512" s="192"/>
      <c r="H1512" s="192"/>
      <c r="I1512" s="250" t="s">
        <v>14</v>
      </c>
      <c r="J1512" s="441">
        <f>SUM(K1490:K1510)</f>
        <v>3334575</v>
      </c>
      <c r="K1512" s="442"/>
      <c r="L1512" s="218"/>
    </row>
    <row r="1513" spans="1:12" s="10" customFormat="1" ht="5.0999999999999996" customHeight="1" x14ac:dyDescent="0.3">
      <c r="A1513" s="187"/>
      <c r="B1513" s="249"/>
      <c r="C1513" s="249"/>
      <c r="D1513" s="207"/>
      <c r="E1513" s="192"/>
      <c r="F1513" s="192"/>
      <c r="G1513" s="192"/>
      <c r="H1513" s="192"/>
      <c r="I1513" s="251"/>
      <c r="J1513" s="443"/>
      <c r="K1513" s="443"/>
      <c r="L1513" s="192"/>
    </row>
    <row r="1514" spans="1:12" s="10" customFormat="1" ht="16.5" customHeight="1" x14ac:dyDescent="0.3">
      <c r="A1514" s="187"/>
      <c r="B1514" s="249"/>
      <c r="C1514" s="249"/>
      <c r="D1514" s="207"/>
      <c r="E1514" s="192"/>
      <c r="F1514" s="192"/>
      <c r="G1514" s="192"/>
      <c r="H1514" s="192"/>
      <c r="I1514" s="250" t="s">
        <v>15</v>
      </c>
      <c r="J1514" s="252"/>
      <c r="K1514" s="253">
        <f>J1512*J1514</f>
        <v>0</v>
      </c>
      <c r="L1514" s="254"/>
    </row>
    <row r="1515" spans="1:12" s="10" customFormat="1" ht="5.0999999999999996" customHeight="1" x14ac:dyDescent="0.3">
      <c r="A1515" s="187"/>
      <c r="B1515" s="249"/>
      <c r="C1515" s="249"/>
      <c r="D1515" s="207"/>
      <c r="E1515" s="192"/>
      <c r="F1515" s="192"/>
      <c r="G1515" s="192"/>
      <c r="H1515" s="192"/>
      <c r="I1515" s="251"/>
      <c r="J1515" s="412"/>
      <c r="K1515" s="412"/>
      <c r="L1515" s="192"/>
    </row>
    <row r="1516" spans="1:12" s="10" customFormat="1" ht="16.5" customHeight="1" x14ac:dyDescent="0.3">
      <c r="A1516" s="187"/>
      <c r="B1516" s="255" t="s">
        <v>16</v>
      </c>
      <c r="C1516" s="255"/>
      <c r="D1516" s="207"/>
      <c r="E1516" s="207" t="s">
        <v>17</v>
      </c>
      <c r="F1516" s="192"/>
      <c r="G1516" s="192"/>
      <c r="H1516" s="192"/>
      <c r="I1516" s="250" t="s">
        <v>28</v>
      </c>
      <c r="J1516" s="410">
        <f>((J1512/1.11)+(K1514/1.11))*11%</f>
        <v>330453.37837837834</v>
      </c>
      <c r="K1516" s="411"/>
      <c r="L1516" s="256"/>
    </row>
    <row r="1517" spans="1:12" s="10" customFormat="1" ht="5.0999999999999996" customHeight="1" x14ac:dyDescent="0.3">
      <c r="A1517" s="187"/>
      <c r="B1517" s="249"/>
      <c r="C1517" s="249"/>
      <c r="D1517" s="207"/>
      <c r="E1517" s="192"/>
      <c r="F1517" s="192"/>
      <c r="G1517" s="192"/>
      <c r="H1517" s="192"/>
      <c r="I1517" s="251"/>
      <c r="J1517" s="412"/>
      <c r="K1517" s="412"/>
      <c r="L1517" s="192"/>
    </row>
    <row r="1518" spans="1:12" s="10" customFormat="1" ht="16.5" customHeight="1" x14ac:dyDescent="0.3">
      <c r="A1518" s="187"/>
      <c r="B1518" s="257"/>
      <c r="C1518" s="258"/>
      <c r="D1518" s="207"/>
      <c r="E1518" s="207"/>
      <c r="F1518" s="192"/>
      <c r="G1518" s="192"/>
      <c r="H1518" s="192"/>
      <c r="I1518" s="250" t="s">
        <v>18</v>
      </c>
      <c r="J1518" s="259"/>
      <c r="K1518" s="260">
        <f>J1512-K1514</f>
        <v>3334575</v>
      </c>
      <c r="L1518" s="256"/>
    </row>
    <row r="1519" spans="1:12" s="10" customFormat="1" ht="13.5" customHeight="1" x14ac:dyDescent="0.25">
      <c r="A1519" s="187"/>
      <c r="B1519" s="261" t="s">
        <v>19</v>
      </c>
      <c r="C1519" s="247"/>
      <c r="D1519" s="246"/>
      <c r="E1519" s="192"/>
      <c r="F1519" s="192"/>
      <c r="G1519" s="192"/>
      <c r="H1519" s="192"/>
      <c r="I1519" s="262"/>
      <c r="J1519" s="209" t="s">
        <v>20</v>
      </c>
      <c r="K1519" s="263" t="s">
        <v>110</v>
      </c>
      <c r="L1519" s="192"/>
    </row>
    <row r="1520" spans="1:12" s="10" customFormat="1" ht="7.5" customHeight="1" x14ac:dyDescent="0.25">
      <c r="A1520" s="264"/>
      <c r="B1520" s="247"/>
      <c r="C1520" s="247"/>
      <c r="D1520" s="246"/>
      <c r="E1520" s="247"/>
      <c r="F1520" s="247"/>
      <c r="G1520" s="247"/>
      <c r="H1520" s="247"/>
      <c r="I1520" s="265"/>
      <c r="J1520" s="265"/>
      <c r="K1520" s="266"/>
      <c r="L1520" s="247"/>
    </row>
    <row r="1521" spans="1:12" ht="7.5" customHeight="1" x14ac:dyDescent="0.25">
      <c r="A1521" s="99"/>
      <c r="B1521" s="100"/>
      <c r="C1521" s="100"/>
      <c r="D1521" s="101"/>
      <c r="E1521" s="100"/>
      <c r="F1521" s="100"/>
      <c r="G1521" s="100"/>
      <c r="H1521" s="100"/>
      <c r="I1521" s="102"/>
      <c r="J1521" s="102"/>
      <c r="K1521" s="100"/>
      <c r="L1521" s="100"/>
    </row>
    <row r="1522" spans="1:12" s="10" customFormat="1" ht="16.5" customHeight="1" x14ac:dyDescent="0.3">
      <c r="A1522" s="103"/>
      <c r="B1522" s="104" t="s">
        <v>0</v>
      </c>
      <c r="C1522" s="105"/>
      <c r="D1522" s="106" t="s">
        <v>1</v>
      </c>
      <c r="E1522" s="107">
        <v>22050076</v>
      </c>
      <c r="F1522" s="108"/>
      <c r="G1522" s="109" t="s">
        <v>2</v>
      </c>
      <c r="H1522" s="413" t="s">
        <v>47</v>
      </c>
      <c r="I1522" s="413"/>
      <c r="J1522" s="413"/>
      <c r="K1522" s="414"/>
      <c r="L1522" s="110"/>
    </row>
    <row r="1523" spans="1:12" s="10" customFormat="1" ht="2.4500000000000002" customHeight="1" x14ac:dyDescent="0.3">
      <c r="A1523" s="103"/>
      <c r="B1523" s="111"/>
      <c r="C1523" s="112"/>
      <c r="D1523" s="113"/>
      <c r="E1523" s="114"/>
      <c r="F1523" s="417" t="s">
        <v>3</v>
      </c>
      <c r="G1523" s="115"/>
      <c r="H1523" s="415"/>
      <c r="I1523" s="415"/>
      <c r="J1523" s="415"/>
      <c r="K1523" s="416"/>
      <c r="L1523" s="110"/>
    </row>
    <row r="1524" spans="1:12" s="10" customFormat="1" ht="16.5" customHeight="1" x14ac:dyDescent="0.3">
      <c r="A1524" s="103"/>
      <c r="B1524" s="104" t="s">
        <v>4</v>
      </c>
      <c r="C1524" s="105"/>
      <c r="D1524" s="418">
        <v>44704</v>
      </c>
      <c r="E1524" s="419"/>
      <c r="F1524" s="417"/>
      <c r="G1524" s="116"/>
      <c r="H1524" s="407" t="s">
        <v>48</v>
      </c>
      <c r="I1524" s="407"/>
      <c r="J1524" s="407"/>
      <c r="K1524" s="420"/>
      <c r="L1524" s="116"/>
    </row>
    <row r="1525" spans="1:12" s="10" customFormat="1" ht="2.4500000000000002" customHeight="1" x14ac:dyDescent="0.3">
      <c r="A1525" s="103"/>
      <c r="B1525" s="111"/>
      <c r="C1525" s="112"/>
      <c r="D1525" s="113"/>
      <c r="E1525" s="114"/>
      <c r="F1525" s="417"/>
      <c r="G1525" s="116"/>
      <c r="H1525" s="421" t="s">
        <v>37</v>
      </c>
      <c r="I1525" s="421"/>
      <c r="J1525" s="421"/>
      <c r="K1525" s="422"/>
      <c r="L1525" s="117"/>
    </row>
    <row r="1526" spans="1:12" s="10" customFormat="1" ht="16.5" customHeight="1" x14ac:dyDescent="0.4">
      <c r="A1526" s="103"/>
      <c r="B1526" s="104" t="s">
        <v>5</v>
      </c>
      <c r="C1526" s="105"/>
      <c r="D1526" s="118" t="s">
        <v>136</v>
      </c>
      <c r="E1526" s="107"/>
      <c r="F1526" s="119"/>
      <c r="G1526" s="120"/>
      <c r="H1526" s="423"/>
      <c r="I1526" s="423"/>
      <c r="J1526" s="423"/>
      <c r="K1526" s="424"/>
      <c r="L1526" s="117"/>
    </row>
    <row r="1527" spans="1:12" s="10" customFormat="1" ht="5.0999999999999996" customHeight="1" x14ac:dyDescent="0.45">
      <c r="A1527" s="103"/>
      <c r="B1527" s="121"/>
      <c r="C1527" s="122"/>
      <c r="D1527" s="123"/>
      <c r="E1527" s="108"/>
      <c r="F1527" s="124"/>
      <c r="G1527" s="108"/>
      <c r="H1527" s="108"/>
      <c r="I1527" s="125"/>
      <c r="J1527" s="125"/>
      <c r="K1527" s="126"/>
      <c r="L1527" s="108"/>
    </row>
    <row r="1528" spans="1:12" s="10" customFormat="1" ht="14.25" thickBot="1" x14ac:dyDescent="0.3">
      <c r="A1528" s="103"/>
      <c r="B1528" s="127" t="s">
        <v>6</v>
      </c>
      <c r="C1528" s="127" t="s">
        <v>7</v>
      </c>
      <c r="D1528" s="128" t="s">
        <v>8</v>
      </c>
      <c r="E1528" s="129"/>
      <c r="F1528" s="130" t="s">
        <v>9</v>
      </c>
      <c r="G1528" s="131"/>
      <c r="H1528" s="127" t="s">
        <v>10</v>
      </c>
      <c r="I1528" s="132" t="s">
        <v>11</v>
      </c>
      <c r="J1528" s="132" t="s">
        <v>12</v>
      </c>
      <c r="K1528" s="133" t="s">
        <v>13</v>
      </c>
      <c r="L1528" s="134"/>
    </row>
    <row r="1529" spans="1:12" s="10" customFormat="1" ht="7.5" customHeight="1" thickTop="1" x14ac:dyDescent="0.25">
      <c r="A1529" s="103"/>
      <c r="B1529" s="135"/>
      <c r="C1529" s="136"/>
      <c r="D1529" s="137"/>
      <c r="E1529" s="138"/>
      <c r="F1529" s="139"/>
      <c r="G1529" s="140"/>
      <c r="H1529" s="135"/>
      <c r="I1529" s="141"/>
      <c r="J1529" s="141"/>
      <c r="K1529" s="142"/>
      <c r="L1529" s="134"/>
    </row>
    <row r="1530" spans="1:12" s="10" customFormat="1" ht="13.5" customHeight="1" x14ac:dyDescent="0.25">
      <c r="A1530" s="143">
        <v>1</v>
      </c>
      <c r="B1530" s="144">
        <v>45</v>
      </c>
      <c r="C1530" s="144" t="s">
        <v>71</v>
      </c>
      <c r="D1530" s="323">
        <v>3</v>
      </c>
      <c r="E1530" s="152" t="s">
        <v>108</v>
      </c>
      <c r="F1530" s="147"/>
      <c r="G1530" s="148"/>
      <c r="H1530" s="149">
        <v>35000</v>
      </c>
      <c r="I1530" s="150">
        <v>0.13500000000000001</v>
      </c>
      <c r="J1530" s="150"/>
      <c r="K1530" s="151">
        <f t="shared" ref="K1530:K1549" si="38">(B1530*H1530-((B1530*H1530)*I1530))-((B1530*H1530-((B1530*H1530)*I1530))*J1530)</f>
        <v>1362375</v>
      </c>
      <c r="L1530" s="134"/>
    </row>
    <row r="1531" spans="1:12" s="10" customFormat="1" ht="13.5" customHeight="1" x14ac:dyDescent="0.25">
      <c r="A1531" s="143">
        <v>2</v>
      </c>
      <c r="B1531" s="144">
        <v>10</v>
      </c>
      <c r="C1531" s="144" t="s">
        <v>74</v>
      </c>
      <c r="D1531" s="323">
        <v>1</v>
      </c>
      <c r="E1531" s="152" t="s">
        <v>109</v>
      </c>
      <c r="F1531" s="147"/>
      <c r="G1531" s="148"/>
      <c r="H1531" s="149">
        <v>228000</v>
      </c>
      <c r="I1531" s="150">
        <v>0.13500000000000001</v>
      </c>
      <c r="J1531" s="150"/>
      <c r="K1531" s="151">
        <f t="shared" si="38"/>
        <v>1972200</v>
      </c>
      <c r="L1531" s="134"/>
    </row>
    <row r="1532" spans="1:12" s="10" customFormat="1" ht="13.5" x14ac:dyDescent="0.25">
      <c r="A1532" s="143">
        <v>3</v>
      </c>
      <c r="B1532" s="144"/>
      <c r="C1532" s="144"/>
      <c r="D1532" s="323"/>
      <c r="E1532" s="152"/>
      <c r="F1532" s="147"/>
      <c r="G1532" s="148"/>
      <c r="H1532" s="149"/>
      <c r="I1532" s="150"/>
      <c r="J1532" s="150"/>
      <c r="K1532" s="151">
        <f t="shared" si="38"/>
        <v>0</v>
      </c>
      <c r="L1532" s="134"/>
    </row>
    <row r="1533" spans="1:12" s="10" customFormat="1" ht="13.5" customHeight="1" x14ac:dyDescent="0.25">
      <c r="A1533" s="143">
        <v>4</v>
      </c>
      <c r="B1533" s="144"/>
      <c r="C1533" s="144"/>
      <c r="D1533" s="323"/>
      <c r="E1533" s="152"/>
      <c r="F1533" s="147"/>
      <c r="G1533" s="148"/>
      <c r="H1533" s="149"/>
      <c r="I1533" s="150"/>
      <c r="J1533" s="150"/>
      <c r="K1533" s="151">
        <f t="shared" si="38"/>
        <v>0</v>
      </c>
      <c r="L1533" s="134"/>
    </row>
    <row r="1534" spans="1:12" s="10" customFormat="1" ht="13.5" x14ac:dyDescent="0.25">
      <c r="A1534" s="143">
        <v>5</v>
      </c>
      <c r="B1534" s="144"/>
      <c r="C1534" s="144"/>
      <c r="D1534" s="323"/>
      <c r="E1534" s="152"/>
      <c r="F1534" s="147"/>
      <c r="G1534" s="148"/>
      <c r="H1534" s="149"/>
      <c r="I1534" s="150"/>
      <c r="J1534" s="150"/>
      <c r="K1534" s="151">
        <f t="shared" si="38"/>
        <v>0</v>
      </c>
      <c r="L1534" s="134"/>
    </row>
    <row r="1535" spans="1:12" s="10" customFormat="1" ht="13.5" x14ac:dyDescent="0.25">
      <c r="A1535" s="143">
        <v>6</v>
      </c>
      <c r="B1535" s="144"/>
      <c r="C1535" s="144"/>
      <c r="D1535" s="323"/>
      <c r="E1535" s="152"/>
      <c r="F1535" s="147"/>
      <c r="G1535" s="148"/>
      <c r="H1535" s="149"/>
      <c r="I1535" s="150"/>
      <c r="J1535" s="150"/>
      <c r="K1535" s="151">
        <f t="shared" si="38"/>
        <v>0</v>
      </c>
      <c r="L1535" s="134"/>
    </row>
    <row r="1536" spans="1:12" s="10" customFormat="1" ht="13.5" x14ac:dyDescent="0.25">
      <c r="A1536" s="143">
        <v>7</v>
      </c>
      <c r="B1536" s="144"/>
      <c r="C1536" s="144"/>
      <c r="D1536" s="323"/>
      <c r="E1536" s="152"/>
      <c r="F1536" s="147"/>
      <c r="G1536" s="148"/>
      <c r="H1536" s="149"/>
      <c r="I1536" s="150"/>
      <c r="J1536" s="150"/>
      <c r="K1536" s="151">
        <f t="shared" si="38"/>
        <v>0</v>
      </c>
      <c r="L1536" s="134"/>
    </row>
    <row r="1537" spans="1:12" s="10" customFormat="1" ht="13.5" x14ac:dyDescent="0.25">
      <c r="A1537" s="143">
        <v>8</v>
      </c>
      <c r="B1537" s="144"/>
      <c r="C1537" s="144"/>
      <c r="D1537" s="323"/>
      <c r="E1537" s="152"/>
      <c r="F1537" s="147"/>
      <c r="G1537" s="148"/>
      <c r="H1537" s="149"/>
      <c r="I1537" s="150"/>
      <c r="J1537" s="150"/>
      <c r="K1537" s="151">
        <f t="shared" si="38"/>
        <v>0</v>
      </c>
      <c r="L1537" s="134"/>
    </row>
    <row r="1538" spans="1:12" s="10" customFormat="1" ht="13.5" x14ac:dyDescent="0.25">
      <c r="A1538" s="143">
        <v>9</v>
      </c>
      <c r="B1538" s="144"/>
      <c r="C1538" s="144"/>
      <c r="D1538" s="323"/>
      <c r="E1538" s="152"/>
      <c r="F1538" s="147"/>
      <c r="G1538" s="148"/>
      <c r="H1538" s="149"/>
      <c r="I1538" s="150"/>
      <c r="J1538" s="150"/>
      <c r="K1538" s="151">
        <f t="shared" si="38"/>
        <v>0</v>
      </c>
      <c r="L1538" s="134"/>
    </row>
    <row r="1539" spans="1:12" s="10" customFormat="1" ht="13.5" x14ac:dyDescent="0.25">
      <c r="A1539" s="143">
        <v>10</v>
      </c>
      <c r="B1539" s="144"/>
      <c r="C1539" s="144"/>
      <c r="D1539" s="323"/>
      <c r="E1539" s="152"/>
      <c r="F1539" s="147"/>
      <c r="G1539" s="148"/>
      <c r="H1539" s="149"/>
      <c r="I1539" s="150"/>
      <c r="J1539" s="150"/>
      <c r="K1539" s="151">
        <f t="shared" si="38"/>
        <v>0</v>
      </c>
      <c r="L1539" s="134"/>
    </row>
    <row r="1540" spans="1:12" s="10" customFormat="1" ht="13.5" x14ac:dyDescent="0.25">
      <c r="A1540" s="143">
        <v>11</v>
      </c>
      <c r="B1540" s="144"/>
      <c r="C1540" s="144"/>
      <c r="D1540" s="323"/>
      <c r="E1540" s="152"/>
      <c r="F1540" s="147"/>
      <c r="G1540" s="148"/>
      <c r="H1540" s="149"/>
      <c r="I1540" s="150"/>
      <c r="J1540" s="150"/>
      <c r="K1540" s="151">
        <f t="shared" si="38"/>
        <v>0</v>
      </c>
      <c r="L1540" s="134"/>
    </row>
    <row r="1541" spans="1:12" s="10" customFormat="1" ht="13.5" x14ac:dyDescent="0.25">
      <c r="A1541" s="143">
        <v>12</v>
      </c>
      <c r="B1541" s="144"/>
      <c r="C1541" s="144"/>
      <c r="D1541" s="323"/>
      <c r="E1541" s="152"/>
      <c r="F1541" s="147"/>
      <c r="G1541" s="148"/>
      <c r="H1541" s="149"/>
      <c r="I1541" s="150"/>
      <c r="J1541" s="150"/>
      <c r="K1541" s="151">
        <f t="shared" si="38"/>
        <v>0</v>
      </c>
      <c r="L1541" s="134"/>
    </row>
    <row r="1542" spans="1:12" s="10" customFormat="1" ht="13.5" x14ac:dyDescent="0.25">
      <c r="A1542" s="143">
        <v>13</v>
      </c>
      <c r="B1542" s="144"/>
      <c r="C1542" s="144"/>
      <c r="D1542" s="323"/>
      <c r="E1542" s="152"/>
      <c r="F1542" s="147"/>
      <c r="G1542" s="148"/>
      <c r="H1542" s="149"/>
      <c r="I1542" s="150"/>
      <c r="J1542" s="150"/>
      <c r="K1542" s="151">
        <f t="shared" si="38"/>
        <v>0</v>
      </c>
      <c r="L1542" s="134"/>
    </row>
    <row r="1543" spans="1:12" s="10" customFormat="1" ht="13.5" x14ac:dyDescent="0.25">
      <c r="A1543" s="143">
        <v>14</v>
      </c>
      <c r="B1543" s="144"/>
      <c r="C1543" s="144"/>
      <c r="D1543" s="323"/>
      <c r="E1543" s="152"/>
      <c r="F1543" s="147"/>
      <c r="G1543" s="148"/>
      <c r="H1543" s="149"/>
      <c r="I1543" s="150"/>
      <c r="J1543" s="150"/>
      <c r="K1543" s="151">
        <f t="shared" si="38"/>
        <v>0</v>
      </c>
      <c r="L1543" s="134"/>
    </row>
    <row r="1544" spans="1:12" s="10" customFormat="1" ht="13.5" x14ac:dyDescent="0.25">
      <c r="A1544" s="143">
        <v>15</v>
      </c>
      <c r="B1544" s="144"/>
      <c r="C1544" s="144"/>
      <c r="D1544" s="323"/>
      <c r="E1544" s="152"/>
      <c r="F1544" s="147"/>
      <c r="G1544" s="148"/>
      <c r="H1544" s="149"/>
      <c r="I1544" s="150"/>
      <c r="J1544" s="150"/>
      <c r="K1544" s="151">
        <f t="shared" si="38"/>
        <v>0</v>
      </c>
      <c r="L1544" s="134"/>
    </row>
    <row r="1545" spans="1:12" s="10" customFormat="1" ht="13.5" x14ac:dyDescent="0.25">
      <c r="A1545" s="143">
        <v>16</v>
      </c>
      <c r="B1545" s="144"/>
      <c r="C1545" s="144"/>
      <c r="D1545" s="323"/>
      <c r="E1545" s="152"/>
      <c r="F1545" s="147"/>
      <c r="G1545" s="148"/>
      <c r="H1545" s="149"/>
      <c r="I1545" s="150"/>
      <c r="J1545" s="150"/>
      <c r="K1545" s="151">
        <f t="shared" si="38"/>
        <v>0</v>
      </c>
      <c r="L1545" s="134"/>
    </row>
    <row r="1546" spans="1:12" s="10" customFormat="1" ht="13.5" x14ac:dyDescent="0.25">
      <c r="A1546" s="143">
        <v>17</v>
      </c>
      <c r="B1546" s="144"/>
      <c r="C1546" s="144"/>
      <c r="D1546" s="323"/>
      <c r="E1546" s="152"/>
      <c r="F1546" s="147"/>
      <c r="G1546" s="148"/>
      <c r="H1546" s="149"/>
      <c r="I1546" s="150"/>
      <c r="J1546" s="150"/>
      <c r="K1546" s="151">
        <f t="shared" si="38"/>
        <v>0</v>
      </c>
      <c r="L1546" s="134"/>
    </row>
    <row r="1547" spans="1:12" s="10" customFormat="1" ht="13.5" x14ac:dyDescent="0.25">
      <c r="A1547" s="143">
        <v>18</v>
      </c>
      <c r="B1547" s="144"/>
      <c r="C1547" s="144"/>
      <c r="D1547" s="323"/>
      <c r="E1547" s="152"/>
      <c r="F1547" s="147"/>
      <c r="G1547" s="148"/>
      <c r="H1547" s="149"/>
      <c r="I1547" s="150"/>
      <c r="J1547" s="150"/>
      <c r="K1547" s="151">
        <f t="shared" si="38"/>
        <v>0</v>
      </c>
      <c r="L1547" s="134"/>
    </row>
    <row r="1548" spans="1:12" s="10" customFormat="1" ht="12.75" customHeight="1" x14ac:dyDescent="0.25">
      <c r="A1548" s="143">
        <v>19</v>
      </c>
      <c r="B1548" s="144"/>
      <c r="C1548" s="144"/>
      <c r="D1548" s="323"/>
      <c r="E1548" s="152"/>
      <c r="F1548" s="147"/>
      <c r="G1548" s="148"/>
      <c r="H1548" s="149"/>
      <c r="I1548" s="150"/>
      <c r="J1548" s="150"/>
      <c r="K1548" s="151">
        <f t="shared" si="38"/>
        <v>0</v>
      </c>
      <c r="L1548" s="134"/>
    </row>
    <row r="1549" spans="1:12" s="10" customFormat="1" ht="13.5" x14ac:dyDescent="0.25">
      <c r="A1549" s="143">
        <v>20</v>
      </c>
      <c r="B1549" s="144"/>
      <c r="C1549" s="144"/>
      <c r="D1549" s="323"/>
      <c r="E1549" s="152"/>
      <c r="F1549" s="147"/>
      <c r="G1549" s="148"/>
      <c r="H1549" s="149"/>
      <c r="I1549" s="150"/>
      <c r="J1549" s="150"/>
      <c r="K1549" s="151">
        <f t="shared" si="38"/>
        <v>0</v>
      </c>
      <c r="L1549" s="134"/>
    </row>
    <row r="1550" spans="1:12" s="10" customFormat="1" ht="7.5" customHeight="1" x14ac:dyDescent="0.25">
      <c r="A1550" s="103"/>
      <c r="B1550" s="153"/>
      <c r="C1550" s="153"/>
      <c r="D1550" s="154"/>
      <c r="E1550" s="155"/>
      <c r="F1550" s="156"/>
      <c r="G1550" s="157"/>
      <c r="H1550" s="158"/>
      <c r="I1550" s="159"/>
      <c r="J1550" s="159"/>
      <c r="K1550" s="160"/>
      <c r="L1550" s="134"/>
    </row>
    <row r="1551" spans="1:12" s="10" customFormat="1" ht="5.0999999999999996" customHeight="1" x14ac:dyDescent="0.25">
      <c r="A1551" s="103"/>
      <c r="B1551" s="321"/>
      <c r="C1551" s="321"/>
      <c r="D1551" s="162"/>
      <c r="E1551" s="163"/>
      <c r="F1551" s="163"/>
      <c r="G1551" s="163"/>
      <c r="H1551" s="163"/>
      <c r="I1551" s="164"/>
      <c r="J1551" s="425"/>
      <c r="K1551" s="407"/>
      <c r="L1551" s="108"/>
    </row>
    <row r="1552" spans="1:12" s="10" customFormat="1" ht="16.5" customHeight="1" x14ac:dyDescent="0.3">
      <c r="A1552" s="103"/>
      <c r="B1552" s="165"/>
      <c r="C1552" s="165"/>
      <c r="D1552" s="123"/>
      <c r="E1552" s="108"/>
      <c r="F1552" s="108"/>
      <c r="G1552" s="108"/>
      <c r="H1552" s="108"/>
      <c r="I1552" s="166" t="s">
        <v>14</v>
      </c>
      <c r="J1552" s="426">
        <f>SUM(K1530:K1550)</f>
        <v>3334575</v>
      </c>
      <c r="K1552" s="427"/>
      <c r="L1552" s="134"/>
    </row>
    <row r="1553" spans="1:12" s="10" customFormat="1" ht="5.0999999999999996" customHeight="1" x14ac:dyDescent="0.3">
      <c r="A1553" s="103"/>
      <c r="B1553" s="165"/>
      <c r="C1553" s="165"/>
      <c r="D1553" s="123"/>
      <c r="E1553" s="108"/>
      <c r="F1553" s="108"/>
      <c r="G1553" s="108"/>
      <c r="H1553" s="108"/>
      <c r="I1553" s="167"/>
      <c r="J1553" s="406"/>
      <c r="K1553" s="406"/>
      <c r="L1553" s="108"/>
    </row>
    <row r="1554" spans="1:12" s="10" customFormat="1" ht="16.5" customHeight="1" x14ac:dyDescent="0.3">
      <c r="A1554" s="103"/>
      <c r="B1554" s="165"/>
      <c r="C1554" s="165"/>
      <c r="D1554" s="123"/>
      <c r="E1554" s="108"/>
      <c r="F1554" s="108"/>
      <c r="G1554" s="108"/>
      <c r="H1554" s="108"/>
      <c r="I1554" s="166" t="s">
        <v>15</v>
      </c>
      <c r="J1554" s="168"/>
      <c r="K1554" s="169">
        <f>J1552*J1554</f>
        <v>0</v>
      </c>
      <c r="L1554" s="170"/>
    </row>
    <row r="1555" spans="1:12" s="10" customFormat="1" ht="5.0999999999999996" customHeight="1" x14ac:dyDescent="0.3">
      <c r="A1555" s="103"/>
      <c r="B1555" s="165"/>
      <c r="C1555" s="165"/>
      <c r="D1555" s="123"/>
      <c r="E1555" s="108"/>
      <c r="F1555" s="108"/>
      <c r="G1555" s="108"/>
      <c r="H1555" s="108"/>
      <c r="I1555" s="167"/>
      <c r="J1555" s="407"/>
      <c r="K1555" s="407"/>
      <c r="L1555" s="108"/>
    </row>
    <row r="1556" spans="1:12" s="10" customFormat="1" ht="16.5" customHeight="1" x14ac:dyDescent="0.3">
      <c r="A1556" s="103"/>
      <c r="B1556" s="171" t="s">
        <v>16</v>
      </c>
      <c r="C1556" s="171"/>
      <c r="D1556" s="123"/>
      <c r="E1556" s="123" t="s">
        <v>17</v>
      </c>
      <c r="F1556" s="108"/>
      <c r="G1556" s="108"/>
      <c r="H1556" s="108"/>
      <c r="I1556" s="166" t="s">
        <v>28</v>
      </c>
      <c r="J1556" s="408">
        <f>((J1552/1.11)+(K1554/1.11))*11%</f>
        <v>330453.37837837834</v>
      </c>
      <c r="K1556" s="409"/>
      <c r="L1556" s="172"/>
    </row>
    <row r="1557" spans="1:12" s="10" customFormat="1" ht="5.0999999999999996" customHeight="1" x14ac:dyDescent="0.3">
      <c r="A1557" s="103"/>
      <c r="B1557" s="165"/>
      <c r="C1557" s="165"/>
      <c r="D1557" s="123"/>
      <c r="E1557" s="108"/>
      <c r="F1557" s="108"/>
      <c r="G1557" s="108"/>
      <c r="H1557" s="108"/>
      <c r="I1557" s="167"/>
      <c r="J1557" s="407"/>
      <c r="K1557" s="407"/>
      <c r="L1557" s="108"/>
    </row>
    <row r="1558" spans="1:12" s="10" customFormat="1" ht="16.5" customHeight="1" x14ac:dyDescent="0.3">
      <c r="A1558" s="103"/>
      <c r="B1558" s="173"/>
      <c r="C1558" s="174"/>
      <c r="D1558" s="123"/>
      <c r="E1558" s="123"/>
      <c r="F1558" s="108"/>
      <c r="G1558" s="108"/>
      <c r="H1558" s="108"/>
      <c r="I1558" s="166" t="s">
        <v>18</v>
      </c>
      <c r="J1558" s="175"/>
      <c r="K1558" s="176">
        <f>J1552-K1554</f>
        <v>3334575</v>
      </c>
      <c r="L1558" s="172"/>
    </row>
    <row r="1559" spans="1:12" s="10" customFormat="1" ht="13.5" customHeight="1" x14ac:dyDescent="0.25">
      <c r="A1559" s="103"/>
      <c r="B1559" s="177" t="s">
        <v>19</v>
      </c>
      <c r="C1559" s="163"/>
      <c r="D1559" s="162"/>
      <c r="E1559" s="108"/>
      <c r="F1559" s="108"/>
      <c r="G1559" s="108"/>
      <c r="H1559" s="108"/>
      <c r="I1559" s="178"/>
      <c r="J1559" s="125" t="s">
        <v>20</v>
      </c>
      <c r="K1559" s="179" t="s">
        <v>110</v>
      </c>
      <c r="L1559" s="108"/>
    </row>
    <row r="1560" spans="1:12" s="10" customFormat="1" ht="7.5" customHeight="1" x14ac:dyDescent="0.25">
      <c r="A1560" s="180"/>
      <c r="B1560" s="163"/>
      <c r="C1560" s="163"/>
      <c r="D1560" s="162"/>
      <c r="E1560" s="163"/>
      <c r="F1560" s="163"/>
      <c r="G1560" s="163"/>
      <c r="H1560" s="163"/>
      <c r="I1560" s="181"/>
      <c r="J1560" s="181"/>
      <c r="K1560" s="182"/>
      <c r="L1560" s="163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22050077</v>
      </c>
      <c r="G1562" s="11" t="s">
        <v>2</v>
      </c>
      <c r="H1562" s="451" t="s">
        <v>36</v>
      </c>
      <c r="I1562" s="451"/>
      <c r="J1562" s="451"/>
      <c r="K1562" s="452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455" t="s">
        <v>3</v>
      </c>
      <c r="G1563" s="17"/>
      <c r="H1563" s="453"/>
      <c r="I1563" s="453"/>
      <c r="J1563" s="453"/>
      <c r="K1563" s="454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456">
        <v>44704</v>
      </c>
      <c r="E1564" s="457"/>
      <c r="F1564" s="455"/>
      <c r="G1564" s="18"/>
      <c r="H1564" s="445"/>
      <c r="I1564" s="445"/>
      <c r="J1564" s="445"/>
      <c r="K1564" s="458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455"/>
      <c r="G1565" s="18"/>
      <c r="H1565" s="459" t="s">
        <v>37</v>
      </c>
      <c r="I1565" s="459"/>
      <c r="J1565" s="459"/>
      <c r="K1565" s="460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120</v>
      </c>
      <c r="E1566" s="9"/>
      <c r="F1566" s="21"/>
      <c r="G1566" s="22"/>
      <c r="H1566" s="461"/>
      <c r="I1566" s="461"/>
      <c r="J1566" s="461"/>
      <c r="K1566" s="462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20</v>
      </c>
      <c r="C1570" s="46" t="s">
        <v>74</v>
      </c>
      <c r="D1570" s="273">
        <v>1</v>
      </c>
      <c r="E1570" s="267" t="s">
        <v>111</v>
      </c>
      <c r="F1570" s="49"/>
      <c r="G1570" s="50"/>
      <c r="H1570" s="51">
        <v>25200</v>
      </c>
      <c r="I1570" s="52">
        <v>0.13</v>
      </c>
      <c r="J1570" s="52"/>
      <c r="K1570" s="53">
        <f t="shared" ref="K1570:K1589" si="39">(B1570*H1570-((B1570*H1570)*I1570))-((B1570*H1570-((B1570*H1570)*I1570))*J1570)</f>
        <v>438480</v>
      </c>
      <c r="L1570" s="36"/>
    </row>
    <row r="1571" spans="1:12" s="10" customFormat="1" ht="13.5" customHeight="1" x14ac:dyDescent="0.25">
      <c r="A1571" s="45">
        <v>2</v>
      </c>
      <c r="B1571" s="46">
        <v>36</v>
      </c>
      <c r="C1571" s="46" t="s">
        <v>57</v>
      </c>
      <c r="D1571" s="273">
        <v>1</v>
      </c>
      <c r="E1571" s="315" t="s">
        <v>112</v>
      </c>
      <c r="F1571" s="49"/>
      <c r="G1571" s="50"/>
      <c r="H1571" s="51">
        <v>72000</v>
      </c>
      <c r="I1571" s="52">
        <v>0.13</v>
      </c>
      <c r="J1571" s="52"/>
      <c r="K1571" s="53">
        <f t="shared" si="39"/>
        <v>2255040</v>
      </c>
      <c r="L1571" s="36"/>
    </row>
    <row r="1572" spans="1:12" s="10" customFormat="1" ht="13.5" x14ac:dyDescent="0.25">
      <c r="A1572" s="45">
        <v>3</v>
      </c>
      <c r="B1572" s="46">
        <v>480</v>
      </c>
      <c r="C1572" s="46" t="s">
        <v>104</v>
      </c>
      <c r="D1572" s="273">
        <v>1</v>
      </c>
      <c r="E1572" s="285" t="s">
        <v>113</v>
      </c>
      <c r="F1572" s="49"/>
      <c r="G1572" s="50"/>
      <c r="H1572" s="51">
        <v>1225</v>
      </c>
      <c r="I1572" s="52">
        <v>0.13</v>
      </c>
      <c r="J1572" s="52"/>
      <c r="K1572" s="53">
        <f t="shared" si="39"/>
        <v>511560</v>
      </c>
      <c r="L1572" s="36"/>
    </row>
    <row r="1573" spans="1:12" s="10" customFormat="1" ht="13.5" customHeight="1" x14ac:dyDescent="0.25">
      <c r="A1573" s="45">
        <v>4</v>
      </c>
      <c r="B1573" s="46">
        <v>240</v>
      </c>
      <c r="C1573" s="46" t="s">
        <v>104</v>
      </c>
      <c r="D1573" s="273">
        <v>1</v>
      </c>
      <c r="E1573" s="48" t="s">
        <v>114</v>
      </c>
      <c r="F1573" s="49"/>
      <c r="G1573" s="50"/>
      <c r="H1573" s="51">
        <v>2450</v>
      </c>
      <c r="I1573" s="52">
        <v>0.13</v>
      </c>
      <c r="J1573" s="52"/>
      <c r="K1573" s="53">
        <f t="shared" si="39"/>
        <v>511560</v>
      </c>
      <c r="L1573" s="36"/>
    </row>
    <row r="1574" spans="1:12" s="10" customFormat="1" ht="13.5" x14ac:dyDescent="0.25">
      <c r="A1574" s="45">
        <v>5</v>
      </c>
      <c r="B1574" s="46">
        <v>20</v>
      </c>
      <c r="C1574" s="46" t="s">
        <v>44</v>
      </c>
      <c r="D1574" s="273">
        <v>1</v>
      </c>
      <c r="E1574" s="267" t="s">
        <v>115</v>
      </c>
      <c r="F1574" s="49"/>
      <c r="G1574" s="50"/>
      <c r="H1574" s="51">
        <v>69000</v>
      </c>
      <c r="I1574" s="52">
        <v>0.13</v>
      </c>
      <c r="J1574" s="52"/>
      <c r="K1574" s="53">
        <f t="shared" si="39"/>
        <v>1200600</v>
      </c>
      <c r="L1574" s="36"/>
    </row>
    <row r="1575" spans="1:12" s="10" customFormat="1" ht="13.5" x14ac:dyDescent="0.25">
      <c r="A1575" s="45">
        <v>6</v>
      </c>
      <c r="B1575" s="46">
        <v>576</v>
      </c>
      <c r="C1575" s="46" t="s">
        <v>104</v>
      </c>
      <c r="D1575" s="273">
        <v>1</v>
      </c>
      <c r="E1575" s="284" t="s">
        <v>155</v>
      </c>
      <c r="F1575" s="49"/>
      <c r="G1575" s="50"/>
      <c r="H1575" s="51">
        <v>1550</v>
      </c>
      <c r="I1575" s="52">
        <v>0.13</v>
      </c>
      <c r="J1575" s="52"/>
      <c r="K1575" s="53">
        <f t="shared" si="39"/>
        <v>776736</v>
      </c>
      <c r="L1575" s="36"/>
    </row>
    <row r="1576" spans="1:12" s="10" customFormat="1" ht="13.5" x14ac:dyDescent="0.25">
      <c r="A1576" s="45">
        <v>7</v>
      </c>
      <c r="B1576" s="46">
        <v>500</v>
      </c>
      <c r="C1576" s="46" t="s">
        <v>57</v>
      </c>
      <c r="D1576" s="273">
        <v>1</v>
      </c>
      <c r="E1576" s="267" t="s">
        <v>116</v>
      </c>
      <c r="F1576" s="49"/>
      <c r="G1576" s="50"/>
      <c r="H1576" s="51">
        <v>1625</v>
      </c>
      <c r="I1576" s="52">
        <v>0.13</v>
      </c>
      <c r="J1576" s="52"/>
      <c r="K1576" s="53">
        <f t="shared" si="39"/>
        <v>706875</v>
      </c>
      <c r="L1576" s="36"/>
    </row>
    <row r="1577" spans="1:12" s="10" customFormat="1" ht="13.5" x14ac:dyDescent="0.25">
      <c r="A1577" s="45">
        <v>8</v>
      </c>
      <c r="B1577" s="46">
        <v>20</v>
      </c>
      <c r="C1577" s="46" t="s">
        <v>74</v>
      </c>
      <c r="D1577" s="273">
        <v>1</v>
      </c>
      <c r="E1577" s="285" t="s">
        <v>117</v>
      </c>
      <c r="F1577" s="49"/>
      <c r="G1577" s="50"/>
      <c r="H1577" s="51">
        <v>82800</v>
      </c>
      <c r="I1577" s="52">
        <v>0.13</v>
      </c>
      <c r="J1577" s="52"/>
      <c r="K1577" s="53">
        <f t="shared" si="39"/>
        <v>1440720</v>
      </c>
      <c r="L1577" s="36"/>
    </row>
    <row r="1578" spans="1:12" s="10" customFormat="1" ht="13.5" x14ac:dyDescent="0.25">
      <c r="A1578" s="45">
        <v>9</v>
      </c>
      <c r="B1578" s="46">
        <v>5</v>
      </c>
      <c r="C1578" s="46" t="s">
        <v>44</v>
      </c>
      <c r="D1578" s="273">
        <v>1</v>
      </c>
      <c r="E1578" s="285" t="s">
        <v>118</v>
      </c>
      <c r="F1578" s="49"/>
      <c r="G1578" s="50"/>
      <c r="H1578" s="51">
        <v>174000</v>
      </c>
      <c r="I1578" s="52">
        <v>0.13</v>
      </c>
      <c r="J1578" s="52"/>
      <c r="K1578" s="53">
        <f t="shared" si="39"/>
        <v>756900</v>
      </c>
      <c r="L1578" s="36"/>
    </row>
    <row r="1579" spans="1:12" s="10" customFormat="1" ht="13.5" x14ac:dyDescent="0.25">
      <c r="A1579" s="45">
        <v>10</v>
      </c>
      <c r="B1579" s="46">
        <v>3</v>
      </c>
      <c r="C1579" s="46" t="s">
        <v>44</v>
      </c>
      <c r="D1579" s="273">
        <v>1</v>
      </c>
      <c r="E1579" s="48" t="s">
        <v>43</v>
      </c>
      <c r="F1579" s="49"/>
      <c r="G1579" s="50"/>
      <c r="H1579" s="51">
        <v>507600</v>
      </c>
      <c r="I1579" s="52">
        <v>0.13</v>
      </c>
      <c r="J1579" s="52"/>
      <c r="K1579" s="53">
        <f t="shared" si="39"/>
        <v>1324836</v>
      </c>
      <c r="L1579" s="36"/>
    </row>
    <row r="1580" spans="1:12" s="10" customFormat="1" ht="13.5" x14ac:dyDescent="0.25">
      <c r="A1580" s="45">
        <v>11</v>
      </c>
      <c r="B1580" s="46">
        <v>144</v>
      </c>
      <c r="C1580" s="46" t="s">
        <v>104</v>
      </c>
      <c r="D1580" s="273">
        <v>1</v>
      </c>
      <c r="E1580" s="64" t="s">
        <v>121</v>
      </c>
      <c r="F1580" s="49"/>
      <c r="G1580" s="50"/>
      <c r="H1580" s="51">
        <v>22750</v>
      </c>
      <c r="I1580" s="52">
        <v>0.13</v>
      </c>
      <c r="J1580" s="52"/>
      <c r="K1580" s="53">
        <f t="shared" si="39"/>
        <v>2850120</v>
      </c>
      <c r="L1580" s="36"/>
    </row>
    <row r="1581" spans="1:12" s="10" customFormat="1" ht="13.5" x14ac:dyDescent="0.25">
      <c r="A1581" s="45">
        <v>12</v>
      </c>
      <c r="B1581" s="46">
        <v>8</v>
      </c>
      <c r="C1581" s="46" t="s">
        <v>74</v>
      </c>
      <c r="D1581" s="273"/>
      <c r="E1581" s="48" t="s">
        <v>58</v>
      </c>
      <c r="F1581" s="49"/>
      <c r="G1581" s="50"/>
      <c r="H1581" s="51">
        <v>87600</v>
      </c>
      <c r="I1581" s="52">
        <v>0.13</v>
      </c>
      <c r="J1581" s="52"/>
      <c r="K1581" s="53">
        <f t="shared" si="39"/>
        <v>609696</v>
      </c>
      <c r="L1581" s="36"/>
    </row>
    <row r="1582" spans="1:12" s="10" customFormat="1" ht="13.5" x14ac:dyDescent="0.25">
      <c r="A1582" s="45">
        <v>13</v>
      </c>
      <c r="B1582" s="46">
        <v>72</v>
      </c>
      <c r="C1582" s="46" t="s">
        <v>74</v>
      </c>
      <c r="D1582" s="273"/>
      <c r="E1582" s="48" t="s">
        <v>119</v>
      </c>
      <c r="F1582" s="49"/>
      <c r="G1582" s="50"/>
      <c r="H1582" s="51">
        <v>26100</v>
      </c>
      <c r="I1582" s="52">
        <v>0.13</v>
      </c>
      <c r="J1582" s="52"/>
      <c r="K1582" s="53">
        <f t="shared" si="39"/>
        <v>1634904</v>
      </c>
      <c r="L1582" s="36"/>
    </row>
    <row r="1583" spans="1:12" s="10" customFormat="1" ht="13.5" x14ac:dyDescent="0.25">
      <c r="A1583" s="45">
        <v>14</v>
      </c>
      <c r="B1583" s="46"/>
      <c r="C1583" s="46"/>
      <c r="D1583" s="273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273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273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273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273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273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273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272"/>
      <c r="C1591" s="272"/>
      <c r="D1591" s="63"/>
      <c r="E1591" s="64"/>
      <c r="F1591" s="64"/>
      <c r="G1591" s="64"/>
      <c r="H1591" s="64"/>
      <c r="I1591" s="65"/>
      <c r="J1591" s="444"/>
      <c r="K1591" s="445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446">
        <f>SUM(K1570:K1590)</f>
        <v>15018027</v>
      </c>
      <c r="K1592" s="447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448"/>
      <c r="K1593" s="448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445"/>
      <c r="K1595" s="445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28</v>
      </c>
      <c r="J1596" s="449">
        <f>((J1592/1.11)+(K1594/1.11))*11%</f>
        <v>1488272.9459459458</v>
      </c>
      <c r="K1596" s="450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445"/>
      <c r="K1597" s="445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18</v>
      </c>
      <c r="J1598" s="76"/>
      <c r="K1598" s="77">
        <f>J1592-K1594</f>
        <v>15018027</v>
      </c>
      <c r="L1598" s="73"/>
    </row>
    <row r="1599" spans="1:12" s="10" customFormat="1" ht="13.5" customHeight="1" x14ac:dyDescent="0.25">
      <c r="A1599" s="5"/>
      <c r="B1599" s="78" t="s">
        <v>19</v>
      </c>
      <c r="C1599" s="64"/>
      <c r="D1599" s="63"/>
      <c r="I1599" s="79"/>
      <c r="J1599" s="27" t="s">
        <v>20</v>
      </c>
      <c r="K1599" s="80" t="s">
        <v>107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183"/>
      <c r="B1601" s="184"/>
      <c r="C1601" s="184"/>
      <c r="D1601" s="185"/>
      <c r="E1601" s="184"/>
      <c r="F1601" s="184"/>
      <c r="G1601" s="184"/>
      <c r="H1601" s="184"/>
      <c r="I1601" s="186"/>
      <c r="J1601" s="186"/>
      <c r="K1601" s="184"/>
      <c r="L1601" s="184"/>
    </row>
    <row r="1602" spans="1:12" s="10" customFormat="1" ht="16.5" customHeight="1" x14ac:dyDescent="0.3">
      <c r="A1602" s="187"/>
      <c r="B1602" s="188" t="s">
        <v>0</v>
      </c>
      <c r="C1602" s="189"/>
      <c r="D1602" s="190" t="s">
        <v>1</v>
      </c>
      <c r="E1602" s="191">
        <v>22050077</v>
      </c>
      <c r="F1602" s="192"/>
      <c r="G1602" s="193" t="s">
        <v>2</v>
      </c>
      <c r="H1602" s="428" t="s">
        <v>36</v>
      </c>
      <c r="I1602" s="428"/>
      <c r="J1602" s="428"/>
      <c r="K1602" s="429"/>
      <c r="L1602" s="194"/>
    </row>
    <row r="1603" spans="1:12" s="10" customFormat="1" ht="2.4500000000000002" customHeight="1" x14ac:dyDescent="0.3">
      <c r="A1603" s="187"/>
      <c r="B1603" s="195"/>
      <c r="C1603" s="196"/>
      <c r="D1603" s="197"/>
      <c r="E1603" s="198"/>
      <c r="F1603" s="432" t="s">
        <v>3</v>
      </c>
      <c r="G1603" s="199"/>
      <c r="H1603" s="430"/>
      <c r="I1603" s="430"/>
      <c r="J1603" s="430"/>
      <c r="K1603" s="431"/>
      <c r="L1603" s="194"/>
    </row>
    <row r="1604" spans="1:12" s="10" customFormat="1" ht="16.5" customHeight="1" x14ac:dyDescent="0.3">
      <c r="A1604" s="187"/>
      <c r="B1604" s="188" t="s">
        <v>4</v>
      </c>
      <c r="C1604" s="189"/>
      <c r="D1604" s="433">
        <v>44704</v>
      </c>
      <c r="E1604" s="434"/>
      <c r="F1604" s="432"/>
      <c r="G1604" s="200"/>
      <c r="H1604" s="412"/>
      <c r="I1604" s="412"/>
      <c r="J1604" s="412"/>
      <c r="K1604" s="435"/>
      <c r="L1604" s="200"/>
    </row>
    <row r="1605" spans="1:12" s="10" customFormat="1" ht="2.4500000000000002" customHeight="1" x14ac:dyDescent="0.3">
      <c r="A1605" s="187"/>
      <c r="B1605" s="195"/>
      <c r="C1605" s="196"/>
      <c r="D1605" s="197"/>
      <c r="E1605" s="198"/>
      <c r="F1605" s="432"/>
      <c r="G1605" s="200"/>
      <c r="H1605" s="436" t="s">
        <v>37</v>
      </c>
      <c r="I1605" s="436"/>
      <c r="J1605" s="436"/>
      <c r="K1605" s="437"/>
      <c r="L1605" s="201"/>
    </row>
    <row r="1606" spans="1:12" s="10" customFormat="1" ht="16.5" customHeight="1" x14ac:dyDescent="0.4">
      <c r="A1606" s="187"/>
      <c r="B1606" s="188" t="s">
        <v>5</v>
      </c>
      <c r="C1606" s="189"/>
      <c r="D1606" s="202" t="s">
        <v>120</v>
      </c>
      <c r="E1606" s="191"/>
      <c r="F1606" s="203"/>
      <c r="G1606" s="204"/>
      <c r="H1606" s="438"/>
      <c r="I1606" s="438"/>
      <c r="J1606" s="438"/>
      <c r="K1606" s="439"/>
      <c r="L1606" s="201"/>
    </row>
    <row r="1607" spans="1:12" s="10" customFormat="1" ht="5.0999999999999996" customHeight="1" x14ac:dyDescent="0.45">
      <c r="A1607" s="187"/>
      <c r="B1607" s="205"/>
      <c r="C1607" s="206"/>
      <c r="D1607" s="207"/>
      <c r="E1607" s="192"/>
      <c r="F1607" s="208"/>
      <c r="G1607" s="192"/>
      <c r="H1607" s="192"/>
      <c r="I1607" s="209"/>
      <c r="J1607" s="209"/>
      <c r="K1607" s="210"/>
      <c r="L1607" s="192"/>
    </row>
    <row r="1608" spans="1:12" s="10" customFormat="1" ht="14.25" thickBot="1" x14ac:dyDescent="0.3">
      <c r="A1608" s="187"/>
      <c r="B1608" s="211" t="s">
        <v>6</v>
      </c>
      <c r="C1608" s="211" t="s">
        <v>7</v>
      </c>
      <c r="D1608" s="212" t="s">
        <v>8</v>
      </c>
      <c r="E1608" s="213"/>
      <c r="F1608" s="214" t="s">
        <v>9</v>
      </c>
      <c r="G1608" s="215"/>
      <c r="H1608" s="211" t="s">
        <v>10</v>
      </c>
      <c r="I1608" s="216" t="s">
        <v>11</v>
      </c>
      <c r="J1608" s="216" t="s">
        <v>12</v>
      </c>
      <c r="K1608" s="217" t="s">
        <v>13</v>
      </c>
      <c r="L1608" s="218"/>
    </row>
    <row r="1609" spans="1:12" s="10" customFormat="1" ht="7.5" customHeight="1" thickTop="1" x14ac:dyDescent="0.25">
      <c r="A1609" s="187"/>
      <c r="B1609" s="219"/>
      <c r="C1609" s="220"/>
      <c r="D1609" s="221"/>
      <c r="E1609" s="222"/>
      <c r="F1609" s="223"/>
      <c r="G1609" s="224"/>
      <c r="H1609" s="219"/>
      <c r="I1609" s="225"/>
      <c r="J1609" s="225"/>
      <c r="K1609" s="226"/>
      <c r="L1609" s="218"/>
    </row>
    <row r="1610" spans="1:12" s="10" customFormat="1" ht="13.5" customHeight="1" x14ac:dyDescent="0.25">
      <c r="A1610" s="227">
        <v>1</v>
      </c>
      <c r="B1610" s="228">
        <v>20</v>
      </c>
      <c r="C1610" s="228" t="s">
        <v>74</v>
      </c>
      <c r="D1610" s="328">
        <v>1</v>
      </c>
      <c r="E1610" s="230" t="s">
        <v>111</v>
      </c>
      <c r="F1610" s="231"/>
      <c r="G1610" s="232"/>
      <c r="H1610" s="233">
        <v>25200</v>
      </c>
      <c r="I1610" s="234">
        <v>0.13</v>
      </c>
      <c r="J1610" s="234"/>
      <c r="K1610" s="235">
        <f t="shared" ref="K1610:K1629" si="40">(B1610*H1610-((B1610*H1610)*I1610))-((B1610*H1610-((B1610*H1610)*I1610))*J1610)</f>
        <v>438480</v>
      </c>
      <c r="L1610" s="218"/>
    </row>
    <row r="1611" spans="1:12" s="10" customFormat="1" ht="13.5" customHeight="1" x14ac:dyDescent="0.25">
      <c r="A1611" s="227">
        <v>2</v>
      </c>
      <c r="B1611" s="228">
        <v>36</v>
      </c>
      <c r="C1611" s="228" t="s">
        <v>57</v>
      </c>
      <c r="D1611" s="328">
        <v>1</v>
      </c>
      <c r="E1611" s="247" t="s">
        <v>112</v>
      </c>
      <c r="F1611" s="231"/>
      <c r="G1611" s="232"/>
      <c r="H1611" s="233">
        <v>72000</v>
      </c>
      <c r="I1611" s="234">
        <v>0.13</v>
      </c>
      <c r="J1611" s="234"/>
      <c r="K1611" s="235">
        <f t="shared" si="40"/>
        <v>2255040</v>
      </c>
      <c r="L1611" s="218"/>
    </row>
    <row r="1612" spans="1:12" s="10" customFormat="1" ht="13.5" x14ac:dyDescent="0.25">
      <c r="A1612" s="227">
        <v>3</v>
      </c>
      <c r="B1612" s="228">
        <v>480</v>
      </c>
      <c r="C1612" s="228" t="s">
        <v>104</v>
      </c>
      <c r="D1612" s="328">
        <v>1</v>
      </c>
      <c r="E1612" s="293" t="s">
        <v>113</v>
      </c>
      <c r="F1612" s="231"/>
      <c r="G1612" s="232"/>
      <c r="H1612" s="233">
        <v>1225</v>
      </c>
      <c r="I1612" s="234">
        <v>0.13</v>
      </c>
      <c r="J1612" s="234"/>
      <c r="K1612" s="235">
        <f t="shared" si="40"/>
        <v>511560</v>
      </c>
      <c r="L1612" s="218"/>
    </row>
    <row r="1613" spans="1:12" s="10" customFormat="1" ht="13.5" customHeight="1" x14ac:dyDescent="0.25">
      <c r="A1613" s="227">
        <v>4</v>
      </c>
      <c r="B1613" s="228">
        <v>240</v>
      </c>
      <c r="C1613" s="228" t="s">
        <v>104</v>
      </c>
      <c r="D1613" s="328">
        <v>1</v>
      </c>
      <c r="E1613" s="236" t="s">
        <v>114</v>
      </c>
      <c r="F1613" s="231"/>
      <c r="G1613" s="232"/>
      <c r="H1613" s="233">
        <v>2450</v>
      </c>
      <c r="I1613" s="234">
        <v>0.13</v>
      </c>
      <c r="J1613" s="234"/>
      <c r="K1613" s="235">
        <f t="shared" si="40"/>
        <v>511560</v>
      </c>
      <c r="L1613" s="218"/>
    </row>
    <row r="1614" spans="1:12" s="10" customFormat="1" ht="13.5" x14ac:dyDescent="0.25">
      <c r="A1614" s="227">
        <v>5</v>
      </c>
      <c r="B1614" s="228">
        <v>20</v>
      </c>
      <c r="C1614" s="228" t="s">
        <v>44</v>
      </c>
      <c r="D1614" s="328">
        <v>1</v>
      </c>
      <c r="E1614" s="230" t="s">
        <v>115</v>
      </c>
      <c r="F1614" s="231"/>
      <c r="G1614" s="232"/>
      <c r="H1614" s="233">
        <v>69000</v>
      </c>
      <c r="I1614" s="234">
        <v>0.13</v>
      </c>
      <c r="J1614" s="234"/>
      <c r="K1614" s="235">
        <f t="shared" si="40"/>
        <v>1200600</v>
      </c>
      <c r="L1614" s="218"/>
    </row>
    <row r="1615" spans="1:12" s="10" customFormat="1" ht="13.5" x14ac:dyDescent="0.25">
      <c r="A1615" s="227">
        <v>6</v>
      </c>
      <c r="B1615" s="228">
        <v>576</v>
      </c>
      <c r="C1615" s="228" t="s">
        <v>104</v>
      </c>
      <c r="D1615" s="328">
        <v>1</v>
      </c>
      <c r="E1615" s="292" t="s">
        <v>155</v>
      </c>
      <c r="F1615" s="231"/>
      <c r="G1615" s="232"/>
      <c r="H1615" s="233">
        <v>1550</v>
      </c>
      <c r="I1615" s="234">
        <v>0.13</v>
      </c>
      <c r="J1615" s="234"/>
      <c r="K1615" s="235">
        <f t="shared" si="40"/>
        <v>776736</v>
      </c>
      <c r="L1615" s="218"/>
    </row>
    <row r="1616" spans="1:12" s="10" customFormat="1" ht="13.5" x14ac:dyDescent="0.25">
      <c r="A1616" s="227">
        <v>7</v>
      </c>
      <c r="B1616" s="228">
        <v>500</v>
      </c>
      <c r="C1616" s="228" t="s">
        <v>57</v>
      </c>
      <c r="D1616" s="328">
        <v>1</v>
      </c>
      <c r="E1616" s="230" t="s">
        <v>116</v>
      </c>
      <c r="F1616" s="231"/>
      <c r="G1616" s="232"/>
      <c r="H1616" s="233">
        <v>1625</v>
      </c>
      <c r="I1616" s="234">
        <v>0.13</v>
      </c>
      <c r="J1616" s="234"/>
      <c r="K1616" s="235">
        <f t="shared" si="40"/>
        <v>706875</v>
      </c>
      <c r="L1616" s="218"/>
    </row>
    <row r="1617" spans="1:12" s="10" customFormat="1" ht="13.5" x14ac:dyDescent="0.25">
      <c r="A1617" s="227">
        <v>8</v>
      </c>
      <c r="B1617" s="228">
        <v>20</v>
      </c>
      <c r="C1617" s="228" t="s">
        <v>74</v>
      </c>
      <c r="D1617" s="328">
        <v>1</v>
      </c>
      <c r="E1617" s="293" t="s">
        <v>117</v>
      </c>
      <c r="F1617" s="231"/>
      <c r="G1617" s="232"/>
      <c r="H1617" s="233">
        <v>82800</v>
      </c>
      <c r="I1617" s="234">
        <v>0.13</v>
      </c>
      <c r="J1617" s="234"/>
      <c r="K1617" s="235">
        <f t="shared" si="40"/>
        <v>1440720</v>
      </c>
      <c r="L1617" s="218"/>
    </row>
    <row r="1618" spans="1:12" s="10" customFormat="1" ht="13.5" x14ac:dyDescent="0.25">
      <c r="A1618" s="227">
        <v>9</v>
      </c>
      <c r="B1618" s="228">
        <v>5</v>
      </c>
      <c r="C1618" s="228" t="s">
        <v>44</v>
      </c>
      <c r="D1618" s="328">
        <v>1</v>
      </c>
      <c r="E1618" s="293" t="s">
        <v>118</v>
      </c>
      <c r="F1618" s="231"/>
      <c r="G1618" s="232"/>
      <c r="H1618" s="233">
        <v>174000</v>
      </c>
      <c r="I1618" s="234">
        <v>0.13</v>
      </c>
      <c r="J1618" s="234"/>
      <c r="K1618" s="235">
        <f t="shared" si="40"/>
        <v>756900</v>
      </c>
      <c r="L1618" s="218"/>
    </row>
    <row r="1619" spans="1:12" s="10" customFormat="1" ht="13.5" x14ac:dyDescent="0.25">
      <c r="A1619" s="227">
        <v>10</v>
      </c>
      <c r="B1619" s="228">
        <v>3</v>
      </c>
      <c r="C1619" s="228" t="s">
        <v>44</v>
      </c>
      <c r="D1619" s="328">
        <v>1</v>
      </c>
      <c r="E1619" s="236" t="s">
        <v>43</v>
      </c>
      <c r="F1619" s="231"/>
      <c r="G1619" s="232"/>
      <c r="H1619" s="233">
        <v>507600</v>
      </c>
      <c r="I1619" s="234">
        <v>0.13</v>
      </c>
      <c r="J1619" s="234"/>
      <c r="K1619" s="235">
        <f t="shared" si="40"/>
        <v>1324836</v>
      </c>
      <c r="L1619" s="218"/>
    </row>
    <row r="1620" spans="1:12" s="10" customFormat="1" ht="13.5" x14ac:dyDescent="0.25">
      <c r="A1620" s="227">
        <v>11</v>
      </c>
      <c r="B1620" s="228">
        <v>144</v>
      </c>
      <c r="C1620" s="228" t="s">
        <v>104</v>
      </c>
      <c r="D1620" s="328">
        <v>1</v>
      </c>
      <c r="E1620" s="247" t="s">
        <v>121</v>
      </c>
      <c r="F1620" s="231"/>
      <c r="G1620" s="232"/>
      <c r="H1620" s="233">
        <v>22750</v>
      </c>
      <c r="I1620" s="234">
        <v>0.13</v>
      </c>
      <c r="J1620" s="234"/>
      <c r="K1620" s="235">
        <f t="shared" si="40"/>
        <v>2850120</v>
      </c>
      <c r="L1620" s="218"/>
    </row>
    <row r="1621" spans="1:12" s="10" customFormat="1" ht="13.5" x14ac:dyDescent="0.25">
      <c r="A1621" s="227">
        <v>12</v>
      </c>
      <c r="B1621" s="228">
        <v>8</v>
      </c>
      <c r="C1621" s="228" t="s">
        <v>74</v>
      </c>
      <c r="D1621" s="328"/>
      <c r="E1621" s="236" t="s">
        <v>58</v>
      </c>
      <c r="F1621" s="231"/>
      <c r="G1621" s="232"/>
      <c r="H1621" s="233">
        <v>87600</v>
      </c>
      <c r="I1621" s="234">
        <v>0.13</v>
      </c>
      <c r="J1621" s="234"/>
      <c r="K1621" s="235">
        <f t="shared" si="40"/>
        <v>609696</v>
      </c>
      <c r="L1621" s="218"/>
    </row>
    <row r="1622" spans="1:12" s="10" customFormat="1" ht="13.5" x14ac:dyDescent="0.25">
      <c r="A1622" s="227">
        <v>13</v>
      </c>
      <c r="B1622" s="228">
        <v>72</v>
      </c>
      <c r="C1622" s="228" t="s">
        <v>74</v>
      </c>
      <c r="D1622" s="328"/>
      <c r="E1622" s="236" t="s">
        <v>119</v>
      </c>
      <c r="F1622" s="231"/>
      <c r="G1622" s="232"/>
      <c r="H1622" s="233">
        <v>26100</v>
      </c>
      <c r="I1622" s="234">
        <v>0.13</v>
      </c>
      <c r="J1622" s="234"/>
      <c r="K1622" s="235">
        <f t="shared" si="40"/>
        <v>1634904</v>
      </c>
      <c r="L1622" s="218"/>
    </row>
    <row r="1623" spans="1:12" s="10" customFormat="1" ht="13.5" x14ac:dyDescent="0.25">
      <c r="A1623" s="227">
        <v>14</v>
      </c>
      <c r="B1623" s="228"/>
      <c r="C1623" s="228"/>
      <c r="D1623" s="328"/>
      <c r="E1623" s="236"/>
      <c r="F1623" s="231"/>
      <c r="G1623" s="232"/>
      <c r="H1623" s="233"/>
      <c r="I1623" s="234"/>
      <c r="J1623" s="234"/>
      <c r="K1623" s="235">
        <f t="shared" si="40"/>
        <v>0</v>
      </c>
      <c r="L1623" s="218"/>
    </row>
    <row r="1624" spans="1:12" s="10" customFormat="1" ht="13.5" x14ac:dyDescent="0.25">
      <c r="A1624" s="227">
        <v>15</v>
      </c>
      <c r="B1624" s="228"/>
      <c r="C1624" s="228"/>
      <c r="D1624" s="328"/>
      <c r="E1624" s="236"/>
      <c r="F1624" s="231"/>
      <c r="G1624" s="232"/>
      <c r="H1624" s="233"/>
      <c r="I1624" s="234"/>
      <c r="J1624" s="234"/>
      <c r="K1624" s="235">
        <f t="shared" si="40"/>
        <v>0</v>
      </c>
      <c r="L1624" s="218"/>
    </row>
    <row r="1625" spans="1:12" s="10" customFormat="1" ht="13.5" x14ac:dyDescent="0.25">
      <c r="A1625" s="227">
        <v>16</v>
      </c>
      <c r="B1625" s="228"/>
      <c r="C1625" s="228"/>
      <c r="D1625" s="328"/>
      <c r="E1625" s="236"/>
      <c r="F1625" s="231"/>
      <c r="G1625" s="232"/>
      <c r="H1625" s="233"/>
      <c r="I1625" s="234"/>
      <c r="J1625" s="234"/>
      <c r="K1625" s="235">
        <f t="shared" si="40"/>
        <v>0</v>
      </c>
      <c r="L1625" s="218"/>
    </row>
    <row r="1626" spans="1:12" s="10" customFormat="1" ht="13.5" x14ac:dyDescent="0.25">
      <c r="A1626" s="227">
        <v>17</v>
      </c>
      <c r="B1626" s="228"/>
      <c r="C1626" s="228"/>
      <c r="D1626" s="328"/>
      <c r="E1626" s="236"/>
      <c r="F1626" s="231"/>
      <c r="G1626" s="232"/>
      <c r="H1626" s="233"/>
      <c r="I1626" s="234"/>
      <c r="J1626" s="234"/>
      <c r="K1626" s="235">
        <f t="shared" si="40"/>
        <v>0</v>
      </c>
      <c r="L1626" s="218"/>
    </row>
    <row r="1627" spans="1:12" s="10" customFormat="1" ht="13.5" x14ac:dyDescent="0.25">
      <c r="A1627" s="227">
        <v>18</v>
      </c>
      <c r="B1627" s="228"/>
      <c r="C1627" s="228"/>
      <c r="D1627" s="328"/>
      <c r="E1627" s="236"/>
      <c r="F1627" s="231"/>
      <c r="G1627" s="232"/>
      <c r="H1627" s="233"/>
      <c r="I1627" s="234"/>
      <c r="J1627" s="234"/>
      <c r="K1627" s="235">
        <f t="shared" si="40"/>
        <v>0</v>
      </c>
      <c r="L1627" s="218"/>
    </row>
    <row r="1628" spans="1:12" s="10" customFormat="1" ht="12.75" customHeight="1" x14ac:dyDescent="0.25">
      <c r="A1628" s="227">
        <v>19</v>
      </c>
      <c r="B1628" s="228"/>
      <c r="C1628" s="228"/>
      <c r="D1628" s="328"/>
      <c r="E1628" s="236"/>
      <c r="F1628" s="231"/>
      <c r="G1628" s="232"/>
      <c r="H1628" s="233"/>
      <c r="I1628" s="234"/>
      <c r="J1628" s="234"/>
      <c r="K1628" s="235">
        <f t="shared" si="40"/>
        <v>0</v>
      </c>
      <c r="L1628" s="218"/>
    </row>
    <row r="1629" spans="1:12" s="10" customFormat="1" ht="13.5" x14ac:dyDescent="0.25">
      <c r="A1629" s="227">
        <v>20</v>
      </c>
      <c r="B1629" s="228"/>
      <c r="C1629" s="228"/>
      <c r="D1629" s="328"/>
      <c r="E1629" s="236"/>
      <c r="F1629" s="231"/>
      <c r="G1629" s="232"/>
      <c r="H1629" s="233"/>
      <c r="I1629" s="234"/>
      <c r="J1629" s="234"/>
      <c r="K1629" s="235">
        <f t="shared" si="40"/>
        <v>0</v>
      </c>
      <c r="L1629" s="218"/>
    </row>
    <row r="1630" spans="1:12" s="10" customFormat="1" ht="7.5" customHeight="1" x14ac:dyDescent="0.25">
      <c r="A1630" s="187"/>
      <c r="B1630" s="237"/>
      <c r="C1630" s="237"/>
      <c r="D1630" s="238"/>
      <c r="E1630" s="239"/>
      <c r="F1630" s="240"/>
      <c r="G1630" s="241"/>
      <c r="H1630" s="242"/>
      <c r="I1630" s="243"/>
      <c r="J1630" s="243"/>
      <c r="K1630" s="244"/>
      <c r="L1630" s="218"/>
    </row>
    <row r="1631" spans="1:12" s="10" customFormat="1" ht="5.0999999999999996" customHeight="1" x14ac:dyDescent="0.25">
      <c r="A1631" s="187"/>
      <c r="B1631" s="326"/>
      <c r="C1631" s="326"/>
      <c r="D1631" s="246"/>
      <c r="E1631" s="247"/>
      <c r="F1631" s="247"/>
      <c r="G1631" s="247"/>
      <c r="H1631" s="247"/>
      <c r="I1631" s="248"/>
      <c r="J1631" s="440"/>
      <c r="K1631" s="412"/>
      <c r="L1631" s="192"/>
    </row>
    <row r="1632" spans="1:12" s="10" customFormat="1" ht="16.5" customHeight="1" x14ac:dyDescent="0.3">
      <c r="A1632" s="187"/>
      <c r="B1632" s="249"/>
      <c r="C1632" s="249"/>
      <c r="D1632" s="207"/>
      <c r="E1632" s="192"/>
      <c r="F1632" s="192"/>
      <c r="G1632" s="192"/>
      <c r="H1632" s="192"/>
      <c r="I1632" s="250" t="s">
        <v>14</v>
      </c>
      <c r="J1632" s="441">
        <f>SUM(K1610:K1630)</f>
        <v>15018027</v>
      </c>
      <c r="K1632" s="442"/>
      <c r="L1632" s="218"/>
    </row>
    <row r="1633" spans="1:12" s="10" customFormat="1" ht="5.0999999999999996" customHeight="1" x14ac:dyDescent="0.3">
      <c r="A1633" s="187"/>
      <c r="B1633" s="249"/>
      <c r="C1633" s="249"/>
      <c r="D1633" s="207"/>
      <c r="E1633" s="192"/>
      <c r="F1633" s="192"/>
      <c r="G1633" s="192"/>
      <c r="H1633" s="192"/>
      <c r="I1633" s="251"/>
      <c r="J1633" s="443"/>
      <c r="K1633" s="443"/>
      <c r="L1633" s="192"/>
    </row>
    <row r="1634" spans="1:12" s="10" customFormat="1" ht="16.5" customHeight="1" x14ac:dyDescent="0.3">
      <c r="A1634" s="187"/>
      <c r="B1634" s="249"/>
      <c r="C1634" s="249"/>
      <c r="D1634" s="207"/>
      <c r="E1634" s="192"/>
      <c r="F1634" s="192"/>
      <c r="G1634" s="192"/>
      <c r="H1634" s="192"/>
      <c r="I1634" s="250" t="s">
        <v>15</v>
      </c>
      <c r="J1634" s="252"/>
      <c r="K1634" s="253">
        <f>J1632*J1634</f>
        <v>0</v>
      </c>
      <c r="L1634" s="254"/>
    </row>
    <row r="1635" spans="1:12" s="10" customFormat="1" ht="5.0999999999999996" customHeight="1" x14ac:dyDescent="0.3">
      <c r="A1635" s="187"/>
      <c r="B1635" s="249"/>
      <c r="C1635" s="249"/>
      <c r="D1635" s="207"/>
      <c r="E1635" s="192"/>
      <c r="F1635" s="192"/>
      <c r="G1635" s="192"/>
      <c r="H1635" s="192"/>
      <c r="I1635" s="251"/>
      <c r="J1635" s="412"/>
      <c r="K1635" s="412"/>
      <c r="L1635" s="192"/>
    </row>
    <row r="1636" spans="1:12" s="10" customFormat="1" ht="16.5" customHeight="1" x14ac:dyDescent="0.3">
      <c r="A1636" s="187"/>
      <c r="B1636" s="255" t="s">
        <v>16</v>
      </c>
      <c r="C1636" s="255"/>
      <c r="D1636" s="207"/>
      <c r="E1636" s="207" t="s">
        <v>17</v>
      </c>
      <c r="F1636" s="192"/>
      <c r="G1636" s="192"/>
      <c r="H1636" s="192"/>
      <c r="I1636" s="250" t="s">
        <v>28</v>
      </c>
      <c r="J1636" s="410">
        <f>((J1632/1.11)+(K1634/1.11))*11%</f>
        <v>1488272.9459459458</v>
      </c>
      <c r="K1636" s="411"/>
      <c r="L1636" s="256"/>
    </row>
    <row r="1637" spans="1:12" s="10" customFormat="1" ht="5.0999999999999996" customHeight="1" x14ac:dyDescent="0.3">
      <c r="A1637" s="187"/>
      <c r="B1637" s="249"/>
      <c r="C1637" s="249"/>
      <c r="D1637" s="207"/>
      <c r="E1637" s="192"/>
      <c r="F1637" s="192"/>
      <c r="G1637" s="192"/>
      <c r="H1637" s="192"/>
      <c r="I1637" s="251"/>
      <c r="J1637" s="412"/>
      <c r="K1637" s="412"/>
      <c r="L1637" s="192"/>
    </row>
    <row r="1638" spans="1:12" s="10" customFormat="1" ht="16.5" customHeight="1" x14ac:dyDescent="0.3">
      <c r="A1638" s="187"/>
      <c r="B1638" s="257"/>
      <c r="C1638" s="258"/>
      <c r="D1638" s="207"/>
      <c r="E1638" s="207"/>
      <c r="F1638" s="192"/>
      <c r="G1638" s="192"/>
      <c r="H1638" s="192"/>
      <c r="I1638" s="250" t="s">
        <v>18</v>
      </c>
      <c r="J1638" s="259"/>
      <c r="K1638" s="260">
        <f>J1632-K1634</f>
        <v>15018027</v>
      </c>
      <c r="L1638" s="256"/>
    </row>
    <row r="1639" spans="1:12" s="10" customFormat="1" ht="13.5" customHeight="1" x14ac:dyDescent="0.25">
      <c r="A1639" s="187"/>
      <c r="B1639" s="261" t="s">
        <v>19</v>
      </c>
      <c r="C1639" s="247"/>
      <c r="D1639" s="246"/>
      <c r="E1639" s="192"/>
      <c r="F1639" s="192"/>
      <c r="G1639" s="192"/>
      <c r="H1639" s="192"/>
      <c r="I1639" s="262"/>
      <c r="J1639" s="209" t="s">
        <v>20</v>
      </c>
      <c r="K1639" s="263" t="s">
        <v>107</v>
      </c>
      <c r="L1639" s="192"/>
    </row>
    <row r="1640" spans="1:12" s="10" customFormat="1" ht="7.5" customHeight="1" x14ac:dyDescent="0.25">
      <c r="A1640" s="264"/>
      <c r="B1640" s="247"/>
      <c r="C1640" s="247"/>
      <c r="D1640" s="246"/>
      <c r="E1640" s="247"/>
      <c r="F1640" s="247"/>
      <c r="G1640" s="247"/>
      <c r="H1640" s="247"/>
      <c r="I1640" s="265"/>
      <c r="J1640" s="265"/>
      <c r="K1640" s="266"/>
      <c r="L1640" s="247"/>
    </row>
    <row r="1641" spans="1:12" ht="7.5" customHeight="1" x14ac:dyDescent="0.25">
      <c r="A1641" s="99"/>
      <c r="B1641" s="100"/>
      <c r="C1641" s="100"/>
      <c r="D1641" s="101"/>
      <c r="E1641" s="100"/>
      <c r="F1641" s="100"/>
      <c r="G1641" s="100"/>
      <c r="H1641" s="100"/>
      <c r="I1641" s="102"/>
      <c r="J1641" s="102"/>
      <c r="K1641" s="100"/>
      <c r="L1641" s="100"/>
    </row>
    <row r="1642" spans="1:12" s="10" customFormat="1" ht="16.5" customHeight="1" x14ac:dyDescent="0.3">
      <c r="A1642" s="103"/>
      <c r="B1642" s="104" t="s">
        <v>0</v>
      </c>
      <c r="C1642" s="105"/>
      <c r="D1642" s="106" t="s">
        <v>1</v>
      </c>
      <c r="E1642" s="107">
        <v>22050077</v>
      </c>
      <c r="F1642" s="108"/>
      <c r="G1642" s="109" t="s">
        <v>2</v>
      </c>
      <c r="H1642" s="413" t="s">
        <v>36</v>
      </c>
      <c r="I1642" s="413"/>
      <c r="J1642" s="413"/>
      <c r="K1642" s="414"/>
      <c r="L1642" s="110"/>
    </row>
    <row r="1643" spans="1:12" s="10" customFormat="1" ht="2.4500000000000002" customHeight="1" x14ac:dyDescent="0.3">
      <c r="A1643" s="103"/>
      <c r="B1643" s="111"/>
      <c r="C1643" s="112"/>
      <c r="D1643" s="113"/>
      <c r="E1643" s="114"/>
      <c r="F1643" s="417" t="s">
        <v>3</v>
      </c>
      <c r="G1643" s="115"/>
      <c r="H1643" s="415"/>
      <c r="I1643" s="415"/>
      <c r="J1643" s="415"/>
      <c r="K1643" s="416"/>
      <c r="L1643" s="110"/>
    </row>
    <row r="1644" spans="1:12" s="10" customFormat="1" ht="16.5" customHeight="1" x14ac:dyDescent="0.3">
      <c r="A1644" s="103"/>
      <c r="B1644" s="104" t="s">
        <v>4</v>
      </c>
      <c r="C1644" s="105"/>
      <c r="D1644" s="418">
        <v>44704</v>
      </c>
      <c r="E1644" s="419"/>
      <c r="F1644" s="417"/>
      <c r="G1644" s="116"/>
      <c r="H1644" s="407"/>
      <c r="I1644" s="407"/>
      <c r="J1644" s="407"/>
      <c r="K1644" s="420"/>
      <c r="L1644" s="116"/>
    </row>
    <row r="1645" spans="1:12" s="10" customFormat="1" ht="2.4500000000000002" customHeight="1" x14ac:dyDescent="0.3">
      <c r="A1645" s="103"/>
      <c r="B1645" s="111"/>
      <c r="C1645" s="112"/>
      <c r="D1645" s="113"/>
      <c r="E1645" s="114"/>
      <c r="F1645" s="417"/>
      <c r="G1645" s="116"/>
      <c r="H1645" s="421" t="s">
        <v>37</v>
      </c>
      <c r="I1645" s="421"/>
      <c r="J1645" s="421"/>
      <c r="K1645" s="422"/>
      <c r="L1645" s="117"/>
    </row>
    <row r="1646" spans="1:12" s="10" customFormat="1" ht="16.5" customHeight="1" x14ac:dyDescent="0.4">
      <c r="A1646" s="103"/>
      <c r="B1646" s="104" t="s">
        <v>5</v>
      </c>
      <c r="C1646" s="105"/>
      <c r="D1646" s="118" t="s">
        <v>120</v>
      </c>
      <c r="E1646" s="107"/>
      <c r="F1646" s="119"/>
      <c r="G1646" s="120"/>
      <c r="H1646" s="423"/>
      <c r="I1646" s="423"/>
      <c r="J1646" s="423"/>
      <c r="K1646" s="424"/>
      <c r="L1646" s="117"/>
    </row>
    <row r="1647" spans="1:12" s="10" customFormat="1" ht="5.0999999999999996" customHeight="1" x14ac:dyDescent="0.45">
      <c r="A1647" s="103"/>
      <c r="B1647" s="121"/>
      <c r="C1647" s="122"/>
      <c r="D1647" s="123"/>
      <c r="E1647" s="108"/>
      <c r="F1647" s="124"/>
      <c r="G1647" s="108"/>
      <c r="H1647" s="108"/>
      <c r="I1647" s="125"/>
      <c r="J1647" s="125"/>
      <c r="K1647" s="126"/>
      <c r="L1647" s="108"/>
    </row>
    <row r="1648" spans="1:12" s="10" customFormat="1" ht="14.25" thickBot="1" x14ac:dyDescent="0.3">
      <c r="A1648" s="103"/>
      <c r="B1648" s="127" t="s">
        <v>6</v>
      </c>
      <c r="C1648" s="127" t="s">
        <v>7</v>
      </c>
      <c r="D1648" s="128" t="s">
        <v>8</v>
      </c>
      <c r="E1648" s="129"/>
      <c r="F1648" s="130" t="s">
        <v>9</v>
      </c>
      <c r="G1648" s="131"/>
      <c r="H1648" s="127" t="s">
        <v>10</v>
      </c>
      <c r="I1648" s="132" t="s">
        <v>11</v>
      </c>
      <c r="J1648" s="132" t="s">
        <v>12</v>
      </c>
      <c r="K1648" s="133" t="s">
        <v>13</v>
      </c>
      <c r="L1648" s="134"/>
    </row>
    <row r="1649" spans="1:12" s="10" customFormat="1" ht="7.5" customHeight="1" thickTop="1" x14ac:dyDescent="0.25">
      <c r="A1649" s="103"/>
      <c r="B1649" s="135"/>
      <c r="C1649" s="136"/>
      <c r="D1649" s="137"/>
      <c r="E1649" s="138"/>
      <c r="F1649" s="139"/>
      <c r="G1649" s="140"/>
      <c r="H1649" s="135"/>
      <c r="I1649" s="141"/>
      <c r="J1649" s="141"/>
      <c r="K1649" s="142"/>
      <c r="L1649" s="134"/>
    </row>
    <row r="1650" spans="1:12" s="10" customFormat="1" ht="13.5" customHeight="1" x14ac:dyDescent="0.25">
      <c r="A1650" s="143">
        <v>1</v>
      </c>
      <c r="B1650" s="144">
        <v>20</v>
      </c>
      <c r="C1650" s="144" t="s">
        <v>74</v>
      </c>
      <c r="D1650" s="327">
        <v>1</v>
      </c>
      <c r="E1650" s="146" t="s">
        <v>111</v>
      </c>
      <c r="F1650" s="147"/>
      <c r="G1650" s="148"/>
      <c r="H1650" s="149">
        <v>25200</v>
      </c>
      <c r="I1650" s="150">
        <v>0.13</v>
      </c>
      <c r="J1650" s="150"/>
      <c r="K1650" s="151">
        <f t="shared" ref="K1650:K1669" si="41">(B1650*H1650-((B1650*H1650)*I1650))-((B1650*H1650-((B1650*H1650)*I1650))*J1650)</f>
        <v>438480</v>
      </c>
      <c r="L1650" s="134"/>
    </row>
    <row r="1651" spans="1:12" s="10" customFormat="1" ht="13.5" customHeight="1" x14ac:dyDescent="0.25">
      <c r="A1651" s="143">
        <v>2</v>
      </c>
      <c r="B1651" s="144">
        <v>36</v>
      </c>
      <c r="C1651" s="144" t="s">
        <v>57</v>
      </c>
      <c r="D1651" s="327">
        <v>1</v>
      </c>
      <c r="E1651" s="163" t="s">
        <v>112</v>
      </c>
      <c r="F1651" s="147"/>
      <c r="G1651" s="148"/>
      <c r="H1651" s="149">
        <v>72000</v>
      </c>
      <c r="I1651" s="150">
        <v>0.13</v>
      </c>
      <c r="J1651" s="150"/>
      <c r="K1651" s="151">
        <f t="shared" si="41"/>
        <v>2255040</v>
      </c>
      <c r="L1651" s="134"/>
    </row>
    <row r="1652" spans="1:12" s="10" customFormat="1" ht="13.5" x14ac:dyDescent="0.25">
      <c r="A1652" s="143">
        <v>3</v>
      </c>
      <c r="B1652" s="144">
        <v>480</v>
      </c>
      <c r="C1652" s="144" t="s">
        <v>104</v>
      </c>
      <c r="D1652" s="327">
        <v>1</v>
      </c>
      <c r="E1652" s="289" t="s">
        <v>113</v>
      </c>
      <c r="F1652" s="147"/>
      <c r="G1652" s="148"/>
      <c r="H1652" s="149">
        <v>1225</v>
      </c>
      <c r="I1652" s="150">
        <v>0.13</v>
      </c>
      <c r="J1652" s="150"/>
      <c r="K1652" s="151">
        <f t="shared" si="41"/>
        <v>511560</v>
      </c>
      <c r="L1652" s="134"/>
    </row>
    <row r="1653" spans="1:12" s="10" customFormat="1" ht="13.5" customHeight="1" x14ac:dyDescent="0.25">
      <c r="A1653" s="143">
        <v>4</v>
      </c>
      <c r="B1653" s="144">
        <v>240</v>
      </c>
      <c r="C1653" s="144" t="s">
        <v>104</v>
      </c>
      <c r="D1653" s="327">
        <v>1</v>
      </c>
      <c r="E1653" s="152" t="s">
        <v>114</v>
      </c>
      <c r="F1653" s="147"/>
      <c r="G1653" s="148"/>
      <c r="H1653" s="149">
        <v>2450</v>
      </c>
      <c r="I1653" s="150">
        <v>0.13</v>
      </c>
      <c r="J1653" s="150"/>
      <c r="K1653" s="151">
        <f t="shared" si="41"/>
        <v>511560</v>
      </c>
      <c r="L1653" s="134"/>
    </row>
    <row r="1654" spans="1:12" s="10" customFormat="1" ht="13.5" x14ac:dyDescent="0.25">
      <c r="A1654" s="143">
        <v>5</v>
      </c>
      <c r="B1654" s="144">
        <v>20</v>
      </c>
      <c r="C1654" s="144" t="s">
        <v>44</v>
      </c>
      <c r="D1654" s="327">
        <v>1</v>
      </c>
      <c r="E1654" s="146" t="s">
        <v>115</v>
      </c>
      <c r="F1654" s="147"/>
      <c r="G1654" s="148"/>
      <c r="H1654" s="149">
        <v>69000</v>
      </c>
      <c r="I1654" s="150">
        <v>0.13</v>
      </c>
      <c r="J1654" s="150"/>
      <c r="K1654" s="151">
        <f t="shared" si="41"/>
        <v>1200600</v>
      </c>
      <c r="L1654" s="134"/>
    </row>
    <row r="1655" spans="1:12" s="10" customFormat="1" ht="13.5" x14ac:dyDescent="0.25">
      <c r="A1655" s="143">
        <v>6</v>
      </c>
      <c r="B1655" s="144">
        <v>576</v>
      </c>
      <c r="C1655" s="144" t="s">
        <v>104</v>
      </c>
      <c r="D1655" s="327">
        <v>1</v>
      </c>
      <c r="E1655" s="288" t="s">
        <v>155</v>
      </c>
      <c r="F1655" s="147"/>
      <c r="G1655" s="148"/>
      <c r="H1655" s="149">
        <v>1550</v>
      </c>
      <c r="I1655" s="150">
        <v>0.13</v>
      </c>
      <c r="J1655" s="150"/>
      <c r="K1655" s="151">
        <f t="shared" si="41"/>
        <v>776736</v>
      </c>
      <c r="L1655" s="134"/>
    </row>
    <row r="1656" spans="1:12" s="10" customFormat="1" ht="13.5" x14ac:dyDescent="0.25">
      <c r="A1656" s="143">
        <v>7</v>
      </c>
      <c r="B1656" s="144">
        <v>500</v>
      </c>
      <c r="C1656" s="144" t="s">
        <v>57</v>
      </c>
      <c r="D1656" s="327">
        <v>1</v>
      </c>
      <c r="E1656" s="146" t="s">
        <v>116</v>
      </c>
      <c r="F1656" s="147"/>
      <c r="G1656" s="148"/>
      <c r="H1656" s="149">
        <v>1625</v>
      </c>
      <c r="I1656" s="150">
        <v>0.13</v>
      </c>
      <c r="J1656" s="150"/>
      <c r="K1656" s="151">
        <f t="shared" si="41"/>
        <v>706875</v>
      </c>
      <c r="L1656" s="134"/>
    </row>
    <row r="1657" spans="1:12" s="10" customFormat="1" ht="13.5" x14ac:dyDescent="0.25">
      <c r="A1657" s="143">
        <v>8</v>
      </c>
      <c r="B1657" s="144">
        <v>20</v>
      </c>
      <c r="C1657" s="144" t="s">
        <v>74</v>
      </c>
      <c r="D1657" s="327">
        <v>1</v>
      </c>
      <c r="E1657" s="289" t="s">
        <v>117</v>
      </c>
      <c r="F1657" s="147"/>
      <c r="G1657" s="148"/>
      <c r="H1657" s="149">
        <v>82800</v>
      </c>
      <c r="I1657" s="150">
        <v>0.13</v>
      </c>
      <c r="J1657" s="150"/>
      <c r="K1657" s="151">
        <f t="shared" si="41"/>
        <v>1440720</v>
      </c>
      <c r="L1657" s="134"/>
    </row>
    <row r="1658" spans="1:12" s="10" customFormat="1" ht="13.5" x14ac:dyDescent="0.25">
      <c r="A1658" s="143">
        <v>9</v>
      </c>
      <c r="B1658" s="144">
        <v>5</v>
      </c>
      <c r="C1658" s="144" t="s">
        <v>44</v>
      </c>
      <c r="D1658" s="327">
        <v>1</v>
      </c>
      <c r="E1658" s="289" t="s">
        <v>118</v>
      </c>
      <c r="F1658" s="147"/>
      <c r="G1658" s="148"/>
      <c r="H1658" s="149">
        <v>174000</v>
      </c>
      <c r="I1658" s="150">
        <v>0.13</v>
      </c>
      <c r="J1658" s="150"/>
      <c r="K1658" s="151">
        <f t="shared" si="41"/>
        <v>756900</v>
      </c>
      <c r="L1658" s="134"/>
    </row>
    <row r="1659" spans="1:12" s="10" customFormat="1" ht="13.5" x14ac:dyDescent="0.25">
      <c r="A1659" s="143">
        <v>10</v>
      </c>
      <c r="B1659" s="144">
        <v>3</v>
      </c>
      <c r="C1659" s="144" t="s">
        <v>44</v>
      </c>
      <c r="D1659" s="327">
        <v>1</v>
      </c>
      <c r="E1659" s="152" t="s">
        <v>43</v>
      </c>
      <c r="F1659" s="147"/>
      <c r="G1659" s="148"/>
      <c r="H1659" s="149">
        <v>507600</v>
      </c>
      <c r="I1659" s="150">
        <v>0.13</v>
      </c>
      <c r="J1659" s="150"/>
      <c r="K1659" s="151">
        <f t="shared" si="41"/>
        <v>1324836</v>
      </c>
      <c r="L1659" s="134"/>
    </row>
    <row r="1660" spans="1:12" s="10" customFormat="1" ht="13.5" x14ac:dyDescent="0.25">
      <c r="A1660" s="143">
        <v>11</v>
      </c>
      <c r="B1660" s="144">
        <v>144</v>
      </c>
      <c r="C1660" s="144" t="s">
        <v>104</v>
      </c>
      <c r="D1660" s="327">
        <v>1</v>
      </c>
      <c r="E1660" s="163" t="s">
        <v>121</v>
      </c>
      <c r="F1660" s="147"/>
      <c r="G1660" s="148"/>
      <c r="H1660" s="149">
        <v>22750</v>
      </c>
      <c r="I1660" s="150">
        <v>0.13</v>
      </c>
      <c r="J1660" s="150"/>
      <c r="K1660" s="151">
        <f t="shared" si="41"/>
        <v>2850120</v>
      </c>
      <c r="L1660" s="134"/>
    </row>
    <row r="1661" spans="1:12" s="10" customFormat="1" ht="13.5" x14ac:dyDescent="0.25">
      <c r="A1661" s="143">
        <v>12</v>
      </c>
      <c r="B1661" s="144">
        <v>8</v>
      </c>
      <c r="C1661" s="144" t="s">
        <v>74</v>
      </c>
      <c r="D1661" s="327"/>
      <c r="E1661" s="152" t="s">
        <v>58</v>
      </c>
      <c r="F1661" s="147"/>
      <c r="G1661" s="148"/>
      <c r="H1661" s="149">
        <v>87600</v>
      </c>
      <c r="I1661" s="150">
        <v>0.13</v>
      </c>
      <c r="J1661" s="150"/>
      <c r="K1661" s="151">
        <f t="shared" si="41"/>
        <v>609696</v>
      </c>
      <c r="L1661" s="134"/>
    </row>
    <row r="1662" spans="1:12" s="10" customFormat="1" ht="13.5" x14ac:dyDescent="0.25">
      <c r="A1662" s="143">
        <v>13</v>
      </c>
      <c r="B1662" s="144">
        <v>72</v>
      </c>
      <c r="C1662" s="144" t="s">
        <v>74</v>
      </c>
      <c r="D1662" s="327"/>
      <c r="E1662" s="152" t="s">
        <v>119</v>
      </c>
      <c r="F1662" s="147"/>
      <c r="G1662" s="148"/>
      <c r="H1662" s="149">
        <v>26100</v>
      </c>
      <c r="I1662" s="150">
        <v>0.13</v>
      </c>
      <c r="J1662" s="150"/>
      <c r="K1662" s="151">
        <f t="shared" si="41"/>
        <v>1634904</v>
      </c>
      <c r="L1662" s="134"/>
    </row>
    <row r="1663" spans="1:12" s="10" customFormat="1" ht="13.5" x14ac:dyDescent="0.25">
      <c r="A1663" s="143">
        <v>14</v>
      </c>
      <c r="B1663" s="144"/>
      <c r="C1663" s="144"/>
      <c r="D1663" s="327"/>
      <c r="E1663" s="152"/>
      <c r="F1663" s="147"/>
      <c r="G1663" s="148"/>
      <c r="H1663" s="149"/>
      <c r="I1663" s="150"/>
      <c r="J1663" s="150"/>
      <c r="K1663" s="151">
        <f t="shared" si="41"/>
        <v>0</v>
      </c>
      <c r="L1663" s="134"/>
    </row>
    <row r="1664" spans="1:12" s="10" customFormat="1" ht="13.5" x14ac:dyDescent="0.25">
      <c r="A1664" s="143">
        <v>15</v>
      </c>
      <c r="B1664" s="144"/>
      <c r="C1664" s="144"/>
      <c r="D1664" s="327"/>
      <c r="E1664" s="152"/>
      <c r="F1664" s="147"/>
      <c r="G1664" s="148"/>
      <c r="H1664" s="149"/>
      <c r="I1664" s="150"/>
      <c r="J1664" s="150"/>
      <c r="K1664" s="151">
        <f t="shared" si="41"/>
        <v>0</v>
      </c>
      <c r="L1664" s="134"/>
    </row>
    <row r="1665" spans="1:12" s="10" customFormat="1" ht="13.5" x14ac:dyDescent="0.25">
      <c r="A1665" s="143">
        <v>16</v>
      </c>
      <c r="B1665" s="144"/>
      <c r="C1665" s="144"/>
      <c r="D1665" s="327"/>
      <c r="E1665" s="152"/>
      <c r="F1665" s="147"/>
      <c r="G1665" s="148"/>
      <c r="H1665" s="149"/>
      <c r="I1665" s="150"/>
      <c r="J1665" s="150"/>
      <c r="K1665" s="151">
        <f t="shared" si="41"/>
        <v>0</v>
      </c>
      <c r="L1665" s="134"/>
    </row>
    <row r="1666" spans="1:12" s="10" customFormat="1" ht="13.5" x14ac:dyDescent="0.25">
      <c r="A1666" s="143">
        <v>17</v>
      </c>
      <c r="B1666" s="144"/>
      <c r="C1666" s="144"/>
      <c r="D1666" s="327"/>
      <c r="E1666" s="152"/>
      <c r="F1666" s="147"/>
      <c r="G1666" s="148"/>
      <c r="H1666" s="149"/>
      <c r="I1666" s="150"/>
      <c r="J1666" s="150"/>
      <c r="K1666" s="151">
        <f t="shared" si="41"/>
        <v>0</v>
      </c>
      <c r="L1666" s="134"/>
    </row>
    <row r="1667" spans="1:12" s="10" customFormat="1" ht="13.5" x14ac:dyDescent="0.25">
      <c r="A1667" s="143">
        <v>18</v>
      </c>
      <c r="B1667" s="144"/>
      <c r="C1667" s="144"/>
      <c r="D1667" s="327"/>
      <c r="E1667" s="152"/>
      <c r="F1667" s="147"/>
      <c r="G1667" s="148"/>
      <c r="H1667" s="149"/>
      <c r="I1667" s="150"/>
      <c r="J1667" s="150"/>
      <c r="K1667" s="151">
        <f t="shared" si="41"/>
        <v>0</v>
      </c>
      <c r="L1667" s="134"/>
    </row>
    <row r="1668" spans="1:12" s="10" customFormat="1" ht="12.75" customHeight="1" x14ac:dyDescent="0.25">
      <c r="A1668" s="143">
        <v>19</v>
      </c>
      <c r="B1668" s="144"/>
      <c r="C1668" s="144"/>
      <c r="D1668" s="327"/>
      <c r="E1668" s="152"/>
      <c r="F1668" s="147"/>
      <c r="G1668" s="148"/>
      <c r="H1668" s="149"/>
      <c r="I1668" s="150"/>
      <c r="J1668" s="150"/>
      <c r="K1668" s="151">
        <f t="shared" si="41"/>
        <v>0</v>
      </c>
      <c r="L1668" s="134"/>
    </row>
    <row r="1669" spans="1:12" s="10" customFormat="1" ht="13.5" x14ac:dyDescent="0.25">
      <c r="A1669" s="143">
        <v>20</v>
      </c>
      <c r="B1669" s="144"/>
      <c r="C1669" s="144"/>
      <c r="D1669" s="327"/>
      <c r="E1669" s="152"/>
      <c r="F1669" s="147"/>
      <c r="G1669" s="148"/>
      <c r="H1669" s="149"/>
      <c r="I1669" s="150"/>
      <c r="J1669" s="150"/>
      <c r="K1669" s="151">
        <f t="shared" si="41"/>
        <v>0</v>
      </c>
      <c r="L1669" s="134"/>
    </row>
    <row r="1670" spans="1:12" s="10" customFormat="1" ht="7.5" customHeight="1" x14ac:dyDescent="0.25">
      <c r="A1670" s="103"/>
      <c r="B1670" s="153"/>
      <c r="C1670" s="153"/>
      <c r="D1670" s="154"/>
      <c r="E1670" s="155"/>
      <c r="F1670" s="156"/>
      <c r="G1670" s="157"/>
      <c r="H1670" s="158"/>
      <c r="I1670" s="159"/>
      <c r="J1670" s="159"/>
      <c r="K1670" s="160"/>
      <c r="L1670" s="134"/>
    </row>
    <row r="1671" spans="1:12" s="10" customFormat="1" ht="5.0999999999999996" customHeight="1" x14ac:dyDescent="0.25">
      <c r="A1671" s="103"/>
      <c r="B1671" s="325"/>
      <c r="C1671" s="325"/>
      <c r="D1671" s="162"/>
      <c r="E1671" s="163"/>
      <c r="F1671" s="163"/>
      <c r="G1671" s="163"/>
      <c r="H1671" s="163"/>
      <c r="I1671" s="164"/>
      <c r="J1671" s="425"/>
      <c r="K1671" s="407"/>
      <c r="L1671" s="108"/>
    </row>
    <row r="1672" spans="1:12" s="10" customFormat="1" ht="16.5" customHeight="1" x14ac:dyDescent="0.3">
      <c r="A1672" s="103"/>
      <c r="B1672" s="165"/>
      <c r="C1672" s="165"/>
      <c r="D1672" s="123"/>
      <c r="E1672" s="108"/>
      <c r="F1672" s="108"/>
      <c r="G1672" s="108"/>
      <c r="H1672" s="108"/>
      <c r="I1672" s="166" t="s">
        <v>14</v>
      </c>
      <c r="J1672" s="426">
        <f>SUM(K1650:K1670)</f>
        <v>15018027</v>
      </c>
      <c r="K1672" s="427"/>
      <c r="L1672" s="134"/>
    </row>
    <row r="1673" spans="1:12" s="10" customFormat="1" ht="5.0999999999999996" customHeight="1" x14ac:dyDescent="0.3">
      <c r="A1673" s="103"/>
      <c r="B1673" s="165"/>
      <c r="C1673" s="165"/>
      <c r="D1673" s="123"/>
      <c r="E1673" s="108"/>
      <c r="F1673" s="108"/>
      <c r="G1673" s="108"/>
      <c r="H1673" s="108"/>
      <c r="I1673" s="167"/>
      <c r="J1673" s="406"/>
      <c r="K1673" s="406"/>
      <c r="L1673" s="108"/>
    </row>
    <row r="1674" spans="1:12" s="10" customFormat="1" ht="16.5" customHeight="1" x14ac:dyDescent="0.3">
      <c r="A1674" s="103"/>
      <c r="B1674" s="165"/>
      <c r="C1674" s="165"/>
      <c r="D1674" s="123"/>
      <c r="E1674" s="108"/>
      <c r="F1674" s="108"/>
      <c r="G1674" s="108"/>
      <c r="H1674" s="108"/>
      <c r="I1674" s="166" t="s">
        <v>15</v>
      </c>
      <c r="J1674" s="168"/>
      <c r="K1674" s="169">
        <f>J1672*J1674</f>
        <v>0</v>
      </c>
      <c r="L1674" s="170"/>
    </row>
    <row r="1675" spans="1:12" s="10" customFormat="1" ht="5.0999999999999996" customHeight="1" x14ac:dyDescent="0.3">
      <c r="A1675" s="103"/>
      <c r="B1675" s="165"/>
      <c r="C1675" s="165"/>
      <c r="D1675" s="123"/>
      <c r="E1675" s="108"/>
      <c r="F1675" s="108"/>
      <c r="G1675" s="108"/>
      <c r="H1675" s="108"/>
      <c r="I1675" s="167"/>
      <c r="J1675" s="407"/>
      <c r="K1675" s="407"/>
      <c r="L1675" s="108"/>
    </row>
    <row r="1676" spans="1:12" s="10" customFormat="1" ht="16.5" customHeight="1" x14ac:dyDescent="0.3">
      <c r="A1676" s="103"/>
      <c r="B1676" s="171" t="s">
        <v>16</v>
      </c>
      <c r="C1676" s="171"/>
      <c r="D1676" s="123"/>
      <c r="E1676" s="123" t="s">
        <v>17</v>
      </c>
      <c r="F1676" s="108"/>
      <c r="G1676" s="108"/>
      <c r="H1676" s="108"/>
      <c r="I1676" s="166" t="s">
        <v>28</v>
      </c>
      <c r="J1676" s="408">
        <f>((J1672/1.11)+(K1674/1.11))*11%</f>
        <v>1488272.9459459458</v>
      </c>
      <c r="K1676" s="409"/>
      <c r="L1676" s="172"/>
    </row>
    <row r="1677" spans="1:12" s="10" customFormat="1" ht="5.0999999999999996" customHeight="1" x14ac:dyDescent="0.3">
      <c r="A1677" s="103"/>
      <c r="B1677" s="165"/>
      <c r="C1677" s="165"/>
      <c r="D1677" s="123"/>
      <c r="E1677" s="108"/>
      <c r="F1677" s="108"/>
      <c r="G1677" s="108"/>
      <c r="H1677" s="108"/>
      <c r="I1677" s="167"/>
      <c r="J1677" s="407"/>
      <c r="K1677" s="407"/>
      <c r="L1677" s="108"/>
    </row>
    <row r="1678" spans="1:12" s="10" customFormat="1" ht="16.5" customHeight="1" x14ac:dyDescent="0.3">
      <c r="A1678" s="103"/>
      <c r="B1678" s="173"/>
      <c r="C1678" s="174"/>
      <c r="D1678" s="123"/>
      <c r="E1678" s="123"/>
      <c r="F1678" s="108"/>
      <c r="G1678" s="108"/>
      <c r="H1678" s="108"/>
      <c r="I1678" s="166" t="s">
        <v>18</v>
      </c>
      <c r="J1678" s="175"/>
      <c r="K1678" s="176">
        <f>J1672-K1674</f>
        <v>15018027</v>
      </c>
      <c r="L1678" s="172"/>
    </row>
    <row r="1679" spans="1:12" s="10" customFormat="1" ht="13.5" customHeight="1" x14ac:dyDescent="0.25">
      <c r="A1679" s="103"/>
      <c r="B1679" s="177" t="s">
        <v>19</v>
      </c>
      <c r="C1679" s="163"/>
      <c r="D1679" s="162"/>
      <c r="E1679" s="108"/>
      <c r="F1679" s="108"/>
      <c r="G1679" s="108"/>
      <c r="H1679" s="108"/>
      <c r="I1679" s="178"/>
      <c r="J1679" s="125" t="s">
        <v>20</v>
      </c>
      <c r="K1679" s="179" t="s">
        <v>107</v>
      </c>
      <c r="L1679" s="108"/>
    </row>
    <row r="1680" spans="1:12" s="10" customFormat="1" ht="7.5" customHeight="1" x14ac:dyDescent="0.25">
      <c r="A1680" s="180"/>
      <c r="B1680" s="163"/>
      <c r="C1680" s="163"/>
      <c r="D1680" s="162"/>
      <c r="E1680" s="163"/>
      <c r="F1680" s="163"/>
      <c r="G1680" s="163"/>
      <c r="H1680" s="163"/>
      <c r="I1680" s="181"/>
      <c r="J1680" s="181"/>
      <c r="K1680" s="182"/>
      <c r="L1680" s="163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22050079</v>
      </c>
      <c r="G1682" s="11" t="s">
        <v>2</v>
      </c>
      <c r="H1682" s="451" t="s">
        <v>47</v>
      </c>
      <c r="I1682" s="451"/>
      <c r="J1682" s="451"/>
      <c r="K1682" s="452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455" t="s">
        <v>3</v>
      </c>
      <c r="G1683" s="17"/>
      <c r="H1683" s="453"/>
      <c r="I1683" s="453"/>
      <c r="J1683" s="453"/>
      <c r="K1683" s="454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456">
        <v>44704</v>
      </c>
      <c r="E1684" s="457"/>
      <c r="F1684" s="455"/>
      <c r="G1684" s="18"/>
      <c r="H1684" s="445" t="s">
        <v>48</v>
      </c>
      <c r="I1684" s="445"/>
      <c r="J1684" s="445"/>
      <c r="K1684" s="458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455"/>
      <c r="G1685" s="18"/>
      <c r="H1685" s="459" t="s">
        <v>37</v>
      </c>
      <c r="I1685" s="459"/>
      <c r="J1685" s="459"/>
      <c r="K1685" s="460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20" t="s">
        <v>122</v>
      </c>
      <c r="E1686" s="9"/>
      <c r="F1686" s="21"/>
      <c r="G1686" s="22"/>
      <c r="H1686" s="461"/>
      <c r="I1686" s="461"/>
      <c r="J1686" s="461"/>
      <c r="K1686" s="462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72</v>
      </c>
      <c r="C1690" s="46" t="s">
        <v>32</v>
      </c>
      <c r="D1690" s="273">
        <v>3</v>
      </c>
      <c r="E1690" s="267" t="s">
        <v>123</v>
      </c>
      <c r="F1690" s="49"/>
      <c r="G1690" s="50"/>
      <c r="H1690" s="51">
        <v>124200</v>
      </c>
      <c r="I1690" s="52">
        <v>0.13500000000000001</v>
      </c>
      <c r="J1690" s="52"/>
      <c r="K1690" s="53">
        <f t="shared" ref="K1690:K1709" si="42">(B1690*H1690-((B1690*H1690)*I1690))-((B1690*H1690-((B1690*H1690)*I1690))*J1690)</f>
        <v>7735176</v>
      </c>
      <c r="L1690" s="36"/>
    </row>
    <row r="1691" spans="1:12" s="10" customFormat="1" ht="13.5" customHeight="1" x14ac:dyDescent="0.25">
      <c r="A1691" s="45">
        <v>2</v>
      </c>
      <c r="B1691" s="46"/>
      <c r="C1691" s="46"/>
      <c r="D1691" s="273"/>
      <c r="E1691" s="48"/>
      <c r="F1691" s="49"/>
      <c r="G1691" s="50"/>
      <c r="H1691" s="51"/>
      <c r="I1691" s="52"/>
      <c r="J1691" s="52"/>
      <c r="K1691" s="53">
        <f t="shared" si="42"/>
        <v>0</v>
      </c>
      <c r="L1691" s="36"/>
    </row>
    <row r="1692" spans="1:12" s="10" customFormat="1" ht="13.5" x14ac:dyDescent="0.25">
      <c r="A1692" s="45">
        <v>3</v>
      </c>
      <c r="B1692" s="46"/>
      <c r="C1692" s="46"/>
      <c r="D1692" s="273"/>
      <c r="E1692" s="48"/>
      <c r="F1692" s="49"/>
      <c r="G1692" s="50"/>
      <c r="H1692" s="51"/>
      <c r="I1692" s="52"/>
      <c r="J1692" s="52"/>
      <c r="K1692" s="53">
        <f t="shared" si="42"/>
        <v>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273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273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273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273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273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273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273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273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273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273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273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273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273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273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273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273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273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272"/>
      <c r="C1711" s="272"/>
      <c r="D1711" s="63"/>
      <c r="E1711" s="64"/>
      <c r="F1711" s="64"/>
      <c r="G1711" s="64"/>
      <c r="H1711" s="64"/>
      <c r="I1711" s="65"/>
      <c r="J1711" s="444"/>
      <c r="K1711" s="445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446">
        <f>SUM(K1690:K1710)</f>
        <v>7735176</v>
      </c>
      <c r="K1712" s="447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448"/>
      <c r="K1713" s="448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445"/>
      <c r="K1715" s="445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28</v>
      </c>
      <c r="J1716" s="449">
        <f>((J1712/1.11)+(K1714/1.11))*11%</f>
        <v>766548.9729729729</v>
      </c>
      <c r="K1716" s="450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445"/>
      <c r="K1717" s="445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18</v>
      </c>
      <c r="J1718" s="76"/>
      <c r="K1718" s="77">
        <f>J1712-K1714</f>
        <v>7735176</v>
      </c>
      <c r="L1718" s="73"/>
    </row>
    <row r="1719" spans="1:12" s="10" customFormat="1" ht="13.5" customHeight="1" x14ac:dyDescent="0.25">
      <c r="A1719" s="5"/>
      <c r="B1719" s="78" t="s">
        <v>19</v>
      </c>
      <c r="C1719" s="64"/>
      <c r="D1719" s="63"/>
      <c r="I1719" s="79"/>
      <c r="J1719" s="27" t="s">
        <v>20</v>
      </c>
      <c r="K1719" s="80" t="s">
        <v>124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183"/>
      <c r="B1721" s="184"/>
      <c r="C1721" s="184"/>
      <c r="D1721" s="185"/>
      <c r="E1721" s="184"/>
      <c r="F1721" s="184"/>
      <c r="G1721" s="184"/>
      <c r="H1721" s="184"/>
      <c r="I1721" s="186"/>
      <c r="J1721" s="186"/>
      <c r="K1721" s="184"/>
      <c r="L1721" s="184"/>
    </row>
    <row r="1722" spans="1:12" s="10" customFormat="1" ht="16.5" customHeight="1" x14ac:dyDescent="0.3">
      <c r="A1722" s="187"/>
      <c r="B1722" s="188" t="s">
        <v>0</v>
      </c>
      <c r="C1722" s="189"/>
      <c r="D1722" s="190" t="s">
        <v>1</v>
      </c>
      <c r="E1722" s="191">
        <v>22050079</v>
      </c>
      <c r="F1722" s="192"/>
      <c r="G1722" s="193" t="s">
        <v>2</v>
      </c>
      <c r="H1722" s="428" t="s">
        <v>47</v>
      </c>
      <c r="I1722" s="428"/>
      <c r="J1722" s="428"/>
      <c r="K1722" s="429"/>
      <c r="L1722" s="194"/>
    </row>
    <row r="1723" spans="1:12" s="10" customFormat="1" ht="2.4500000000000002" customHeight="1" x14ac:dyDescent="0.3">
      <c r="A1723" s="187"/>
      <c r="B1723" s="195"/>
      <c r="C1723" s="196"/>
      <c r="D1723" s="197"/>
      <c r="E1723" s="198"/>
      <c r="F1723" s="432" t="s">
        <v>3</v>
      </c>
      <c r="G1723" s="199"/>
      <c r="H1723" s="430"/>
      <c r="I1723" s="430"/>
      <c r="J1723" s="430"/>
      <c r="K1723" s="431"/>
      <c r="L1723" s="194"/>
    </row>
    <row r="1724" spans="1:12" s="10" customFormat="1" ht="16.5" customHeight="1" x14ac:dyDescent="0.3">
      <c r="A1724" s="187"/>
      <c r="B1724" s="188" t="s">
        <v>4</v>
      </c>
      <c r="C1724" s="189"/>
      <c r="D1724" s="433">
        <v>44704</v>
      </c>
      <c r="E1724" s="434"/>
      <c r="F1724" s="432"/>
      <c r="G1724" s="200"/>
      <c r="H1724" s="412" t="s">
        <v>48</v>
      </c>
      <c r="I1724" s="412"/>
      <c r="J1724" s="412"/>
      <c r="K1724" s="435"/>
      <c r="L1724" s="200"/>
    </row>
    <row r="1725" spans="1:12" s="10" customFormat="1" ht="2.4500000000000002" customHeight="1" x14ac:dyDescent="0.3">
      <c r="A1725" s="187"/>
      <c r="B1725" s="195"/>
      <c r="C1725" s="196"/>
      <c r="D1725" s="197"/>
      <c r="E1725" s="198"/>
      <c r="F1725" s="432"/>
      <c r="G1725" s="200"/>
      <c r="H1725" s="436" t="s">
        <v>37</v>
      </c>
      <c r="I1725" s="436"/>
      <c r="J1725" s="436"/>
      <c r="K1725" s="437"/>
      <c r="L1725" s="201"/>
    </row>
    <row r="1726" spans="1:12" s="10" customFormat="1" ht="16.5" customHeight="1" x14ac:dyDescent="0.4">
      <c r="A1726" s="187"/>
      <c r="B1726" s="188" t="s">
        <v>5</v>
      </c>
      <c r="C1726" s="189"/>
      <c r="D1726" s="202" t="s">
        <v>122</v>
      </c>
      <c r="E1726" s="191"/>
      <c r="F1726" s="203"/>
      <c r="G1726" s="204"/>
      <c r="H1726" s="438"/>
      <c r="I1726" s="438"/>
      <c r="J1726" s="438"/>
      <c r="K1726" s="439"/>
      <c r="L1726" s="201"/>
    </row>
    <row r="1727" spans="1:12" s="10" customFormat="1" ht="5.0999999999999996" customHeight="1" x14ac:dyDescent="0.45">
      <c r="A1727" s="187"/>
      <c r="B1727" s="205"/>
      <c r="C1727" s="206"/>
      <c r="D1727" s="207"/>
      <c r="E1727" s="192"/>
      <c r="F1727" s="208"/>
      <c r="G1727" s="192"/>
      <c r="H1727" s="192"/>
      <c r="I1727" s="209"/>
      <c r="J1727" s="209"/>
      <c r="K1727" s="210"/>
      <c r="L1727" s="192"/>
    </row>
    <row r="1728" spans="1:12" s="10" customFormat="1" ht="14.25" thickBot="1" x14ac:dyDescent="0.3">
      <c r="A1728" s="187"/>
      <c r="B1728" s="211" t="s">
        <v>6</v>
      </c>
      <c r="C1728" s="211" t="s">
        <v>7</v>
      </c>
      <c r="D1728" s="212" t="s">
        <v>8</v>
      </c>
      <c r="E1728" s="213"/>
      <c r="F1728" s="214" t="s">
        <v>9</v>
      </c>
      <c r="G1728" s="215"/>
      <c r="H1728" s="211" t="s">
        <v>10</v>
      </c>
      <c r="I1728" s="216" t="s">
        <v>11</v>
      </c>
      <c r="J1728" s="216" t="s">
        <v>12</v>
      </c>
      <c r="K1728" s="217" t="s">
        <v>13</v>
      </c>
      <c r="L1728" s="218"/>
    </row>
    <row r="1729" spans="1:12" s="10" customFormat="1" ht="7.5" customHeight="1" thickTop="1" x14ac:dyDescent="0.25">
      <c r="A1729" s="187"/>
      <c r="B1729" s="219"/>
      <c r="C1729" s="220"/>
      <c r="D1729" s="221"/>
      <c r="E1729" s="222"/>
      <c r="F1729" s="223"/>
      <c r="G1729" s="224"/>
      <c r="H1729" s="219"/>
      <c r="I1729" s="225"/>
      <c r="J1729" s="225"/>
      <c r="K1729" s="226"/>
      <c r="L1729" s="218"/>
    </row>
    <row r="1730" spans="1:12" s="10" customFormat="1" ht="13.5" customHeight="1" x14ac:dyDescent="0.25">
      <c r="A1730" s="227">
        <v>1</v>
      </c>
      <c r="B1730" s="228">
        <v>72</v>
      </c>
      <c r="C1730" s="228" t="s">
        <v>32</v>
      </c>
      <c r="D1730" s="332">
        <v>3</v>
      </c>
      <c r="E1730" s="230" t="s">
        <v>123</v>
      </c>
      <c r="F1730" s="231"/>
      <c r="G1730" s="232"/>
      <c r="H1730" s="233">
        <v>124200</v>
      </c>
      <c r="I1730" s="234">
        <v>0.13500000000000001</v>
      </c>
      <c r="J1730" s="234"/>
      <c r="K1730" s="235">
        <f t="shared" ref="K1730:K1749" si="43">(B1730*H1730-((B1730*H1730)*I1730))-((B1730*H1730-((B1730*H1730)*I1730))*J1730)</f>
        <v>7735176</v>
      </c>
      <c r="L1730" s="218"/>
    </row>
    <row r="1731" spans="1:12" s="10" customFormat="1" ht="13.5" customHeight="1" x14ac:dyDescent="0.25">
      <c r="A1731" s="227">
        <v>2</v>
      </c>
      <c r="B1731" s="228"/>
      <c r="C1731" s="228"/>
      <c r="D1731" s="332"/>
      <c r="E1731" s="236"/>
      <c r="F1731" s="231"/>
      <c r="G1731" s="232"/>
      <c r="H1731" s="233"/>
      <c r="I1731" s="234"/>
      <c r="J1731" s="234"/>
      <c r="K1731" s="235">
        <f t="shared" si="43"/>
        <v>0</v>
      </c>
      <c r="L1731" s="218"/>
    </row>
    <row r="1732" spans="1:12" s="10" customFormat="1" ht="13.5" x14ac:dyDescent="0.25">
      <c r="A1732" s="227">
        <v>3</v>
      </c>
      <c r="B1732" s="228"/>
      <c r="C1732" s="228"/>
      <c r="D1732" s="332"/>
      <c r="E1732" s="236"/>
      <c r="F1732" s="231"/>
      <c r="G1732" s="232"/>
      <c r="H1732" s="233"/>
      <c r="I1732" s="234"/>
      <c r="J1732" s="234"/>
      <c r="K1732" s="235">
        <f t="shared" si="43"/>
        <v>0</v>
      </c>
      <c r="L1732" s="218"/>
    </row>
    <row r="1733" spans="1:12" s="10" customFormat="1" ht="13.5" customHeight="1" x14ac:dyDescent="0.25">
      <c r="A1733" s="227">
        <v>4</v>
      </c>
      <c r="B1733" s="228"/>
      <c r="C1733" s="228"/>
      <c r="D1733" s="332"/>
      <c r="E1733" s="236"/>
      <c r="F1733" s="231"/>
      <c r="G1733" s="232"/>
      <c r="H1733" s="233"/>
      <c r="I1733" s="234"/>
      <c r="J1733" s="234"/>
      <c r="K1733" s="235">
        <f t="shared" si="43"/>
        <v>0</v>
      </c>
      <c r="L1733" s="218"/>
    </row>
    <row r="1734" spans="1:12" s="10" customFormat="1" ht="13.5" x14ac:dyDescent="0.25">
      <c r="A1734" s="227">
        <v>5</v>
      </c>
      <c r="B1734" s="228"/>
      <c r="C1734" s="228"/>
      <c r="D1734" s="332"/>
      <c r="E1734" s="236"/>
      <c r="F1734" s="231"/>
      <c r="G1734" s="232"/>
      <c r="H1734" s="233"/>
      <c r="I1734" s="234"/>
      <c r="J1734" s="234"/>
      <c r="K1734" s="235">
        <f t="shared" si="43"/>
        <v>0</v>
      </c>
      <c r="L1734" s="218"/>
    </row>
    <row r="1735" spans="1:12" s="10" customFormat="1" ht="13.5" x14ac:dyDescent="0.25">
      <c r="A1735" s="227">
        <v>6</v>
      </c>
      <c r="B1735" s="228"/>
      <c r="C1735" s="228"/>
      <c r="D1735" s="332"/>
      <c r="E1735" s="236"/>
      <c r="F1735" s="231"/>
      <c r="G1735" s="232"/>
      <c r="H1735" s="233"/>
      <c r="I1735" s="234"/>
      <c r="J1735" s="234"/>
      <c r="K1735" s="235">
        <f t="shared" si="43"/>
        <v>0</v>
      </c>
      <c r="L1735" s="218"/>
    </row>
    <row r="1736" spans="1:12" s="10" customFormat="1" ht="13.5" x14ac:dyDescent="0.25">
      <c r="A1736" s="227">
        <v>7</v>
      </c>
      <c r="B1736" s="228"/>
      <c r="C1736" s="228"/>
      <c r="D1736" s="332"/>
      <c r="E1736" s="236"/>
      <c r="F1736" s="231"/>
      <c r="G1736" s="232"/>
      <c r="H1736" s="233"/>
      <c r="I1736" s="234"/>
      <c r="J1736" s="234"/>
      <c r="K1736" s="235">
        <f t="shared" si="43"/>
        <v>0</v>
      </c>
      <c r="L1736" s="218"/>
    </row>
    <row r="1737" spans="1:12" s="10" customFormat="1" ht="13.5" x14ac:dyDescent="0.25">
      <c r="A1737" s="227">
        <v>8</v>
      </c>
      <c r="B1737" s="228"/>
      <c r="C1737" s="228"/>
      <c r="D1737" s="332"/>
      <c r="E1737" s="236"/>
      <c r="F1737" s="231"/>
      <c r="G1737" s="232"/>
      <c r="H1737" s="233"/>
      <c r="I1737" s="234"/>
      <c r="J1737" s="234"/>
      <c r="K1737" s="235">
        <f t="shared" si="43"/>
        <v>0</v>
      </c>
      <c r="L1737" s="218"/>
    </row>
    <row r="1738" spans="1:12" s="10" customFormat="1" ht="13.5" x14ac:dyDescent="0.25">
      <c r="A1738" s="227">
        <v>9</v>
      </c>
      <c r="B1738" s="228"/>
      <c r="C1738" s="228"/>
      <c r="D1738" s="332"/>
      <c r="E1738" s="236"/>
      <c r="F1738" s="231"/>
      <c r="G1738" s="232"/>
      <c r="H1738" s="233"/>
      <c r="I1738" s="234"/>
      <c r="J1738" s="234"/>
      <c r="K1738" s="235">
        <f t="shared" si="43"/>
        <v>0</v>
      </c>
      <c r="L1738" s="218"/>
    </row>
    <row r="1739" spans="1:12" s="10" customFormat="1" ht="13.5" x14ac:dyDescent="0.25">
      <c r="A1739" s="227">
        <v>10</v>
      </c>
      <c r="B1739" s="228"/>
      <c r="C1739" s="228"/>
      <c r="D1739" s="332"/>
      <c r="E1739" s="236"/>
      <c r="F1739" s="231"/>
      <c r="G1739" s="232"/>
      <c r="H1739" s="233"/>
      <c r="I1739" s="234"/>
      <c r="J1739" s="234"/>
      <c r="K1739" s="235">
        <f t="shared" si="43"/>
        <v>0</v>
      </c>
      <c r="L1739" s="218"/>
    </row>
    <row r="1740" spans="1:12" s="10" customFormat="1" ht="13.5" x14ac:dyDescent="0.25">
      <c r="A1740" s="227">
        <v>11</v>
      </c>
      <c r="B1740" s="228"/>
      <c r="C1740" s="228"/>
      <c r="D1740" s="332"/>
      <c r="E1740" s="236"/>
      <c r="F1740" s="231"/>
      <c r="G1740" s="232"/>
      <c r="H1740" s="233"/>
      <c r="I1740" s="234"/>
      <c r="J1740" s="234"/>
      <c r="K1740" s="235">
        <f t="shared" si="43"/>
        <v>0</v>
      </c>
      <c r="L1740" s="218"/>
    </row>
    <row r="1741" spans="1:12" s="10" customFormat="1" ht="13.5" x14ac:dyDescent="0.25">
      <c r="A1741" s="227">
        <v>12</v>
      </c>
      <c r="B1741" s="228"/>
      <c r="C1741" s="228"/>
      <c r="D1741" s="332"/>
      <c r="E1741" s="236"/>
      <c r="F1741" s="231"/>
      <c r="G1741" s="232"/>
      <c r="H1741" s="233"/>
      <c r="I1741" s="234"/>
      <c r="J1741" s="234"/>
      <c r="K1741" s="235">
        <f t="shared" si="43"/>
        <v>0</v>
      </c>
      <c r="L1741" s="218"/>
    </row>
    <row r="1742" spans="1:12" s="10" customFormat="1" ht="13.5" x14ac:dyDescent="0.25">
      <c r="A1742" s="227">
        <v>13</v>
      </c>
      <c r="B1742" s="228"/>
      <c r="C1742" s="228"/>
      <c r="D1742" s="332"/>
      <c r="E1742" s="236"/>
      <c r="F1742" s="231"/>
      <c r="G1742" s="232"/>
      <c r="H1742" s="233"/>
      <c r="I1742" s="234"/>
      <c r="J1742" s="234"/>
      <c r="K1742" s="235">
        <f t="shared" si="43"/>
        <v>0</v>
      </c>
      <c r="L1742" s="218"/>
    </row>
    <row r="1743" spans="1:12" s="10" customFormat="1" ht="13.5" x14ac:dyDescent="0.25">
      <c r="A1743" s="227">
        <v>14</v>
      </c>
      <c r="B1743" s="228"/>
      <c r="C1743" s="228"/>
      <c r="D1743" s="332"/>
      <c r="E1743" s="236"/>
      <c r="F1743" s="231"/>
      <c r="G1743" s="232"/>
      <c r="H1743" s="233"/>
      <c r="I1743" s="234"/>
      <c r="J1743" s="234"/>
      <c r="K1743" s="235">
        <f t="shared" si="43"/>
        <v>0</v>
      </c>
      <c r="L1743" s="218"/>
    </row>
    <row r="1744" spans="1:12" s="10" customFormat="1" ht="13.5" x14ac:dyDescent="0.25">
      <c r="A1744" s="227">
        <v>15</v>
      </c>
      <c r="B1744" s="228"/>
      <c r="C1744" s="228"/>
      <c r="D1744" s="332"/>
      <c r="E1744" s="236"/>
      <c r="F1744" s="231"/>
      <c r="G1744" s="232"/>
      <c r="H1744" s="233"/>
      <c r="I1744" s="234"/>
      <c r="J1744" s="234"/>
      <c r="K1744" s="235">
        <f t="shared" si="43"/>
        <v>0</v>
      </c>
      <c r="L1744" s="218"/>
    </row>
    <row r="1745" spans="1:12" s="10" customFormat="1" ht="13.5" x14ac:dyDescent="0.25">
      <c r="A1745" s="227">
        <v>16</v>
      </c>
      <c r="B1745" s="228"/>
      <c r="C1745" s="228"/>
      <c r="D1745" s="332"/>
      <c r="E1745" s="236"/>
      <c r="F1745" s="231"/>
      <c r="G1745" s="232"/>
      <c r="H1745" s="233"/>
      <c r="I1745" s="234"/>
      <c r="J1745" s="234"/>
      <c r="K1745" s="235">
        <f t="shared" si="43"/>
        <v>0</v>
      </c>
      <c r="L1745" s="218"/>
    </row>
    <row r="1746" spans="1:12" s="10" customFormat="1" ht="13.5" x14ac:dyDescent="0.25">
      <c r="A1746" s="227">
        <v>17</v>
      </c>
      <c r="B1746" s="228"/>
      <c r="C1746" s="228"/>
      <c r="D1746" s="332"/>
      <c r="E1746" s="236"/>
      <c r="F1746" s="231"/>
      <c r="G1746" s="232"/>
      <c r="H1746" s="233"/>
      <c r="I1746" s="234"/>
      <c r="J1746" s="234"/>
      <c r="K1746" s="235">
        <f t="shared" si="43"/>
        <v>0</v>
      </c>
      <c r="L1746" s="218"/>
    </row>
    <row r="1747" spans="1:12" s="10" customFormat="1" ht="13.5" x14ac:dyDescent="0.25">
      <c r="A1747" s="227">
        <v>18</v>
      </c>
      <c r="B1747" s="228"/>
      <c r="C1747" s="228"/>
      <c r="D1747" s="332"/>
      <c r="E1747" s="236"/>
      <c r="F1747" s="231"/>
      <c r="G1747" s="232"/>
      <c r="H1747" s="233"/>
      <c r="I1747" s="234"/>
      <c r="J1747" s="234"/>
      <c r="K1747" s="235">
        <f t="shared" si="43"/>
        <v>0</v>
      </c>
      <c r="L1747" s="218"/>
    </row>
    <row r="1748" spans="1:12" s="10" customFormat="1" ht="12.75" customHeight="1" x14ac:dyDescent="0.25">
      <c r="A1748" s="227">
        <v>19</v>
      </c>
      <c r="B1748" s="228"/>
      <c r="C1748" s="228"/>
      <c r="D1748" s="332"/>
      <c r="E1748" s="236"/>
      <c r="F1748" s="231"/>
      <c r="G1748" s="232"/>
      <c r="H1748" s="233"/>
      <c r="I1748" s="234"/>
      <c r="J1748" s="234"/>
      <c r="K1748" s="235">
        <f t="shared" si="43"/>
        <v>0</v>
      </c>
      <c r="L1748" s="218"/>
    </row>
    <row r="1749" spans="1:12" s="10" customFormat="1" ht="13.5" x14ac:dyDescent="0.25">
      <c r="A1749" s="227">
        <v>20</v>
      </c>
      <c r="B1749" s="228"/>
      <c r="C1749" s="228"/>
      <c r="D1749" s="332"/>
      <c r="E1749" s="236"/>
      <c r="F1749" s="231"/>
      <c r="G1749" s="232"/>
      <c r="H1749" s="233"/>
      <c r="I1749" s="234"/>
      <c r="J1749" s="234"/>
      <c r="K1749" s="235">
        <f t="shared" si="43"/>
        <v>0</v>
      </c>
      <c r="L1749" s="218"/>
    </row>
    <row r="1750" spans="1:12" s="10" customFormat="1" ht="7.5" customHeight="1" x14ac:dyDescent="0.25">
      <c r="A1750" s="187"/>
      <c r="B1750" s="237"/>
      <c r="C1750" s="237"/>
      <c r="D1750" s="238"/>
      <c r="E1750" s="239"/>
      <c r="F1750" s="240"/>
      <c r="G1750" s="241"/>
      <c r="H1750" s="242"/>
      <c r="I1750" s="243"/>
      <c r="J1750" s="243"/>
      <c r="K1750" s="244"/>
      <c r="L1750" s="218"/>
    </row>
    <row r="1751" spans="1:12" s="10" customFormat="1" ht="5.0999999999999996" customHeight="1" x14ac:dyDescent="0.25">
      <c r="A1751" s="187"/>
      <c r="B1751" s="330"/>
      <c r="C1751" s="330"/>
      <c r="D1751" s="246"/>
      <c r="E1751" s="247"/>
      <c r="F1751" s="247"/>
      <c r="G1751" s="247"/>
      <c r="H1751" s="247"/>
      <c r="I1751" s="248"/>
      <c r="J1751" s="440"/>
      <c r="K1751" s="412"/>
      <c r="L1751" s="192"/>
    </row>
    <row r="1752" spans="1:12" s="10" customFormat="1" ht="16.5" customHeight="1" x14ac:dyDescent="0.3">
      <c r="A1752" s="187"/>
      <c r="B1752" s="249"/>
      <c r="C1752" s="249"/>
      <c r="D1752" s="207"/>
      <c r="E1752" s="192"/>
      <c r="F1752" s="192"/>
      <c r="G1752" s="192"/>
      <c r="H1752" s="192"/>
      <c r="I1752" s="250" t="s">
        <v>14</v>
      </c>
      <c r="J1752" s="441">
        <f>SUM(K1730:K1750)</f>
        <v>7735176</v>
      </c>
      <c r="K1752" s="442"/>
      <c r="L1752" s="218"/>
    </row>
    <row r="1753" spans="1:12" s="10" customFormat="1" ht="5.0999999999999996" customHeight="1" x14ac:dyDescent="0.3">
      <c r="A1753" s="187"/>
      <c r="B1753" s="249"/>
      <c r="C1753" s="249"/>
      <c r="D1753" s="207"/>
      <c r="E1753" s="192"/>
      <c r="F1753" s="192"/>
      <c r="G1753" s="192"/>
      <c r="H1753" s="192"/>
      <c r="I1753" s="251"/>
      <c r="J1753" s="443"/>
      <c r="K1753" s="443"/>
      <c r="L1753" s="192"/>
    </row>
    <row r="1754" spans="1:12" s="10" customFormat="1" ht="16.5" customHeight="1" x14ac:dyDescent="0.3">
      <c r="A1754" s="187"/>
      <c r="B1754" s="249"/>
      <c r="C1754" s="249"/>
      <c r="D1754" s="207"/>
      <c r="E1754" s="192"/>
      <c r="F1754" s="192"/>
      <c r="G1754" s="192"/>
      <c r="H1754" s="192"/>
      <c r="I1754" s="250" t="s">
        <v>15</v>
      </c>
      <c r="J1754" s="252"/>
      <c r="K1754" s="253">
        <f>J1752*J1754</f>
        <v>0</v>
      </c>
      <c r="L1754" s="254"/>
    </row>
    <row r="1755" spans="1:12" s="10" customFormat="1" ht="5.0999999999999996" customHeight="1" x14ac:dyDescent="0.3">
      <c r="A1755" s="187"/>
      <c r="B1755" s="249"/>
      <c r="C1755" s="249"/>
      <c r="D1755" s="207"/>
      <c r="E1755" s="192"/>
      <c r="F1755" s="192"/>
      <c r="G1755" s="192"/>
      <c r="H1755" s="192"/>
      <c r="I1755" s="251"/>
      <c r="J1755" s="412"/>
      <c r="K1755" s="412"/>
      <c r="L1755" s="192"/>
    </row>
    <row r="1756" spans="1:12" s="10" customFormat="1" ht="16.5" customHeight="1" x14ac:dyDescent="0.3">
      <c r="A1756" s="187"/>
      <c r="B1756" s="255" t="s">
        <v>16</v>
      </c>
      <c r="C1756" s="255"/>
      <c r="D1756" s="207"/>
      <c r="E1756" s="207" t="s">
        <v>17</v>
      </c>
      <c r="F1756" s="192"/>
      <c r="G1756" s="192"/>
      <c r="H1756" s="192"/>
      <c r="I1756" s="250" t="s">
        <v>28</v>
      </c>
      <c r="J1756" s="410">
        <f>((J1752/1.11)+(K1754/1.11))*11%</f>
        <v>766548.9729729729</v>
      </c>
      <c r="K1756" s="411"/>
      <c r="L1756" s="256"/>
    </row>
    <row r="1757" spans="1:12" s="10" customFormat="1" ht="5.0999999999999996" customHeight="1" x14ac:dyDescent="0.3">
      <c r="A1757" s="187"/>
      <c r="B1757" s="249"/>
      <c r="C1757" s="249"/>
      <c r="D1757" s="207"/>
      <c r="E1757" s="192"/>
      <c r="F1757" s="192"/>
      <c r="G1757" s="192"/>
      <c r="H1757" s="192"/>
      <c r="I1757" s="251"/>
      <c r="J1757" s="412"/>
      <c r="K1757" s="412"/>
      <c r="L1757" s="192"/>
    </row>
    <row r="1758" spans="1:12" s="10" customFormat="1" ht="16.5" customHeight="1" x14ac:dyDescent="0.3">
      <c r="A1758" s="187"/>
      <c r="B1758" s="257"/>
      <c r="C1758" s="258"/>
      <c r="D1758" s="207"/>
      <c r="E1758" s="207"/>
      <c r="F1758" s="192"/>
      <c r="G1758" s="192"/>
      <c r="H1758" s="192"/>
      <c r="I1758" s="250" t="s">
        <v>18</v>
      </c>
      <c r="J1758" s="259"/>
      <c r="K1758" s="260">
        <f>J1752-K1754</f>
        <v>7735176</v>
      </c>
      <c r="L1758" s="256"/>
    </row>
    <row r="1759" spans="1:12" s="10" customFormat="1" ht="13.5" customHeight="1" x14ac:dyDescent="0.25">
      <c r="A1759" s="187"/>
      <c r="B1759" s="261" t="s">
        <v>19</v>
      </c>
      <c r="C1759" s="247"/>
      <c r="D1759" s="246"/>
      <c r="E1759" s="192"/>
      <c r="F1759" s="192"/>
      <c r="G1759" s="192"/>
      <c r="H1759" s="192"/>
      <c r="I1759" s="262"/>
      <c r="J1759" s="209" t="s">
        <v>20</v>
      </c>
      <c r="K1759" s="263" t="s">
        <v>124</v>
      </c>
      <c r="L1759" s="192"/>
    </row>
    <row r="1760" spans="1:12" s="10" customFormat="1" ht="7.5" customHeight="1" x14ac:dyDescent="0.25">
      <c r="A1760" s="264"/>
      <c r="B1760" s="247"/>
      <c r="C1760" s="247"/>
      <c r="D1760" s="246"/>
      <c r="E1760" s="247"/>
      <c r="F1760" s="247"/>
      <c r="G1760" s="247"/>
      <c r="H1760" s="247"/>
      <c r="I1760" s="265"/>
      <c r="J1760" s="265"/>
      <c r="K1760" s="266"/>
      <c r="L1760" s="247"/>
    </row>
    <row r="1761" spans="1:12" ht="7.5" customHeight="1" x14ac:dyDescent="0.25">
      <c r="A1761" s="99"/>
      <c r="B1761" s="100"/>
      <c r="C1761" s="100"/>
      <c r="D1761" s="101"/>
      <c r="E1761" s="100"/>
      <c r="F1761" s="100"/>
      <c r="G1761" s="100"/>
      <c r="H1761" s="100"/>
      <c r="I1761" s="102"/>
      <c r="J1761" s="102"/>
      <c r="K1761" s="100"/>
      <c r="L1761" s="100"/>
    </row>
    <row r="1762" spans="1:12" s="10" customFormat="1" ht="16.5" customHeight="1" x14ac:dyDescent="0.3">
      <c r="A1762" s="103"/>
      <c r="B1762" s="104" t="s">
        <v>0</v>
      </c>
      <c r="C1762" s="105"/>
      <c r="D1762" s="106" t="s">
        <v>1</v>
      </c>
      <c r="E1762" s="107">
        <v>22050079</v>
      </c>
      <c r="F1762" s="108"/>
      <c r="G1762" s="109" t="s">
        <v>2</v>
      </c>
      <c r="H1762" s="413" t="s">
        <v>47</v>
      </c>
      <c r="I1762" s="413"/>
      <c r="J1762" s="413"/>
      <c r="K1762" s="414"/>
      <c r="L1762" s="110"/>
    </row>
    <row r="1763" spans="1:12" s="10" customFormat="1" ht="2.4500000000000002" customHeight="1" x14ac:dyDescent="0.3">
      <c r="A1763" s="103"/>
      <c r="B1763" s="111"/>
      <c r="C1763" s="112"/>
      <c r="D1763" s="113"/>
      <c r="E1763" s="114"/>
      <c r="F1763" s="417" t="s">
        <v>3</v>
      </c>
      <c r="G1763" s="115"/>
      <c r="H1763" s="415"/>
      <c r="I1763" s="415"/>
      <c r="J1763" s="415"/>
      <c r="K1763" s="416"/>
      <c r="L1763" s="110"/>
    </row>
    <row r="1764" spans="1:12" s="10" customFormat="1" ht="16.5" customHeight="1" x14ac:dyDescent="0.3">
      <c r="A1764" s="103"/>
      <c r="B1764" s="104" t="s">
        <v>4</v>
      </c>
      <c r="C1764" s="105"/>
      <c r="D1764" s="418">
        <v>44704</v>
      </c>
      <c r="E1764" s="419"/>
      <c r="F1764" s="417"/>
      <c r="G1764" s="116"/>
      <c r="H1764" s="407" t="s">
        <v>48</v>
      </c>
      <c r="I1764" s="407"/>
      <c r="J1764" s="407"/>
      <c r="K1764" s="420"/>
      <c r="L1764" s="116"/>
    </row>
    <row r="1765" spans="1:12" s="10" customFormat="1" ht="2.4500000000000002" customHeight="1" x14ac:dyDescent="0.3">
      <c r="A1765" s="103"/>
      <c r="B1765" s="111"/>
      <c r="C1765" s="112"/>
      <c r="D1765" s="113"/>
      <c r="E1765" s="114"/>
      <c r="F1765" s="417"/>
      <c r="G1765" s="116"/>
      <c r="H1765" s="421" t="s">
        <v>37</v>
      </c>
      <c r="I1765" s="421"/>
      <c r="J1765" s="421"/>
      <c r="K1765" s="422"/>
      <c r="L1765" s="117"/>
    </row>
    <row r="1766" spans="1:12" s="10" customFormat="1" ht="16.5" customHeight="1" x14ac:dyDescent="0.4">
      <c r="A1766" s="103"/>
      <c r="B1766" s="104" t="s">
        <v>5</v>
      </c>
      <c r="C1766" s="105"/>
      <c r="D1766" s="118" t="s">
        <v>122</v>
      </c>
      <c r="E1766" s="107"/>
      <c r="F1766" s="119"/>
      <c r="G1766" s="120"/>
      <c r="H1766" s="423"/>
      <c r="I1766" s="423"/>
      <c r="J1766" s="423"/>
      <c r="K1766" s="424"/>
      <c r="L1766" s="117"/>
    </row>
    <row r="1767" spans="1:12" s="10" customFormat="1" ht="5.0999999999999996" customHeight="1" x14ac:dyDescent="0.45">
      <c r="A1767" s="103"/>
      <c r="B1767" s="121"/>
      <c r="C1767" s="122"/>
      <c r="D1767" s="123"/>
      <c r="E1767" s="108"/>
      <c r="F1767" s="124"/>
      <c r="G1767" s="108"/>
      <c r="H1767" s="108"/>
      <c r="I1767" s="125"/>
      <c r="J1767" s="125"/>
      <c r="K1767" s="126"/>
      <c r="L1767" s="108"/>
    </row>
    <row r="1768" spans="1:12" s="10" customFormat="1" ht="14.25" thickBot="1" x14ac:dyDescent="0.3">
      <c r="A1768" s="103"/>
      <c r="B1768" s="127" t="s">
        <v>6</v>
      </c>
      <c r="C1768" s="127" t="s">
        <v>7</v>
      </c>
      <c r="D1768" s="128" t="s">
        <v>8</v>
      </c>
      <c r="E1768" s="129"/>
      <c r="F1768" s="130" t="s">
        <v>9</v>
      </c>
      <c r="G1768" s="131"/>
      <c r="H1768" s="127" t="s">
        <v>10</v>
      </c>
      <c r="I1768" s="132" t="s">
        <v>11</v>
      </c>
      <c r="J1768" s="132" t="s">
        <v>12</v>
      </c>
      <c r="K1768" s="133" t="s">
        <v>13</v>
      </c>
      <c r="L1768" s="134"/>
    </row>
    <row r="1769" spans="1:12" s="10" customFormat="1" ht="7.5" customHeight="1" thickTop="1" x14ac:dyDescent="0.25">
      <c r="A1769" s="103"/>
      <c r="B1769" s="135"/>
      <c r="C1769" s="136"/>
      <c r="D1769" s="137"/>
      <c r="E1769" s="138"/>
      <c r="F1769" s="139"/>
      <c r="G1769" s="140"/>
      <c r="H1769" s="135"/>
      <c r="I1769" s="141"/>
      <c r="J1769" s="141"/>
      <c r="K1769" s="142"/>
      <c r="L1769" s="134"/>
    </row>
    <row r="1770" spans="1:12" s="10" customFormat="1" ht="13.5" customHeight="1" x14ac:dyDescent="0.25">
      <c r="A1770" s="143">
        <v>1</v>
      </c>
      <c r="B1770" s="144">
        <v>72</v>
      </c>
      <c r="C1770" s="144" t="s">
        <v>32</v>
      </c>
      <c r="D1770" s="331">
        <v>3</v>
      </c>
      <c r="E1770" s="146" t="s">
        <v>123</v>
      </c>
      <c r="F1770" s="147"/>
      <c r="G1770" s="148"/>
      <c r="H1770" s="149">
        <v>124200</v>
      </c>
      <c r="I1770" s="150">
        <v>0.13500000000000001</v>
      </c>
      <c r="J1770" s="150"/>
      <c r="K1770" s="151">
        <f t="shared" ref="K1770:K1789" si="44">(B1770*H1770-((B1770*H1770)*I1770))-((B1770*H1770-((B1770*H1770)*I1770))*J1770)</f>
        <v>7735176</v>
      </c>
      <c r="L1770" s="134"/>
    </row>
    <row r="1771" spans="1:12" s="10" customFormat="1" ht="13.5" customHeight="1" x14ac:dyDescent="0.25">
      <c r="A1771" s="143">
        <v>2</v>
      </c>
      <c r="B1771" s="144"/>
      <c r="C1771" s="144"/>
      <c r="D1771" s="331"/>
      <c r="E1771" s="152"/>
      <c r="F1771" s="147"/>
      <c r="G1771" s="148"/>
      <c r="H1771" s="149"/>
      <c r="I1771" s="150"/>
      <c r="J1771" s="150"/>
      <c r="K1771" s="151">
        <f t="shared" si="44"/>
        <v>0</v>
      </c>
      <c r="L1771" s="134"/>
    </row>
    <row r="1772" spans="1:12" s="10" customFormat="1" ht="13.5" x14ac:dyDescent="0.25">
      <c r="A1772" s="143">
        <v>3</v>
      </c>
      <c r="B1772" s="144"/>
      <c r="C1772" s="144"/>
      <c r="D1772" s="331"/>
      <c r="E1772" s="152"/>
      <c r="F1772" s="147"/>
      <c r="G1772" s="148"/>
      <c r="H1772" s="149"/>
      <c r="I1772" s="150"/>
      <c r="J1772" s="150"/>
      <c r="K1772" s="151">
        <f t="shared" si="44"/>
        <v>0</v>
      </c>
      <c r="L1772" s="134"/>
    </row>
    <row r="1773" spans="1:12" s="10" customFormat="1" ht="13.5" customHeight="1" x14ac:dyDescent="0.25">
      <c r="A1773" s="143">
        <v>4</v>
      </c>
      <c r="B1773" s="144"/>
      <c r="C1773" s="144"/>
      <c r="D1773" s="331"/>
      <c r="E1773" s="152"/>
      <c r="F1773" s="147"/>
      <c r="G1773" s="148"/>
      <c r="H1773" s="149"/>
      <c r="I1773" s="150"/>
      <c r="J1773" s="150"/>
      <c r="K1773" s="151">
        <f t="shared" si="44"/>
        <v>0</v>
      </c>
      <c r="L1773" s="134"/>
    </row>
    <row r="1774" spans="1:12" s="10" customFormat="1" ht="13.5" x14ac:dyDescent="0.25">
      <c r="A1774" s="143">
        <v>5</v>
      </c>
      <c r="B1774" s="144"/>
      <c r="C1774" s="144"/>
      <c r="D1774" s="331"/>
      <c r="E1774" s="152"/>
      <c r="F1774" s="147"/>
      <c r="G1774" s="148"/>
      <c r="H1774" s="149"/>
      <c r="I1774" s="150"/>
      <c r="J1774" s="150"/>
      <c r="K1774" s="151">
        <f t="shared" si="44"/>
        <v>0</v>
      </c>
      <c r="L1774" s="134"/>
    </row>
    <row r="1775" spans="1:12" s="10" customFormat="1" ht="13.5" x14ac:dyDescent="0.25">
      <c r="A1775" s="143">
        <v>6</v>
      </c>
      <c r="B1775" s="144"/>
      <c r="C1775" s="144"/>
      <c r="D1775" s="331"/>
      <c r="E1775" s="152"/>
      <c r="F1775" s="147"/>
      <c r="G1775" s="148"/>
      <c r="H1775" s="149"/>
      <c r="I1775" s="150"/>
      <c r="J1775" s="150"/>
      <c r="K1775" s="151">
        <f t="shared" si="44"/>
        <v>0</v>
      </c>
      <c r="L1775" s="134"/>
    </row>
    <row r="1776" spans="1:12" s="10" customFormat="1" ht="13.5" x14ac:dyDescent="0.25">
      <c r="A1776" s="143">
        <v>7</v>
      </c>
      <c r="B1776" s="144"/>
      <c r="C1776" s="144"/>
      <c r="D1776" s="331"/>
      <c r="E1776" s="152"/>
      <c r="F1776" s="147"/>
      <c r="G1776" s="148"/>
      <c r="H1776" s="149"/>
      <c r="I1776" s="150"/>
      <c r="J1776" s="150"/>
      <c r="K1776" s="151">
        <f t="shared" si="44"/>
        <v>0</v>
      </c>
      <c r="L1776" s="134"/>
    </row>
    <row r="1777" spans="1:12" s="10" customFormat="1" ht="13.5" x14ac:dyDescent="0.25">
      <c r="A1777" s="143">
        <v>8</v>
      </c>
      <c r="B1777" s="144"/>
      <c r="C1777" s="144"/>
      <c r="D1777" s="331"/>
      <c r="E1777" s="152"/>
      <c r="F1777" s="147"/>
      <c r="G1777" s="148"/>
      <c r="H1777" s="149"/>
      <c r="I1777" s="150"/>
      <c r="J1777" s="150"/>
      <c r="K1777" s="151">
        <f t="shared" si="44"/>
        <v>0</v>
      </c>
      <c r="L1777" s="134"/>
    </row>
    <row r="1778" spans="1:12" s="10" customFormat="1" ht="13.5" x14ac:dyDescent="0.25">
      <c r="A1778" s="143">
        <v>9</v>
      </c>
      <c r="B1778" s="144"/>
      <c r="C1778" s="144"/>
      <c r="D1778" s="331"/>
      <c r="E1778" s="152"/>
      <c r="F1778" s="147"/>
      <c r="G1778" s="148"/>
      <c r="H1778" s="149"/>
      <c r="I1778" s="150"/>
      <c r="J1778" s="150"/>
      <c r="K1778" s="151">
        <f t="shared" si="44"/>
        <v>0</v>
      </c>
      <c r="L1778" s="134"/>
    </row>
    <row r="1779" spans="1:12" s="10" customFormat="1" ht="13.5" x14ac:dyDescent="0.25">
      <c r="A1779" s="143">
        <v>10</v>
      </c>
      <c r="B1779" s="144"/>
      <c r="C1779" s="144"/>
      <c r="D1779" s="331"/>
      <c r="E1779" s="152"/>
      <c r="F1779" s="147"/>
      <c r="G1779" s="148"/>
      <c r="H1779" s="149"/>
      <c r="I1779" s="150"/>
      <c r="J1779" s="150"/>
      <c r="K1779" s="151">
        <f t="shared" si="44"/>
        <v>0</v>
      </c>
      <c r="L1779" s="134"/>
    </row>
    <row r="1780" spans="1:12" s="10" customFormat="1" ht="13.5" x14ac:dyDescent="0.25">
      <c r="A1780" s="143">
        <v>11</v>
      </c>
      <c r="B1780" s="144"/>
      <c r="C1780" s="144"/>
      <c r="D1780" s="331"/>
      <c r="E1780" s="152"/>
      <c r="F1780" s="147"/>
      <c r="G1780" s="148"/>
      <c r="H1780" s="149"/>
      <c r="I1780" s="150"/>
      <c r="J1780" s="150"/>
      <c r="K1780" s="151">
        <f t="shared" si="44"/>
        <v>0</v>
      </c>
      <c r="L1780" s="134"/>
    </row>
    <row r="1781" spans="1:12" s="10" customFormat="1" ht="13.5" x14ac:dyDescent="0.25">
      <c r="A1781" s="143">
        <v>12</v>
      </c>
      <c r="B1781" s="144"/>
      <c r="C1781" s="144"/>
      <c r="D1781" s="331"/>
      <c r="E1781" s="152"/>
      <c r="F1781" s="147"/>
      <c r="G1781" s="148"/>
      <c r="H1781" s="149"/>
      <c r="I1781" s="150"/>
      <c r="J1781" s="150"/>
      <c r="K1781" s="151">
        <f t="shared" si="44"/>
        <v>0</v>
      </c>
      <c r="L1781" s="134"/>
    </row>
    <row r="1782" spans="1:12" s="10" customFormat="1" ht="13.5" x14ac:dyDescent="0.25">
      <c r="A1782" s="143">
        <v>13</v>
      </c>
      <c r="B1782" s="144"/>
      <c r="C1782" s="144"/>
      <c r="D1782" s="331"/>
      <c r="E1782" s="152"/>
      <c r="F1782" s="147"/>
      <c r="G1782" s="148"/>
      <c r="H1782" s="149"/>
      <c r="I1782" s="150"/>
      <c r="J1782" s="150"/>
      <c r="K1782" s="151">
        <f t="shared" si="44"/>
        <v>0</v>
      </c>
      <c r="L1782" s="134"/>
    </row>
    <row r="1783" spans="1:12" s="10" customFormat="1" ht="13.5" x14ac:dyDescent="0.25">
      <c r="A1783" s="143">
        <v>14</v>
      </c>
      <c r="B1783" s="144"/>
      <c r="C1783" s="144"/>
      <c r="D1783" s="331"/>
      <c r="E1783" s="152"/>
      <c r="F1783" s="147"/>
      <c r="G1783" s="148"/>
      <c r="H1783" s="149"/>
      <c r="I1783" s="150"/>
      <c r="J1783" s="150"/>
      <c r="K1783" s="151">
        <f t="shared" si="44"/>
        <v>0</v>
      </c>
      <c r="L1783" s="134"/>
    </row>
    <row r="1784" spans="1:12" s="10" customFormat="1" ht="13.5" x14ac:dyDescent="0.25">
      <c r="A1784" s="143">
        <v>15</v>
      </c>
      <c r="B1784" s="144"/>
      <c r="C1784" s="144"/>
      <c r="D1784" s="331"/>
      <c r="E1784" s="152"/>
      <c r="F1784" s="147"/>
      <c r="G1784" s="148"/>
      <c r="H1784" s="149"/>
      <c r="I1784" s="150"/>
      <c r="J1784" s="150"/>
      <c r="K1784" s="151">
        <f t="shared" si="44"/>
        <v>0</v>
      </c>
      <c r="L1784" s="134"/>
    </row>
    <row r="1785" spans="1:12" s="10" customFormat="1" ht="13.5" x14ac:dyDescent="0.25">
      <c r="A1785" s="143">
        <v>16</v>
      </c>
      <c r="B1785" s="144"/>
      <c r="C1785" s="144"/>
      <c r="D1785" s="331"/>
      <c r="E1785" s="152"/>
      <c r="F1785" s="147"/>
      <c r="G1785" s="148"/>
      <c r="H1785" s="149"/>
      <c r="I1785" s="150"/>
      <c r="J1785" s="150"/>
      <c r="K1785" s="151">
        <f t="shared" si="44"/>
        <v>0</v>
      </c>
      <c r="L1785" s="134"/>
    </row>
    <row r="1786" spans="1:12" s="10" customFormat="1" ht="13.5" x14ac:dyDescent="0.25">
      <c r="A1786" s="143">
        <v>17</v>
      </c>
      <c r="B1786" s="144"/>
      <c r="C1786" s="144"/>
      <c r="D1786" s="331"/>
      <c r="E1786" s="152"/>
      <c r="F1786" s="147"/>
      <c r="G1786" s="148"/>
      <c r="H1786" s="149"/>
      <c r="I1786" s="150"/>
      <c r="J1786" s="150"/>
      <c r="K1786" s="151">
        <f t="shared" si="44"/>
        <v>0</v>
      </c>
      <c r="L1786" s="134"/>
    </row>
    <row r="1787" spans="1:12" s="10" customFormat="1" ht="13.5" x14ac:dyDescent="0.25">
      <c r="A1787" s="143">
        <v>18</v>
      </c>
      <c r="B1787" s="144"/>
      <c r="C1787" s="144"/>
      <c r="D1787" s="331"/>
      <c r="E1787" s="152"/>
      <c r="F1787" s="147"/>
      <c r="G1787" s="148"/>
      <c r="H1787" s="149"/>
      <c r="I1787" s="150"/>
      <c r="J1787" s="150"/>
      <c r="K1787" s="151">
        <f t="shared" si="44"/>
        <v>0</v>
      </c>
      <c r="L1787" s="134"/>
    </row>
    <row r="1788" spans="1:12" s="10" customFormat="1" ht="12.75" customHeight="1" x14ac:dyDescent="0.25">
      <c r="A1788" s="143">
        <v>19</v>
      </c>
      <c r="B1788" s="144"/>
      <c r="C1788" s="144"/>
      <c r="D1788" s="331"/>
      <c r="E1788" s="152"/>
      <c r="F1788" s="147"/>
      <c r="G1788" s="148"/>
      <c r="H1788" s="149"/>
      <c r="I1788" s="150"/>
      <c r="J1788" s="150"/>
      <c r="K1788" s="151">
        <f t="shared" si="44"/>
        <v>0</v>
      </c>
      <c r="L1788" s="134"/>
    </row>
    <row r="1789" spans="1:12" s="10" customFormat="1" ht="13.5" x14ac:dyDescent="0.25">
      <c r="A1789" s="143">
        <v>20</v>
      </c>
      <c r="B1789" s="144"/>
      <c r="C1789" s="144"/>
      <c r="D1789" s="331"/>
      <c r="E1789" s="152"/>
      <c r="F1789" s="147"/>
      <c r="G1789" s="148"/>
      <c r="H1789" s="149"/>
      <c r="I1789" s="150"/>
      <c r="J1789" s="150"/>
      <c r="K1789" s="151">
        <f t="shared" si="44"/>
        <v>0</v>
      </c>
      <c r="L1789" s="134"/>
    </row>
    <row r="1790" spans="1:12" s="10" customFormat="1" ht="7.5" customHeight="1" x14ac:dyDescent="0.25">
      <c r="A1790" s="103"/>
      <c r="B1790" s="153"/>
      <c r="C1790" s="153"/>
      <c r="D1790" s="154"/>
      <c r="E1790" s="155"/>
      <c r="F1790" s="156"/>
      <c r="G1790" s="157"/>
      <c r="H1790" s="158"/>
      <c r="I1790" s="159"/>
      <c r="J1790" s="159"/>
      <c r="K1790" s="160"/>
      <c r="L1790" s="134"/>
    </row>
    <row r="1791" spans="1:12" s="10" customFormat="1" ht="5.0999999999999996" customHeight="1" x14ac:dyDescent="0.25">
      <c r="A1791" s="103"/>
      <c r="B1791" s="329"/>
      <c r="C1791" s="329"/>
      <c r="D1791" s="162"/>
      <c r="E1791" s="163"/>
      <c r="F1791" s="163"/>
      <c r="G1791" s="163"/>
      <c r="H1791" s="163"/>
      <c r="I1791" s="164"/>
      <c r="J1791" s="425"/>
      <c r="K1791" s="407"/>
      <c r="L1791" s="108"/>
    </row>
    <row r="1792" spans="1:12" s="10" customFormat="1" ht="16.5" customHeight="1" x14ac:dyDescent="0.3">
      <c r="A1792" s="103"/>
      <c r="B1792" s="165"/>
      <c r="C1792" s="165"/>
      <c r="D1792" s="123"/>
      <c r="E1792" s="108"/>
      <c r="F1792" s="108"/>
      <c r="G1792" s="108"/>
      <c r="H1792" s="108"/>
      <c r="I1792" s="166" t="s">
        <v>14</v>
      </c>
      <c r="J1792" s="426">
        <f>SUM(K1770:K1790)</f>
        <v>7735176</v>
      </c>
      <c r="K1792" s="427"/>
      <c r="L1792" s="134"/>
    </row>
    <row r="1793" spans="1:12" s="10" customFormat="1" ht="5.0999999999999996" customHeight="1" x14ac:dyDescent="0.3">
      <c r="A1793" s="103"/>
      <c r="B1793" s="165"/>
      <c r="C1793" s="165"/>
      <c r="D1793" s="123"/>
      <c r="E1793" s="108"/>
      <c r="F1793" s="108"/>
      <c r="G1793" s="108"/>
      <c r="H1793" s="108"/>
      <c r="I1793" s="167"/>
      <c r="J1793" s="406"/>
      <c r="K1793" s="406"/>
      <c r="L1793" s="108"/>
    </row>
    <row r="1794" spans="1:12" s="10" customFormat="1" ht="16.5" customHeight="1" x14ac:dyDescent="0.3">
      <c r="A1794" s="103"/>
      <c r="B1794" s="165"/>
      <c r="C1794" s="165"/>
      <c r="D1794" s="123"/>
      <c r="E1794" s="108"/>
      <c r="F1794" s="108"/>
      <c r="G1794" s="108"/>
      <c r="H1794" s="108"/>
      <c r="I1794" s="166" t="s">
        <v>15</v>
      </c>
      <c r="J1794" s="168"/>
      <c r="K1794" s="169">
        <f>J1792*J1794</f>
        <v>0</v>
      </c>
      <c r="L1794" s="170"/>
    </row>
    <row r="1795" spans="1:12" s="10" customFormat="1" ht="5.0999999999999996" customHeight="1" x14ac:dyDescent="0.3">
      <c r="A1795" s="103"/>
      <c r="B1795" s="165"/>
      <c r="C1795" s="165"/>
      <c r="D1795" s="123"/>
      <c r="E1795" s="108"/>
      <c r="F1795" s="108"/>
      <c r="G1795" s="108"/>
      <c r="H1795" s="108"/>
      <c r="I1795" s="167"/>
      <c r="J1795" s="407"/>
      <c r="K1795" s="407"/>
      <c r="L1795" s="108"/>
    </row>
    <row r="1796" spans="1:12" s="10" customFormat="1" ht="16.5" customHeight="1" x14ac:dyDescent="0.3">
      <c r="A1796" s="103"/>
      <c r="B1796" s="171" t="s">
        <v>16</v>
      </c>
      <c r="C1796" s="171"/>
      <c r="D1796" s="123"/>
      <c r="E1796" s="123" t="s">
        <v>17</v>
      </c>
      <c r="F1796" s="108"/>
      <c r="G1796" s="108"/>
      <c r="H1796" s="108"/>
      <c r="I1796" s="166" t="s">
        <v>28</v>
      </c>
      <c r="J1796" s="408">
        <f>((J1792/1.11)+(K1794/1.11))*11%</f>
        <v>766548.9729729729</v>
      </c>
      <c r="K1796" s="409"/>
      <c r="L1796" s="172"/>
    </row>
    <row r="1797" spans="1:12" s="10" customFormat="1" ht="5.0999999999999996" customHeight="1" x14ac:dyDescent="0.3">
      <c r="A1797" s="103"/>
      <c r="B1797" s="165"/>
      <c r="C1797" s="165"/>
      <c r="D1797" s="123"/>
      <c r="E1797" s="108"/>
      <c r="F1797" s="108"/>
      <c r="G1797" s="108"/>
      <c r="H1797" s="108"/>
      <c r="I1797" s="167"/>
      <c r="J1797" s="407"/>
      <c r="K1797" s="407"/>
      <c r="L1797" s="108"/>
    </row>
    <row r="1798" spans="1:12" s="10" customFormat="1" ht="16.5" customHeight="1" x14ac:dyDescent="0.3">
      <c r="A1798" s="103"/>
      <c r="B1798" s="173"/>
      <c r="C1798" s="174"/>
      <c r="D1798" s="123"/>
      <c r="E1798" s="123"/>
      <c r="F1798" s="108"/>
      <c r="G1798" s="108"/>
      <c r="H1798" s="108"/>
      <c r="I1798" s="166" t="s">
        <v>18</v>
      </c>
      <c r="J1798" s="175"/>
      <c r="K1798" s="176">
        <f>J1792-K1794</f>
        <v>7735176</v>
      </c>
      <c r="L1798" s="172"/>
    </row>
    <row r="1799" spans="1:12" s="10" customFormat="1" ht="13.5" customHeight="1" x14ac:dyDescent="0.25">
      <c r="A1799" s="103"/>
      <c r="B1799" s="177" t="s">
        <v>19</v>
      </c>
      <c r="C1799" s="163"/>
      <c r="D1799" s="162"/>
      <c r="E1799" s="108"/>
      <c r="F1799" s="108"/>
      <c r="G1799" s="108"/>
      <c r="H1799" s="108"/>
      <c r="I1799" s="178"/>
      <c r="J1799" s="125" t="s">
        <v>20</v>
      </c>
      <c r="K1799" s="179" t="s">
        <v>124</v>
      </c>
      <c r="L1799" s="108"/>
    </row>
    <row r="1800" spans="1:12" s="10" customFormat="1" ht="7.5" customHeight="1" x14ac:dyDescent="0.25">
      <c r="A1800" s="180"/>
      <c r="B1800" s="163"/>
      <c r="C1800" s="163"/>
      <c r="D1800" s="162"/>
      <c r="E1800" s="163"/>
      <c r="F1800" s="163"/>
      <c r="G1800" s="163"/>
      <c r="H1800" s="163"/>
      <c r="I1800" s="181"/>
      <c r="J1800" s="181"/>
      <c r="K1800" s="182"/>
      <c r="L1800" s="163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22050080</v>
      </c>
      <c r="G1802" s="11" t="s">
        <v>2</v>
      </c>
      <c r="H1802" s="451" t="s">
        <v>125</v>
      </c>
      <c r="I1802" s="451"/>
      <c r="J1802" s="451"/>
      <c r="K1802" s="452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455" t="s">
        <v>3</v>
      </c>
      <c r="G1803" s="17"/>
      <c r="H1803" s="453"/>
      <c r="I1803" s="453"/>
      <c r="J1803" s="453"/>
      <c r="K1803" s="454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456">
        <v>44702</v>
      </c>
      <c r="E1804" s="457"/>
      <c r="F1804" s="455"/>
      <c r="G1804" s="18"/>
      <c r="H1804" s="445" t="s">
        <v>126</v>
      </c>
      <c r="I1804" s="445"/>
      <c r="J1804" s="445"/>
      <c r="K1804" s="458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455"/>
      <c r="G1805" s="18"/>
      <c r="H1805" s="459" t="s">
        <v>127</v>
      </c>
      <c r="I1805" s="459"/>
      <c r="J1805" s="459"/>
      <c r="K1805" s="460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128</v>
      </c>
      <c r="E1806" s="9"/>
      <c r="F1806" s="21"/>
      <c r="G1806" s="22"/>
      <c r="H1806" s="461"/>
      <c r="I1806" s="461"/>
      <c r="J1806" s="461"/>
      <c r="K1806" s="462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48</v>
      </c>
      <c r="C1810" s="46" t="s">
        <v>104</v>
      </c>
      <c r="D1810" s="273"/>
      <c r="E1810" s="48" t="s">
        <v>129</v>
      </c>
      <c r="F1810" s="49"/>
      <c r="G1810" s="50"/>
      <c r="H1810" s="51">
        <v>4100</v>
      </c>
      <c r="I1810" s="52">
        <v>0.14499999999999999</v>
      </c>
      <c r="J1810" s="52"/>
      <c r="K1810" s="53">
        <f t="shared" ref="K1810:K1829" si="45">(B1810*H1810-((B1810*H1810)*I1810))-((B1810*H1810-((B1810*H1810)*I1810))*J1810)</f>
        <v>168264</v>
      </c>
      <c r="L1810" s="36"/>
    </row>
    <row r="1811" spans="1:12" s="10" customFormat="1" ht="13.5" customHeight="1" x14ac:dyDescent="0.25">
      <c r="A1811" s="45">
        <v>2</v>
      </c>
      <c r="B1811" s="46">
        <v>12</v>
      </c>
      <c r="C1811" s="46" t="s">
        <v>74</v>
      </c>
      <c r="D1811" s="273"/>
      <c r="E1811" s="48" t="s">
        <v>130</v>
      </c>
      <c r="F1811" s="49"/>
      <c r="G1811" s="50"/>
      <c r="H1811" s="51">
        <v>46800</v>
      </c>
      <c r="I1811" s="52">
        <v>0.14499999999999999</v>
      </c>
      <c r="J1811" s="52"/>
      <c r="K1811" s="53">
        <f t="shared" si="45"/>
        <v>480168</v>
      </c>
      <c r="L1811" s="36"/>
    </row>
    <row r="1812" spans="1:12" s="10" customFormat="1" ht="13.5" x14ac:dyDescent="0.25">
      <c r="A1812" s="45">
        <v>3</v>
      </c>
      <c r="B1812" s="46">
        <v>3</v>
      </c>
      <c r="C1812" s="46" t="s">
        <v>74</v>
      </c>
      <c r="D1812" s="273"/>
      <c r="E1812" s="48" t="s">
        <v>131</v>
      </c>
      <c r="F1812" s="49"/>
      <c r="G1812" s="50"/>
      <c r="H1812" s="51">
        <v>492000</v>
      </c>
      <c r="I1812" s="52">
        <v>0.14499999999999999</v>
      </c>
      <c r="J1812" s="52"/>
      <c r="K1812" s="53">
        <f t="shared" si="45"/>
        <v>1261980</v>
      </c>
      <c r="L1812" s="36"/>
    </row>
    <row r="1813" spans="1:12" s="10" customFormat="1" ht="13.5" customHeight="1" x14ac:dyDescent="0.25">
      <c r="A1813" s="45">
        <v>4</v>
      </c>
      <c r="B1813" s="46">
        <v>20</v>
      </c>
      <c r="C1813" s="46" t="s">
        <v>104</v>
      </c>
      <c r="D1813" s="273"/>
      <c r="E1813" s="48" t="s">
        <v>132</v>
      </c>
      <c r="F1813" s="49"/>
      <c r="G1813" s="50"/>
      <c r="H1813" s="51">
        <v>19000</v>
      </c>
      <c r="I1813" s="52">
        <v>0.14499999999999999</v>
      </c>
      <c r="J1813" s="52"/>
      <c r="K1813" s="53">
        <f t="shared" si="45"/>
        <v>324900</v>
      </c>
      <c r="L1813" s="36"/>
    </row>
    <row r="1814" spans="1:12" s="10" customFormat="1" ht="13.5" x14ac:dyDescent="0.25">
      <c r="A1814" s="45">
        <v>5</v>
      </c>
      <c r="B1814" s="46">
        <v>10</v>
      </c>
      <c r="C1814" s="46" t="s">
        <v>74</v>
      </c>
      <c r="D1814" s="273"/>
      <c r="E1814" s="48" t="s">
        <v>133</v>
      </c>
      <c r="F1814" s="49"/>
      <c r="G1814" s="50"/>
      <c r="H1814" s="51">
        <v>99600</v>
      </c>
      <c r="I1814" s="52">
        <v>0.14499999999999999</v>
      </c>
      <c r="J1814" s="52"/>
      <c r="K1814" s="53">
        <f t="shared" si="45"/>
        <v>851580</v>
      </c>
      <c r="L1814" s="36"/>
    </row>
    <row r="1815" spans="1:12" s="10" customFormat="1" ht="13.5" x14ac:dyDescent="0.25">
      <c r="A1815" s="45">
        <v>6</v>
      </c>
      <c r="B1815" s="46">
        <v>9</v>
      </c>
      <c r="C1815" s="46" t="s">
        <v>74</v>
      </c>
      <c r="D1815" s="273"/>
      <c r="E1815" s="48" t="s">
        <v>134</v>
      </c>
      <c r="F1815" s="49"/>
      <c r="G1815" s="50"/>
      <c r="H1815" s="51">
        <v>74400</v>
      </c>
      <c r="I1815" s="52">
        <v>0.14499999999999999</v>
      </c>
      <c r="J1815" s="52"/>
      <c r="K1815" s="53">
        <f t="shared" si="45"/>
        <v>572508</v>
      </c>
      <c r="L1815" s="36"/>
    </row>
    <row r="1816" spans="1:12" s="10" customFormat="1" ht="13.5" x14ac:dyDescent="0.25">
      <c r="A1816" s="45">
        <v>7</v>
      </c>
      <c r="B1816" s="46"/>
      <c r="C1816" s="46"/>
      <c r="D1816" s="273"/>
      <c r="E1816" s="48"/>
      <c r="F1816" s="49"/>
      <c r="G1816" s="50"/>
      <c r="H1816" s="51"/>
      <c r="I1816" s="52"/>
      <c r="J1816" s="52"/>
      <c r="K1816" s="53">
        <f t="shared" si="45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273"/>
      <c r="E1817" s="48"/>
      <c r="F1817" s="49"/>
      <c r="G1817" s="50"/>
      <c r="H1817" s="51"/>
      <c r="I1817" s="52"/>
      <c r="J1817" s="52"/>
      <c r="K1817" s="53">
        <f t="shared" si="45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273"/>
      <c r="E1818" s="48"/>
      <c r="F1818" s="49"/>
      <c r="G1818" s="50"/>
      <c r="H1818" s="51"/>
      <c r="I1818" s="52"/>
      <c r="J1818" s="52"/>
      <c r="K1818" s="53">
        <f t="shared" si="45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273"/>
      <c r="E1819" s="48"/>
      <c r="F1819" s="49"/>
      <c r="G1819" s="50"/>
      <c r="H1819" s="51"/>
      <c r="I1819" s="52"/>
      <c r="J1819" s="52"/>
      <c r="K1819" s="53">
        <f t="shared" si="45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273"/>
      <c r="E1820" s="48"/>
      <c r="F1820" s="49"/>
      <c r="G1820" s="50"/>
      <c r="H1820" s="51"/>
      <c r="I1820" s="52"/>
      <c r="J1820" s="52"/>
      <c r="K1820" s="53">
        <f t="shared" si="45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273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273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273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273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273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273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273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273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273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272"/>
      <c r="C1831" s="272"/>
      <c r="D1831" s="63"/>
      <c r="E1831" s="64"/>
      <c r="F1831" s="64"/>
      <c r="G1831" s="64"/>
      <c r="H1831" s="64"/>
      <c r="I1831" s="65"/>
      <c r="J1831" s="444"/>
      <c r="K1831" s="445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446">
        <f>SUM(K1810:K1830)</f>
        <v>3659400</v>
      </c>
      <c r="K1832" s="447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448"/>
      <c r="K1833" s="448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445"/>
      <c r="K1835" s="445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28</v>
      </c>
      <c r="J1836" s="449">
        <f>((J1832/1.11)+(K1834/1.11))*11%</f>
        <v>362643.2432432432</v>
      </c>
      <c r="K1836" s="450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445"/>
      <c r="K1837" s="445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18</v>
      </c>
      <c r="J1838" s="76"/>
      <c r="K1838" s="77">
        <f>J1832-K1834</f>
        <v>3659400</v>
      </c>
      <c r="L1838" s="73"/>
    </row>
    <row r="1839" spans="1:12" s="10" customFormat="1" ht="13.5" customHeight="1" x14ac:dyDescent="0.25">
      <c r="A1839" s="5"/>
      <c r="B1839" s="78" t="s">
        <v>19</v>
      </c>
      <c r="C1839" s="64"/>
      <c r="D1839" s="63"/>
      <c r="I1839" s="79"/>
      <c r="J1839" s="27" t="s">
        <v>20</v>
      </c>
      <c r="K1839" s="80" t="s">
        <v>110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183"/>
      <c r="B1841" s="184"/>
      <c r="C1841" s="184"/>
      <c r="D1841" s="185"/>
      <c r="E1841" s="184"/>
      <c r="F1841" s="184"/>
      <c r="G1841" s="184"/>
      <c r="H1841" s="184"/>
      <c r="I1841" s="186"/>
      <c r="J1841" s="186"/>
      <c r="K1841" s="184"/>
      <c r="L1841" s="184"/>
    </row>
    <row r="1842" spans="1:12" s="10" customFormat="1" ht="16.5" customHeight="1" x14ac:dyDescent="0.3">
      <c r="A1842" s="187"/>
      <c r="B1842" s="188" t="s">
        <v>0</v>
      </c>
      <c r="C1842" s="189"/>
      <c r="D1842" s="190" t="s">
        <v>1</v>
      </c>
      <c r="E1842" s="191">
        <v>22050080</v>
      </c>
      <c r="F1842" s="192"/>
      <c r="G1842" s="193" t="s">
        <v>2</v>
      </c>
      <c r="H1842" s="428" t="s">
        <v>125</v>
      </c>
      <c r="I1842" s="428"/>
      <c r="J1842" s="428"/>
      <c r="K1842" s="429"/>
      <c r="L1842" s="194"/>
    </row>
    <row r="1843" spans="1:12" s="10" customFormat="1" ht="2.4500000000000002" customHeight="1" x14ac:dyDescent="0.3">
      <c r="A1843" s="187"/>
      <c r="B1843" s="195"/>
      <c r="C1843" s="196"/>
      <c r="D1843" s="197"/>
      <c r="E1843" s="198"/>
      <c r="F1843" s="432" t="s">
        <v>3</v>
      </c>
      <c r="G1843" s="199"/>
      <c r="H1843" s="430"/>
      <c r="I1843" s="430"/>
      <c r="J1843" s="430"/>
      <c r="K1843" s="431"/>
      <c r="L1843" s="194"/>
    </row>
    <row r="1844" spans="1:12" s="10" customFormat="1" ht="16.5" customHeight="1" x14ac:dyDescent="0.3">
      <c r="A1844" s="187"/>
      <c r="B1844" s="188" t="s">
        <v>4</v>
      </c>
      <c r="C1844" s="189"/>
      <c r="D1844" s="433">
        <v>44702</v>
      </c>
      <c r="E1844" s="434"/>
      <c r="F1844" s="432"/>
      <c r="G1844" s="200"/>
      <c r="H1844" s="412" t="s">
        <v>126</v>
      </c>
      <c r="I1844" s="412"/>
      <c r="J1844" s="412"/>
      <c r="K1844" s="435"/>
      <c r="L1844" s="200"/>
    </row>
    <row r="1845" spans="1:12" s="10" customFormat="1" ht="2.4500000000000002" customHeight="1" x14ac:dyDescent="0.3">
      <c r="A1845" s="187"/>
      <c r="B1845" s="195"/>
      <c r="C1845" s="196"/>
      <c r="D1845" s="197"/>
      <c r="E1845" s="198"/>
      <c r="F1845" s="432"/>
      <c r="G1845" s="200"/>
      <c r="H1845" s="436" t="s">
        <v>127</v>
      </c>
      <c r="I1845" s="436"/>
      <c r="J1845" s="436"/>
      <c r="K1845" s="437"/>
      <c r="L1845" s="201"/>
    </row>
    <row r="1846" spans="1:12" s="10" customFormat="1" ht="16.5" customHeight="1" x14ac:dyDescent="0.4">
      <c r="A1846" s="187"/>
      <c r="B1846" s="188" t="s">
        <v>5</v>
      </c>
      <c r="C1846" s="189"/>
      <c r="D1846" s="202" t="s">
        <v>128</v>
      </c>
      <c r="E1846" s="191"/>
      <c r="F1846" s="203"/>
      <c r="G1846" s="204"/>
      <c r="H1846" s="438"/>
      <c r="I1846" s="438"/>
      <c r="J1846" s="438"/>
      <c r="K1846" s="439"/>
      <c r="L1846" s="201"/>
    </row>
    <row r="1847" spans="1:12" s="10" customFormat="1" ht="5.0999999999999996" customHeight="1" x14ac:dyDescent="0.45">
      <c r="A1847" s="187"/>
      <c r="B1847" s="205"/>
      <c r="C1847" s="206"/>
      <c r="D1847" s="207"/>
      <c r="E1847" s="192"/>
      <c r="F1847" s="208"/>
      <c r="G1847" s="192"/>
      <c r="H1847" s="192"/>
      <c r="I1847" s="209"/>
      <c r="J1847" s="209"/>
      <c r="K1847" s="210"/>
      <c r="L1847" s="192"/>
    </row>
    <row r="1848" spans="1:12" s="10" customFormat="1" ht="14.25" thickBot="1" x14ac:dyDescent="0.3">
      <c r="A1848" s="187"/>
      <c r="B1848" s="211" t="s">
        <v>6</v>
      </c>
      <c r="C1848" s="211" t="s">
        <v>7</v>
      </c>
      <c r="D1848" s="212" t="s">
        <v>8</v>
      </c>
      <c r="E1848" s="213"/>
      <c r="F1848" s="214" t="s">
        <v>9</v>
      </c>
      <c r="G1848" s="215"/>
      <c r="H1848" s="211" t="s">
        <v>10</v>
      </c>
      <c r="I1848" s="216" t="s">
        <v>11</v>
      </c>
      <c r="J1848" s="216" t="s">
        <v>12</v>
      </c>
      <c r="K1848" s="217" t="s">
        <v>13</v>
      </c>
      <c r="L1848" s="218"/>
    </row>
    <row r="1849" spans="1:12" s="10" customFormat="1" ht="7.5" customHeight="1" thickTop="1" x14ac:dyDescent="0.25">
      <c r="A1849" s="187"/>
      <c r="B1849" s="219"/>
      <c r="C1849" s="220"/>
      <c r="D1849" s="221"/>
      <c r="E1849" s="222"/>
      <c r="F1849" s="223"/>
      <c r="G1849" s="224"/>
      <c r="H1849" s="219"/>
      <c r="I1849" s="225"/>
      <c r="J1849" s="225"/>
      <c r="K1849" s="226"/>
      <c r="L1849" s="218"/>
    </row>
    <row r="1850" spans="1:12" s="10" customFormat="1" ht="13.5" customHeight="1" x14ac:dyDescent="0.25">
      <c r="A1850" s="227">
        <v>1</v>
      </c>
      <c r="B1850" s="228">
        <v>48</v>
      </c>
      <c r="C1850" s="228" t="s">
        <v>104</v>
      </c>
      <c r="D1850" s="336"/>
      <c r="E1850" s="236" t="s">
        <v>129</v>
      </c>
      <c r="F1850" s="231"/>
      <c r="G1850" s="232"/>
      <c r="H1850" s="233">
        <v>4100</v>
      </c>
      <c r="I1850" s="234">
        <v>0.14499999999999999</v>
      </c>
      <c r="J1850" s="234"/>
      <c r="K1850" s="235">
        <f t="shared" ref="K1850:K1869" si="46">(B1850*H1850-((B1850*H1850)*I1850))-((B1850*H1850-((B1850*H1850)*I1850))*J1850)</f>
        <v>168264</v>
      </c>
      <c r="L1850" s="218"/>
    </row>
    <row r="1851" spans="1:12" s="10" customFormat="1" ht="13.5" customHeight="1" x14ac:dyDescent="0.25">
      <c r="A1851" s="227">
        <v>2</v>
      </c>
      <c r="B1851" s="228">
        <v>12</v>
      </c>
      <c r="C1851" s="228" t="s">
        <v>74</v>
      </c>
      <c r="D1851" s="336"/>
      <c r="E1851" s="236" t="s">
        <v>130</v>
      </c>
      <c r="F1851" s="231"/>
      <c r="G1851" s="232"/>
      <c r="H1851" s="233">
        <v>46800</v>
      </c>
      <c r="I1851" s="234">
        <v>0.14499999999999999</v>
      </c>
      <c r="J1851" s="234"/>
      <c r="K1851" s="235">
        <f t="shared" si="46"/>
        <v>480168</v>
      </c>
      <c r="L1851" s="218"/>
    </row>
    <row r="1852" spans="1:12" s="10" customFormat="1" ht="13.5" x14ac:dyDescent="0.25">
      <c r="A1852" s="227">
        <v>3</v>
      </c>
      <c r="B1852" s="228">
        <v>3</v>
      </c>
      <c r="C1852" s="228" t="s">
        <v>74</v>
      </c>
      <c r="D1852" s="336"/>
      <c r="E1852" s="236" t="s">
        <v>131</v>
      </c>
      <c r="F1852" s="231"/>
      <c r="G1852" s="232"/>
      <c r="H1852" s="233">
        <v>492000</v>
      </c>
      <c r="I1852" s="234">
        <v>0.14499999999999999</v>
      </c>
      <c r="J1852" s="234"/>
      <c r="K1852" s="235">
        <f t="shared" si="46"/>
        <v>1261980</v>
      </c>
      <c r="L1852" s="218"/>
    </row>
    <row r="1853" spans="1:12" s="10" customFormat="1" ht="13.5" customHeight="1" x14ac:dyDescent="0.25">
      <c r="A1853" s="227">
        <v>4</v>
      </c>
      <c r="B1853" s="228">
        <v>20</v>
      </c>
      <c r="C1853" s="228" t="s">
        <v>104</v>
      </c>
      <c r="D1853" s="336"/>
      <c r="E1853" s="236" t="s">
        <v>132</v>
      </c>
      <c r="F1853" s="231"/>
      <c r="G1853" s="232"/>
      <c r="H1853" s="233">
        <v>19000</v>
      </c>
      <c r="I1853" s="234">
        <v>0.14499999999999999</v>
      </c>
      <c r="J1853" s="234"/>
      <c r="K1853" s="235">
        <f t="shared" si="46"/>
        <v>324900</v>
      </c>
      <c r="L1853" s="218"/>
    </row>
    <row r="1854" spans="1:12" s="10" customFormat="1" ht="13.5" x14ac:dyDescent="0.25">
      <c r="A1854" s="227">
        <v>5</v>
      </c>
      <c r="B1854" s="228">
        <v>10</v>
      </c>
      <c r="C1854" s="228" t="s">
        <v>74</v>
      </c>
      <c r="D1854" s="336"/>
      <c r="E1854" s="236" t="s">
        <v>133</v>
      </c>
      <c r="F1854" s="231"/>
      <c r="G1854" s="232"/>
      <c r="H1854" s="233">
        <v>99600</v>
      </c>
      <c r="I1854" s="234">
        <v>0.14499999999999999</v>
      </c>
      <c r="J1854" s="234"/>
      <c r="K1854" s="235">
        <f t="shared" si="46"/>
        <v>851580</v>
      </c>
      <c r="L1854" s="218"/>
    </row>
    <row r="1855" spans="1:12" s="10" customFormat="1" ht="13.5" x14ac:dyDescent="0.25">
      <c r="A1855" s="227">
        <v>6</v>
      </c>
      <c r="B1855" s="228">
        <v>9</v>
      </c>
      <c r="C1855" s="228" t="s">
        <v>74</v>
      </c>
      <c r="D1855" s="336"/>
      <c r="E1855" s="236" t="s">
        <v>134</v>
      </c>
      <c r="F1855" s="231"/>
      <c r="G1855" s="232"/>
      <c r="H1855" s="233">
        <v>74400</v>
      </c>
      <c r="I1855" s="234">
        <v>0.14499999999999999</v>
      </c>
      <c r="J1855" s="234"/>
      <c r="K1855" s="235">
        <f t="shared" si="46"/>
        <v>572508</v>
      </c>
      <c r="L1855" s="218"/>
    </row>
    <row r="1856" spans="1:12" s="10" customFormat="1" ht="13.5" x14ac:dyDescent="0.25">
      <c r="A1856" s="227">
        <v>7</v>
      </c>
      <c r="B1856" s="228"/>
      <c r="C1856" s="228"/>
      <c r="D1856" s="336"/>
      <c r="E1856" s="236"/>
      <c r="F1856" s="231"/>
      <c r="G1856" s="232"/>
      <c r="H1856" s="233"/>
      <c r="I1856" s="234"/>
      <c r="J1856" s="234"/>
      <c r="K1856" s="235">
        <f t="shared" si="46"/>
        <v>0</v>
      </c>
      <c r="L1856" s="218"/>
    </row>
    <row r="1857" spans="1:12" s="10" customFormat="1" ht="13.5" x14ac:dyDescent="0.25">
      <c r="A1857" s="227">
        <v>8</v>
      </c>
      <c r="B1857" s="228"/>
      <c r="C1857" s="228"/>
      <c r="D1857" s="336"/>
      <c r="E1857" s="236"/>
      <c r="F1857" s="231"/>
      <c r="G1857" s="232"/>
      <c r="H1857" s="233"/>
      <c r="I1857" s="234"/>
      <c r="J1857" s="234"/>
      <c r="K1857" s="235">
        <f t="shared" si="46"/>
        <v>0</v>
      </c>
      <c r="L1857" s="218"/>
    </row>
    <row r="1858" spans="1:12" s="10" customFormat="1" ht="13.5" x14ac:dyDescent="0.25">
      <c r="A1858" s="227">
        <v>9</v>
      </c>
      <c r="B1858" s="228"/>
      <c r="C1858" s="228"/>
      <c r="D1858" s="336"/>
      <c r="E1858" s="236"/>
      <c r="F1858" s="231"/>
      <c r="G1858" s="232"/>
      <c r="H1858" s="233"/>
      <c r="I1858" s="234"/>
      <c r="J1858" s="234"/>
      <c r="K1858" s="235">
        <f t="shared" si="46"/>
        <v>0</v>
      </c>
      <c r="L1858" s="218"/>
    </row>
    <row r="1859" spans="1:12" s="10" customFormat="1" ht="13.5" x14ac:dyDescent="0.25">
      <c r="A1859" s="227">
        <v>10</v>
      </c>
      <c r="B1859" s="228"/>
      <c r="C1859" s="228"/>
      <c r="D1859" s="336"/>
      <c r="E1859" s="236"/>
      <c r="F1859" s="231"/>
      <c r="G1859" s="232"/>
      <c r="H1859" s="233"/>
      <c r="I1859" s="234"/>
      <c r="J1859" s="234"/>
      <c r="K1859" s="235">
        <f t="shared" si="46"/>
        <v>0</v>
      </c>
      <c r="L1859" s="218"/>
    </row>
    <row r="1860" spans="1:12" s="10" customFormat="1" ht="13.5" x14ac:dyDescent="0.25">
      <c r="A1860" s="227">
        <v>11</v>
      </c>
      <c r="B1860" s="228"/>
      <c r="C1860" s="228"/>
      <c r="D1860" s="336"/>
      <c r="E1860" s="236"/>
      <c r="F1860" s="231"/>
      <c r="G1860" s="232"/>
      <c r="H1860" s="233"/>
      <c r="I1860" s="234"/>
      <c r="J1860" s="234"/>
      <c r="K1860" s="235">
        <f t="shared" si="46"/>
        <v>0</v>
      </c>
      <c r="L1860" s="218"/>
    </row>
    <row r="1861" spans="1:12" s="10" customFormat="1" ht="13.5" x14ac:dyDescent="0.25">
      <c r="A1861" s="227">
        <v>12</v>
      </c>
      <c r="B1861" s="228"/>
      <c r="C1861" s="228"/>
      <c r="D1861" s="336"/>
      <c r="E1861" s="236"/>
      <c r="F1861" s="231"/>
      <c r="G1861" s="232"/>
      <c r="H1861" s="233"/>
      <c r="I1861" s="234"/>
      <c r="J1861" s="234"/>
      <c r="K1861" s="235">
        <f t="shared" si="46"/>
        <v>0</v>
      </c>
      <c r="L1861" s="218"/>
    </row>
    <row r="1862" spans="1:12" s="10" customFormat="1" ht="13.5" x14ac:dyDescent="0.25">
      <c r="A1862" s="227">
        <v>13</v>
      </c>
      <c r="B1862" s="228"/>
      <c r="C1862" s="228"/>
      <c r="D1862" s="336"/>
      <c r="E1862" s="236"/>
      <c r="F1862" s="231"/>
      <c r="G1862" s="232"/>
      <c r="H1862" s="233"/>
      <c r="I1862" s="234"/>
      <c r="J1862" s="234"/>
      <c r="K1862" s="235">
        <f t="shared" si="46"/>
        <v>0</v>
      </c>
      <c r="L1862" s="218"/>
    </row>
    <row r="1863" spans="1:12" s="10" customFormat="1" ht="13.5" x14ac:dyDescent="0.25">
      <c r="A1863" s="227">
        <v>14</v>
      </c>
      <c r="B1863" s="228"/>
      <c r="C1863" s="228"/>
      <c r="D1863" s="336"/>
      <c r="E1863" s="236"/>
      <c r="F1863" s="231"/>
      <c r="G1863" s="232"/>
      <c r="H1863" s="233"/>
      <c r="I1863" s="234"/>
      <c r="J1863" s="234"/>
      <c r="K1863" s="235">
        <f t="shared" si="46"/>
        <v>0</v>
      </c>
      <c r="L1863" s="218"/>
    </row>
    <row r="1864" spans="1:12" s="10" customFormat="1" ht="13.5" x14ac:dyDescent="0.25">
      <c r="A1864" s="227">
        <v>15</v>
      </c>
      <c r="B1864" s="228"/>
      <c r="C1864" s="228"/>
      <c r="D1864" s="336"/>
      <c r="E1864" s="236"/>
      <c r="F1864" s="231"/>
      <c r="G1864" s="232"/>
      <c r="H1864" s="233"/>
      <c r="I1864" s="234"/>
      <c r="J1864" s="234"/>
      <c r="K1864" s="235">
        <f t="shared" si="46"/>
        <v>0</v>
      </c>
      <c r="L1864" s="218"/>
    </row>
    <row r="1865" spans="1:12" s="10" customFormat="1" ht="13.5" x14ac:dyDescent="0.25">
      <c r="A1865" s="227">
        <v>16</v>
      </c>
      <c r="B1865" s="228"/>
      <c r="C1865" s="228"/>
      <c r="D1865" s="336"/>
      <c r="E1865" s="236"/>
      <c r="F1865" s="231"/>
      <c r="G1865" s="232"/>
      <c r="H1865" s="233"/>
      <c r="I1865" s="234"/>
      <c r="J1865" s="234"/>
      <c r="K1865" s="235">
        <f t="shared" si="46"/>
        <v>0</v>
      </c>
      <c r="L1865" s="218"/>
    </row>
    <row r="1866" spans="1:12" s="10" customFormat="1" ht="13.5" x14ac:dyDescent="0.25">
      <c r="A1866" s="227">
        <v>17</v>
      </c>
      <c r="B1866" s="228"/>
      <c r="C1866" s="228"/>
      <c r="D1866" s="336"/>
      <c r="E1866" s="236"/>
      <c r="F1866" s="231"/>
      <c r="G1866" s="232"/>
      <c r="H1866" s="233"/>
      <c r="I1866" s="234"/>
      <c r="J1866" s="234"/>
      <c r="K1866" s="235">
        <f t="shared" si="46"/>
        <v>0</v>
      </c>
      <c r="L1866" s="218"/>
    </row>
    <row r="1867" spans="1:12" s="10" customFormat="1" ht="13.5" x14ac:dyDescent="0.25">
      <c r="A1867" s="227">
        <v>18</v>
      </c>
      <c r="B1867" s="228"/>
      <c r="C1867" s="228"/>
      <c r="D1867" s="336"/>
      <c r="E1867" s="236"/>
      <c r="F1867" s="231"/>
      <c r="G1867" s="232"/>
      <c r="H1867" s="233"/>
      <c r="I1867" s="234"/>
      <c r="J1867" s="234"/>
      <c r="K1867" s="235">
        <f t="shared" si="46"/>
        <v>0</v>
      </c>
      <c r="L1867" s="218"/>
    </row>
    <row r="1868" spans="1:12" s="10" customFormat="1" ht="12.75" customHeight="1" x14ac:dyDescent="0.25">
      <c r="A1868" s="227">
        <v>19</v>
      </c>
      <c r="B1868" s="228"/>
      <c r="C1868" s="228"/>
      <c r="D1868" s="336"/>
      <c r="E1868" s="236"/>
      <c r="F1868" s="231"/>
      <c r="G1868" s="232"/>
      <c r="H1868" s="233"/>
      <c r="I1868" s="234"/>
      <c r="J1868" s="234"/>
      <c r="K1868" s="235">
        <f t="shared" si="46"/>
        <v>0</v>
      </c>
      <c r="L1868" s="218"/>
    </row>
    <row r="1869" spans="1:12" s="10" customFormat="1" ht="13.5" x14ac:dyDescent="0.25">
      <c r="A1869" s="227">
        <v>20</v>
      </c>
      <c r="B1869" s="228"/>
      <c r="C1869" s="228"/>
      <c r="D1869" s="336"/>
      <c r="E1869" s="236"/>
      <c r="F1869" s="231"/>
      <c r="G1869" s="232"/>
      <c r="H1869" s="233"/>
      <c r="I1869" s="234"/>
      <c r="J1869" s="234"/>
      <c r="K1869" s="235">
        <f t="shared" si="46"/>
        <v>0</v>
      </c>
      <c r="L1869" s="218"/>
    </row>
    <row r="1870" spans="1:12" s="10" customFormat="1" ht="7.5" customHeight="1" x14ac:dyDescent="0.25">
      <c r="A1870" s="187"/>
      <c r="B1870" s="237"/>
      <c r="C1870" s="237"/>
      <c r="D1870" s="238"/>
      <c r="E1870" s="239"/>
      <c r="F1870" s="240"/>
      <c r="G1870" s="241"/>
      <c r="H1870" s="242"/>
      <c r="I1870" s="243"/>
      <c r="J1870" s="243"/>
      <c r="K1870" s="244"/>
      <c r="L1870" s="218"/>
    </row>
    <row r="1871" spans="1:12" s="10" customFormat="1" ht="5.0999999999999996" customHeight="1" x14ac:dyDescent="0.25">
      <c r="A1871" s="187"/>
      <c r="B1871" s="334"/>
      <c r="C1871" s="334"/>
      <c r="D1871" s="246"/>
      <c r="E1871" s="247"/>
      <c r="F1871" s="247"/>
      <c r="G1871" s="247"/>
      <c r="H1871" s="247"/>
      <c r="I1871" s="248"/>
      <c r="J1871" s="440"/>
      <c r="K1871" s="412"/>
      <c r="L1871" s="192"/>
    </row>
    <row r="1872" spans="1:12" s="10" customFormat="1" ht="16.5" customHeight="1" x14ac:dyDescent="0.3">
      <c r="A1872" s="187"/>
      <c r="B1872" s="249"/>
      <c r="C1872" s="249"/>
      <c r="D1872" s="207"/>
      <c r="E1872" s="192"/>
      <c r="F1872" s="192"/>
      <c r="G1872" s="192"/>
      <c r="H1872" s="192"/>
      <c r="I1872" s="250" t="s">
        <v>14</v>
      </c>
      <c r="J1872" s="441">
        <f>SUM(K1850:K1870)</f>
        <v>3659400</v>
      </c>
      <c r="K1872" s="442"/>
      <c r="L1872" s="218"/>
    </row>
    <row r="1873" spans="1:12" s="10" customFormat="1" ht="5.0999999999999996" customHeight="1" x14ac:dyDescent="0.3">
      <c r="A1873" s="187"/>
      <c r="B1873" s="249"/>
      <c r="C1873" s="249"/>
      <c r="D1873" s="207"/>
      <c r="E1873" s="192"/>
      <c r="F1873" s="192"/>
      <c r="G1873" s="192"/>
      <c r="H1873" s="192"/>
      <c r="I1873" s="251"/>
      <c r="J1873" s="443"/>
      <c r="K1873" s="443"/>
      <c r="L1873" s="192"/>
    </row>
    <row r="1874" spans="1:12" s="10" customFormat="1" ht="16.5" customHeight="1" x14ac:dyDescent="0.3">
      <c r="A1874" s="187"/>
      <c r="B1874" s="249"/>
      <c r="C1874" s="249"/>
      <c r="D1874" s="207"/>
      <c r="E1874" s="192"/>
      <c r="F1874" s="192"/>
      <c r="G1874" s="192"/>
      <c r="H1874" s="192"/>
      <c r="I1874" s="250" t="s">
        <v>15</v>
      </c>
      <c r="J1874" s="252"/>
      <c r="K1874" s="253">
        <f>J1872*J1874</f>
        <v>0</v>
      </c>
      <c r="L1874" s="254"/>
    </row>
    <row r="1875" spans="1:12" s="10" customFormat="1" ht="5.0999999999999996" customHeight="1" x14ac:dyDescent="0.3">
      <c r="A1875" s="187"/>
      <c r="B1875" s="249"/>
      <c r="C1875" s="249"/>
      <c r="D1875" s="207"/>
      <c r="E1875" s="192"/>
      <c r="F1875" s="192"/>
      <c r="G1875" s="192"/>
      <c r="H1875" s="192"/>
      <c r="I1875" s="251"/>
      <c r="J1875" s="412"/>
      <c r="K1875" s="412"/>
      <c r="L1875" s="192"/>
    </row>
    <row r="1876" spans="1:12" s="10" customFormat="1" ht="16.5" customHeight="1" x14ac:dyDescent="0.3">
      <c r="A1876" s="187"/>
      <c r="B1876" s="255" t="s">
        <v>16</v>
      </c>
      <c r="C1876" s="255"/>
      <c r="D1876" s="207"/>
      <c r="E1876" s="207" t="s">
        <v>17</v>
      </c>
      <c r="F1876" s="192"/>
      <c r="G1876" s="192"/>
      <c r="H1876" s="192"/>
      <c r="I1876" s="250" t="s">
        <v>28</v>
      </c>
      <c r="J1876" s="410">
        <f>((J1872/1.11)+(K1874/1.11))*11%</f>
        <v>362643.2432432432</v>
      </c>
      <c r="K1876" s="411"/>
      <c r="L1876" s="256"/>
    </row>
    <row r="1877" spans="1:12" s="10" customFormat="1" ht="5.0999999999999996" customHeight="1" x14ac:dyDescent="0.3">
      <c r="A1877" s="187"/>
      <c r="B1877" s="249"/>
      <c r="C1877" s="249"/>
      <c r="D1877" s="207"/>
      <c r="E1877" s="192"/>
      <c r="F1877" s="192"/>
      <c r="G1877" s="192"/>
      <c r="H1877" s="192"/>
      <c r="I1877" s="251"/>
      <c r="J1877" s="412"/>
      <c r="K1877" s="412"/>
      <c r="L1877" s="192"/>
    </row>
    <row r="1878" spans="1:12" s="10" customFormat="1" ht="16.5" customHeight="1" x14ac:dyDescent="0.3">
      <c r="A1878" s="187"/>
      <c r="B1878" s="257"/>
      <c r="C1878" s="258"/>
      <c r="D1878" s="207"/>
      <c r="E1878" s="207"/>
      <c r="F1878" s="192"/>
      <c r="G1878" s="192"/>
      <c r="H1878" s="192"/>
      <c r="I1878" s="250" t="s">
        <v>18</v>
      </c>
      <c r="J1878" s="259"/>
      <c r="K1878" s="260">
        <f>J1872-K1874</f>
        <v>3659400</v>
      </c>
      <c r="L1878" s="256"/>
    </row>
    <row r="1879" spans="1:12" s="10" customFormat="1" ht="13.5" customHeight="1" x14ac:dyDescent="0.25">
      <c r="A1879" s="187"/>
      <c r="B1879" s="261" t="s">
        <v>19</v>
      </c>
      <c r="C1879" s="247"/>
      <c r="D1879" s="246"/>
      <c r="E1879" s="192"/>
      <c r="F1879" s="192"/>
      <c r="G1879" s="192"/>
      <c r="H1879" s="192"/>
      <c r="I1879" s="262"/>
      <c r="J1879" s="209" t="s">
        <v>20</v>
      </c>
      <c r="K1879" s="263" t="s">
        <v>110</v>
      </c>
      <c r="L1879" s="192"/>
    </row>
    <row r="1880" spans="1:12" s="10" customFormat="1" ht="7.5" customHeight="1" x14ac:dyDescent="0.25">
      <c r="A1880" s="264"/>
      <c r="B1880" s="247"/>
      <c r="C1880" s="247"/>
      <c r="D1880" s="246"/>
      <c r="E1880" s="247"/>
      <c r="F1880" s="247"/>
      <c r="G1880" s="247"/>
      <c r="H1880" s="247"/>
      <c r="I1880" s="265"/>
      <c r="J1880" s="265"/>
      <c r="K1880" s="266"/>
      <c r="L1880" s="247"/>
    </row>
    <row r="1881" spans="1:12" ht="7.5" customHeight="1" x14ac:dyDescent="0.25">
      <c r="A1881" s="99"/>
      <c r="B1881" s="100"/>
      <c r="C1881" s="100"/>
      <c r="D1881" s="101"/>
      <c r="E1881" s="100"/>
      <c r="F1881" s="100"/>
      <c r="G1881" s="100"/>
      <c r="H1881" s="100"/>
      <c r="I1881" s="102"/>
      <c r="J1881" s="102"/>
      <c r="K1881" s="100"/>
      <c r="L1881" s="100"/>
    </row>
    <row r="1882" spans="1:12" s="10" customFormat="1" ht="16.5" customHeight="1" x14ac:dyDescent="0.3">
      <c r="A1882" s="103"/>
      <c r="B1882" s="104" t="s">
        <v>0</v>
      </c>
      <c r="C1882" s="105"/>
      <c r="D1882" s="106" t="s">
        <v>1</v>
      </c>
      <c r="E1882" s="107">
        <v>22050080</v>
      </c>
      <c r="F1882" s="108"/>
      <c r="G1882" s="109" t="s">
        <v>2</v>
      </c>
      <c r="H1882" s="413" t="s">
        <v>125</v>
      </c>
      <c r="I1882" s="413"/>
      <c r="J1882" s="413"/>
      <c r="K1882" s="414"/>
      <c r="L1882" s="110"/>
    </row>
    <row r="1883" spans="1:12" s="10" customFormat="1" ht="2.4500000000000002" customHeight="1" x14ac:dyDescent="0.3">
      <c r="A1883" s="103"/>
      <c r="B1883" s="111"/>
      <c r="C1883" s="112"/>
      <c r="D1883" s="113"/>
      <c r="E1883" s="114"/>
      <c r="F1883" s="417" t="s">
        <v>3</v>
      </c>
      <c r="G1883" s="115"/>
      <c r="H1883" s="415"/>
      <c r="I1883" s="415"/>
      <c r="J1883" s="415"/>
      <c r="K1883" s="416"/>
      <c r="L1883" s="110"/>
    </row>
    <row r="1884" spans="1:12" s="10" customFormat="1" ht="16.5" customHeight="1" x14ac:dyDescent="0.3">
      <c r="A1884" s="103"/>
      <c r="B1884" s="104" t="s">
        <v>4</v>
      </c>
      <c r="C1884" s="105"/>
      <c r="D1884" s="418">
        <v>44702</v>
      </c>
      <c r="E1884" s="419"/>
      <c r="F1884" s="417"/>
      <c r="G1884" s="116"/>
      <c r="H1884" s="407" t="s">
        <v>126</v>
      </c>
      <c r="I1884" s="407"/>
      <c r="J1884" s="407"/>
      <c r="K1884" s="420"/>
      <c r="L1884" s="116"/>
    </row>
    <row r="1885" spans="1:12" s="10" customFormat="1" ht="2.4500000000000002" customHeight="1" x14ac:dyDescent="0.3">
      <c r="A1885" s="103"/>
      <c r="B1885" s="111"/>
      <c r="C1885" s="112"/>
      <c r="D1885" s="113"/>
      <c r="E1885" s="114"/>
      <c r="F1885" s="417"/>
      <c r="G1885" s="116"/>
      <c r="H1885" s="421" t="s">
        <v>127</v>
      </c>
      <c r="I1885" s="421"/>
      <c r="J1885" s="421"/>
      <c r="K1885" s="422"/>
      <c r="L1885" s="117"/>
    </row>
    <row r="1886" spans="1:12" s="10" customFormat="1" ht="16.5" customHeight="1" x14ac:dyDescent="0.4">
      <c r="A1886" s="103"/>
      <c r="B1886" s="104" t="s">
        <v>5</v>
      </c>
      <c r="C1886" s="105"/>
      <c r="D1886" s="118" t="s">
        <v>128</v>
      </c>
      <c r="E1886" s="107"/>
      <c r="F1886" s="119"/>
      <c r="G1886" s="120"/>
      <c r="H1886" s="423"/>
      <c r="I1886" s="423"/>
      <c r="J1886" s="423"/>
      <c r="K1886" s="424"/>
      <c r="L1886" s="117"/>
    </row>
    <row r="1887" spans="1:12" s="10" customFormat="1" ht="5.0999999999999996" customHeight="1" x14ac:dyDescent="0.45">
      <c r="A1887" s="103"/>
      <c r="B1887" s="121"/>
      <c r="C1887" s="122"/>
      <c r="D1887" s="123"/>
      <c r="E1887" s="108"/>
      <c r="F1887" s="124"/>
      <c r="G1887" s="108"/>
      <c r="H1887" s="108"/>
      <c r="I1887" s="125"/>
      <c r="J1887" s="125"/>
      <c r="K1887" s="126"/>
      <c r="L1887" s="108"/>
    </row>
    <row r="1888" spans="1:12" s="10" customFormat="1" ht="14.25" thickBot="1" x14ac:dyDescent="0.3">
      <c r="A1888" s="103"/>
      <c r="B1888" s="127" t="s">
        <v>6</v>
      </c>
      <c r="C1888" s="127" t="s">
        <v>7</v>
      </c>
      <c r="D1888" s="128" t="s">
        <v>8</v>
      </c>
      <c r="E1888" s="129"/>
      <c r="F1888" s="130" t="s">
        <v>9</v>
      </c>
      <c r="G1888" s="131"/>
      <c r="H1888" s="127" t="s">
        <v>10</v>
      </c>
      <c r="I1888" s="132" t="s">
        <v>11</v>
      </c>
      <c r="J1888" s="132" t="s">
        <v>12</v>
      </c>
      <c r="K1888" s="133" t="s">
        <v>13</v>
      </c>
      <c r="L1888" s="134"/>
    </row>
    <row r="1889" spans="1:12" s="10" customFormat="1" ht="7.5" customHeight="1" thickTop="1" x14ac:dyDescent="0.25">
      <c r="A1889" s="103"/>
      <c r="B1889" s="135"/>
      <c r="C1889" s="136"/>
      <c r="D1889" s="137"/>
      <c r="E1889" s="138"/>
      <c r="F1889" s="139"/>
      <c r="G1889" s="140"/>
      <c r="H1889" s="135"/>
      <c r="I1889" s="141"/>
      <c r="J1889" s="141"/>
      <c r="K1889" s="142"/>
      <c r="L1889" s="134"/>
    </row>
    <row r="1890" spans="1:12" s="10" customFormat="1" ht="13.5" customHeight="1" x14ac:dyDescent="0.25">
      <c r="A1890" s="143">
        <v>1</v>
      </c>
      <c r="B1890" s="144">
        <v>48</v>
      </c>
      <c r="C1890" s="144" t="s">
        <v>104</v>
      </c>
      <c r="D1890" s="335"/>
      <c r="E1890" s="152" t="s">
        <v>129</v>
      </c>
      <c r="F1890" s="147"/>
      <c r="G1890" s="148"/>
      <c r="H1890" s="149">
        <v>4100</v>
      </c>
      <c r="I1890" s="150">
        <v>0.14499999999999999</v>
      </c>
      <c r="J1890" s="150"/>
      <c r="K1890" s="151">
        <f t="shared" ref="K1890:K1909" si="47">(B1890*H1890-((B1890*H1890)*I1890))-((B1890*H1890-((B1890*H1890)*I1890))*J1890)</f>
        <v>168264</v>
      </c>
      <c r="L1890" s="134"/>
    </row>
    <row r="1891" spans="1:12" s="10" customFormat="1" ht="13.5" customHeight="1" x14ac:dyDescent="0.25">
      <c r="A1891" s="143">
        <v>2</v>
      </c>
      <c r="B1891" s="144">
        <v>12</v>
      </c>
      <c r="C1891" s="144" t="s">
        <v>74</v>
      </c>
      <c r="D1891" s="335"/>
      <c r="E1891" s="152" t="s">
        <v>130</v>
      </c>
      <c r="F1891" s="147"/>
      <c r="G1891" s="148"/>
      <c r="H1891" s="149">
        <v>46800</v>
      </c>
      <c r="I1891" s="150">
        <v>0.14499999999999999</v>
      </c>
      <c r="J1891" s="150"/>
      <c r="K1891" s="151">
        <f t="shared" si="47"/>
        <v>480168</v>
      </c>
      <c r="L1891" s="134"/>
    </row>
    <row r="1892" spans="1:12" s="10" customFormat="1" ht="13.5" x14ac:dyDescent="0.25">
      <c r="A1892" s="143">
        <v>3</v>
      </c>
      <c r="B1892" s="144">
        <v>3</v>
      </c>
      <c r="C1892" s="144" t="s">
        <v>74</v>
      </c>
      <c r="D1892" s="335"/>
      <c r="E1892" s="152" t="s">
        <v>131</v>
      </c>
      <c r="F1892" s="147"/>
      <c r="G1892" s="148"/>
      <c r="H1892" s="149">
        <v>492000</v>
      </c>
      <c r="I1892" s="150">
        <v>0.14499999999999999</v>
      </c>
      <c r="J1892" s="150"/>
      <c r="K1892" s="151">
        <f t="shared" si="47"/>
        <v>1261980</v>
      </c>
      <c r="L1892" s="134"/>
    </row>
    <row r="1893" spans="1:12" s="10" customFormat="1" ht="13.5" customHeight="1" x14ac:dyDescent="0.25">
      <c r="A1893" s="143">
        <v>4</v>
      </c>
      <c r="B1893" s="144">
        <v>20</v>
      </c>
      <c r="C1893" s="144" t="s">
        <v>104</v>
      </c>
      <c r="D1893" s="335"/>
      <c r="E1893" s="152" t="s">
        <v>132</v>
      </c>
      <c r="F1893" s="147"/>
      <c r="G1893" s="148"/>
      <c r="H1893" s="149">
        <v>19000</v>
      </c>
      <c r="I1893" s="150">
        <v>0.14499999999999999</v>
      </c>
      <c r="J1893" s="150"/>
      <c r="K1893" s="151">
        <f t="shared" si="47"/>
        <v>324900</v>
      </c>
      <c r="L1893" s="134"/>
    </row>
    <row r="1894" spans="1:12" s="10" customFormat="1" ht="13.5" x14ac:dyDescent="0.25">
      <c r="A1894" s="143">
        <v>5</v>
      </c>
      <c r="B1894" s="144">
        <v>10</v>
      </c>
      <c r="C1894" s="144" t="s">
        <v>74</v>
      </c>
      <c r="D1894" s="335"/>
      <c r="E1894" s="152" t="s">
        <v>133</v>
      </c>
      <c r="F1894" s="147"/>
      <c r="G1894" s="148"/>
      <c r="H1894" s="149">
        <v>99600</v>
      </c>
      <c r="I1894" s="150">
        <v>0.14499999999999999</v>
      </c>
      <c r="J1894" s="150"/>
      <c r="K1894" s="151">
        <f t="shared" si="47"/>
        <v>851580</v>
      </c>
      <c r="L1894" s="134"/>
    </row>
    <row r="1895" spans="1:12" s="10" customFormat="1" ht="13.5" x14ac:dyDescent="0.25">
      <c r="A1895" s="143">
        <v>6</v>
      </c>
      <c r="B1895" s="144">
        <v>9</v>
      </c>
      <c r="C1895" s="144" t="s">
        <v>74</v>
      </c>
      <c r="D1895" s="335"/>
      <c r="E1895" s="152" t="s">
        <v>134</v>
      </c>
      <c r="F1895" s="147"/>
      <c r="G1895" s="148"/>
      <c r="H1895" s="149">
        <v>74400</v>
      </c>
      <c r="I1895" s="150">
        <v>0.14499999999999999</v>
      </c>
      <c r="J1895" s="150"/>
      <c r="K1895" s="151">
        <f t="shared" si="47"/>
        <v>572508</v>
      </c>
      <c r="L1895" s="134"/>
    </row>
    <row r="1896" spans="1:12" s="10" customFormat="1" ht="13.5" x14ac:dyDescent="0.25">
      <c r="A1896" s="143">
        <v>7</v>
      </c>
      <c r="B1896" s="144"/>
      <c r="C1896" s="144"/>
      <c r="D1896" s="335"/>
      <c r="E1896" s="152"/>
      <c r="F1896" s="147"/>
      <c r="G1896" s="148"/>
      <c r="H1896" s="149"/>
      <c r="I1896" s="150"/>
      <c r="J1896" s="150"/>
      <c r="K1896" s="151">
        <f t="shared" si="47"/>
        <v>0</v>
      </c>
      <c r="L1896" s="134"/>
    </row>
    <row r="1897" spans="1:12" s="10" customFormat="1" ht="13.5" x14ac:dyDescent="0.25">
      <c r="A1897" s="143">
        <v>8</v>
      </c>
      <c r="B1897" s="144"/>
      <c r="C1897" s="144"/>
      <c r="D1897" s="335"/>
      <c r="E1897" s="152"/>
      <c r="F1897" s="147"/>
      <c r="G1897" s="148"/>
      <c r="H1897" s="149"/>
      <c r="I1897" s="150"/>
      <c r="J1897" s="150"/>
      <c r="K1897" s="151">
        <f t="shared" si="47"/>
        <v>0</v>
      </c>
      <c r="L1897" s="134"/>
    </row>
    <row r="1898" spans="1:12" s="10" customFormat="1" ht="13.5" x14ac:dyDescent="0.25">
      <c r="A1898" s="143">
        <v>9</v>
      </c>
      <c r="B1898" s="144"/>
      <c r="C1898" s="144"/>
      <c r="D1898" s="335"/>
      <c r="E1898" s="152"/>
      <c r="F1898" s="147"/>
      <c r="G1898" s="148"/>
      <c r="H1898" s="149"/>
      <c r="I1898" s="150"/>
      <c r="J1898" s="150"/>
      <c r="K1898" s="151">
        <f t="shared" si="47"/>
        <v>0</v>
      </c>
      <c r="L1898" s="134"/>
    </row>
    <row r="1899" spans="1:12" s="10" customFormat="1" ht="13.5" x14ac:dyDescent="0.25">
      <c r="A1899" s="143">
        <v>10</v>
      </c>
      <c r="B1899" s="144"/>
      <c r="C1899" s="144"/>
      <c r="D1899" s="335"/>
      <c r="E1899" s="152"/>
      <c r="F1899" s="147"/>
      <c r="G1899" s="148"/>
      <c r="H1899" s="149"/>
      <c r="I1899" s="150"/>
      <c r="J1899" s="150"/>
      <c r="K1899" s="151">
        <f t="shared" si="47"/>
        <v>0</v>
      </c>
      <c r="L1899" s="134"/>
    </row>
    <row r="1900" spans="1:12" s="10" customFormat="1" ht="13.5" x14ac:dyDescent="0.25">
      <c r="A1900" s="143">
        <v>11</v>
      </c>
      <c r="B1900" s="144"/>
      <c r="C1900" s="144"/>
      <c r="D1900" s="335"/>
      <c r="E1900" s="152"/>
      <c r="F1900" s="147"/>
      <c r="G1900" s="148"/>
      <c r="H1900" s="149"/>
      <c r="I1900" s="150"/>
      <c r="J1900" s="150"/>
      <c r="K1900" s="151">
        <f t="shared" si="47"/>
        <v>0</v>
      </c>
      <c r="L1900" s="134"/>
    </row>
    <row r="1901" spans="1:12" s="10" customFormat="1" ht="13.5" x14ac:dyDescent="0.25">
      <c r="A1901" s="143">
        <v>12</v>
      </c>
      <c r="B1901" s="144"/>
      <c r="C1901" s="144"/>
      <c r="D1901" s="335"/>
      <c r="E1901" s="152"/>
      <c r="F1901" s="147"/>
      <c r="G1901" s="148"/>
      <c r="H1901" s="149"/>
      <c r="I1901" s="150"/>
      <c r="J1901" s="150"/>
      <c r="K1901" s="151">
        <f t="shared" si="47"/>
        <v>0</v>
      </c>
      <c r="L1901" s="134"/>
    </row>
    <row r="1902" spans="1:12" s="10" customFormat="1" ht="13.5" x14ac:dyDescent="0.25">
      <c r="A1902" s="143">
        <v>13</v>
      </c>
      <c r="B1902" s="144"/>
      <c r="C1902" s="144"/>
      <c r="D1902" s="335"/>
      <c r="E1902" s="152"/>
      <c r="F1902" s="147"/>
      <c r="G1902" s="148"/>
      <c r="H1902" s="149"/>
      <c r="I1902" s="150"/>
      <c r="J1902" s="150"/>
      <c r="K1902" s="151">
        <f t="shared" si="47"/>
        <v>0</v>
      </c>
      <c r="L1902" s="134"/>
    </row>
    <row r="1903" spans="1:12" s="10" customFormat="1" ht="13.5" x14ac:dyDescent="0.25">
      <c r="A1903" s="143">
        <v>14</v>
      </c>
      <c r="B1903" s="144"/>
      <c r="C1903" s="144"/>
      <c r="D1903" s="335"/>
      <c r="E1903" s="152"/>
      <c r="F1903" s="147"/>
      <c r="G1903" s="148"/>
      <c r="H1903" s="149"/>
      <c r="I1903" s="150"/>
      <c r="J1903" s="150"/>
      <c r="K1903" s="151">
        <f t="shared" si="47"/>
        <v>0</v>
      </c>
      <c r="L1903" s="134"/>
    </row>
    <row r="1904" spans="1:12" s="10" customFormat="1" ht="13.5" x14ac:dyDescent="0.25">
      <c r="A1904" s="143">
        <v>15</v>
      </c>
      <c r="B1904" s="144"/>
      <c r="C1904" s="144"/>
      <c r="D1904" s="335"/>
      <c r="E1904" s="152"/>
      <c r="F1904" s="147"/>
      <c r="G1904" s="148"/>
      <c r="H1904" s="149"/>
      <c r="I1904" s="150"/>
      <c r="J1904" s="150"/>
      <c r="K1904" s="151">
        <f t="shared" si="47"/>
        <v>0</v>
      </c>
      <c r="L1904" s="134"/>
    </row>
    <row r="1905" spans="1:12" s="10" customFormat="1" ht="13.5" x14ac:dyDescent="0.25">
      <c r="A1905" s="143">
        <v>16</v>
      </c>
      <c r="B1905" s="144"/>
      <c r="C1905" s="144"/>
      <c r="D1905" s="335"/>
      <c r="E1905" s="152"/>
      <c r="F1905" s="147"/>
      <c r="G1905" s="148"/>
      <c r="H1905" s="149"/>
      <c r="I1905" s="150"/>
      <c r="J1905" s="150"/>
      <c r="K1905" s="151">
        <f t="shared" si="47"/>
        <v>0</v>
      </c>
      <c r="L1905" s="134"/>
    </row>
    <row r="1906" spans="1:12" s="10" customFormat="1" ht="13.5" x14ac:dyDescent="0.25">
      <c r="A1906" s="143">
        <v>17</v>
      </c>
      <c r="B1906" s="144"/>
      <c r="C1906" s="144"/>
      <c r="D1906" s="335"/>
      <c r="E1906" s="152"/>
      <c r="F1906" s="147"/>
      <c r="G1906" s="148"/>
      <c r="H1906" s="149"/>
      <c r="I1906" s="150"/>
      <c r="J1906" s="150"/>
      <c r="K1906" s="151">
        <f t="shared" si="47"/>
        <v>0</v>
      </c>
      <c r="L1906" s="134"/>
    </row>
    <row r="1907" spans="1:12" s="10" customFormat="1" ht="13.5" x14ac:dyDescent="0.25">
      <c r="A1907" s="143">
        <v>18</v>
      </c>
      <c r="B1907" s="144"/>
      <c r="C1907" s="144"/>
      <c r="D1907" s="335"/>
      <c r="E1907" s="152"/>
      <c r="F1907" s="147"/>
      <c r="G1907" s="148"/>
      <c r="H1907" s="149"/>
      <c r="I1907" s="150"/>
      <c r="J1907" s="150"/>
      <c r="K1907" s="151">
        <f t="shared" si="47"/>
        <v>0</v>
      </c>
      <c r="L1907" s="134"/>
    </row>
    <row r="1908" spans="1:12" s="10" customFormat="1" ht="12.75" customHeight="1" x14ac:dyDescent="0.25">
      <c r="A1908" s="143">
        <v>19</v>
      </c>
      <c r="B1908" s="144"/>
      <c r="C1908" s="144"/>
      <c r="D1908" s="335"/>
      <c r="E1908" s="152"/>
      <c r="F1908" s="147"/>
      <c r="G1908" s="148"/>
      <c r="H1908" s="149"/>
      <c r="I1908" s="150"/>
      <c r="J1908" s="150"/>
      <c r="K1908" s="151">
        <f t="shared" si="47"/>
        <v>0</v>
      </c>
      <c r="L1908" s="134"/>
    </row>
    <row r="1909" spans="1:12" s="10" customFormat="1" ht="13.5" x14ac:dyDescent="0.25">
      <c r="A1909" s="143">
        <v>20</v>
      </c>
      <c r="B1909" s="144"/>
      <c r="C1909" s="144"/>
      <c r="D1909" s="335"/>
      <c r="E1909" s="152"/>
      <c r="F1909" s="147"/>
      <c r="G1909" s="148"/>
      <c r="H1909" s="149"/>
      <c r="I1909" s="150"/>
      <c r="J1909" s="150"/>
      <c r="K1909" s="151">
        <f t="shared" si="47"/>
        <v>0</v>
      </c>
      <c r="L1909" s="134"/>
    </row>
    <row r="1910" spans="1:12" s="10" customFormat="1" ht="7.5" customHeight="1" x14ac:dyDescent="0.25">
      <c r="A1910" s="103"/>
      <c r="B1910" s="153"/>
      <c r="C1910" s="153"/>
      <c r="D1910" s="154"/>
      <c r="E1910" s="155"/>
      <c r="F1910" s="156"/>
      <c r="G1910" s="157"/>
      <c r="H1910" s="158"/>
      <c r="I1910" s="159"/>
      <c r="J1910" s="159"/>
      <c r="K1910" s="160"/>
      <c r="L1910" s="134"/>
    </row>
    <row r="1911" spans="1:12" s="10" customFormat="1" ht="5.0999999999999996" customHeight="1" x14ac:dyDescent="0.25">
      <c r="A1911" s="103"/>
      <c r="B1911" s="333"/>
      <c r="C1911" s="333"/>
      <c r="D1911" s="162"/>
      <c r="E1911" s="163"/>
      <c r="F1911" s="163"/>
      <c r="G1911" s="163"/>
      <c r="H1911" s="163"/>
      <c r="I1911" s="164"/>
      <c r="J1911" s="425"/>
      <c r="K1911" s="407"/>
      <c r="L1911" s="108"/>
    </row>
    <row r="1912" spans="1:12" s="10" customFormat="1" ht="16.5" customHeight="1" x14ac:dyDescent="0.3">
      <c r="A1912" s="103"/>
      <c r="B1912" s="165"/>
      <c r="C1912" s="165"/>
      <c r="D1912" s="123"/>
      <c r="E1912" s="108"/>
      <c r="F1912" s="108"/>
      <c r="G1912" s="108"/>
      <c r="H1912" s="108"/>
      <c r="I1912" s="166" t="s">
        <v>14</v>
      </c>
      <c r="J1912" s="426">
        <f>SUM(K1890:K1910)</f>
        <v>3659400</v>
      </c>
      <c r="K1912" s="427"/>
      <c r="L1912" s="134"/>
    </row>
    <row r="1913" spans="1:12" s="10" customFormat="1" ht="5.0999999999999996" customHeight="1" x14ac:dyDescent="0.3">
      <c r="A1913" s="103"/>
      <c r="B1913" s="165"/>
      <c r="C1913" s="165"/>
      <c r="D1913" s="123"/>
      <c r="E1913" s="108"/>
      <c r="F1913" s="108"/>
      <c r="G1913" s="108"/>
      <c r="H1913" s="108"/>
      <c r="I1913" s="167"/>
      <c r="J1913" s="406"/>
      <c r="K1913" s="406"/>
      <c r="L1913" s="108"/>
    </row>
    <row r="1914" spans="1:12" s="10" customFormat="1" ht="16.5" customHeight="1" x14ac:dyDescent="0.3">
      <c r="A1914" s="103"/>
      <c r="B1914" s="165"/>
      <c r="C1914" s="165"/>
      <c r="D1914" s="123"/>
      <c r="E1914" s="108"/>
      <c r="F1914" s="108"/>
      <c r="G1914" s="108"/>
      <c r="H1914" s="108"/>
      <c r="I1914" s="166" t="s">
        <v>15</v>
      </c>
      <c r="J1914" s="168"/>
      <c r="K1914" s="169">
        <f>J1912*J1914</f>
        <v>0</v>
      </c>
      <c r="L1914" s="170"/>
    </row>
    <row r="1915" spans="1:12" s="10" customFormat="1" ht="5.0999999999999996" customHeight="1" x14ac:dyDescent="0.3">
      <c r="A1915" s="103"/>
      <c r="B1915" s="165"/>
      <c r="C1915" s="165"/>
      <c r="D1915" s="123"/>
      <c r="E1915" s="108"/>
      <c r="F1915" s="108"/>
      <c r="G1915" s="108"/>
      <c r="H1915" s="108"/>
      <c r="I1915" s="167"/>
      <c r="J1915" s="407"/>
      <c r="K1915" s="407"/>
      <c r="L1915" s="108"/>
    </row>
    <row r="1916" spans="1:12" s="10" customFormat="1" ht="16.5" customHeight="1" x14ac:dyDescent="0.3">
      <c r="A1916" s="103"/>
      <c r="B1916" s="171" t="s">
        <v>16</v>
      </c>
      <c r="C1916" s="171"/>
      <c r="D1916" s="123"/>
      <c r="E1916" s="123" t="s">
        <v>17</v>
      </c>
      <c r="F1916" s="108"/>
      <c r="G1916" s="108"/>
      <c r="H1916" s="108"/>
      <c r="I1916" s="166" t="s">
        <v>28</v>
      </c>
      <c r="J1916" s="408">
        <f>((J1912/1.11)+(K1914/1.11))*11%</f>
        <v>362643.2432432432</v>
      </c>
      <c r="K1916" s="409"/>
      <c r="L1916" s="172"/>
    </row>
    <row r="1917" spans="1:12" s="10" customFormat="1" ht="5.0999999999999996" customHeight="1" x14ac:dyDescent="0.3">
      <c r="A1917" s="103"/>
      <c r="B1917" s="165"/>
      <c r="C1917" s="165"/>
      <c r="D1917" s="123"/>
      <c r="E1917" s="108"/>
      <c r="F1917" s="108"/>
      <c r="G1917" s="108"/>
      <c r="H1917" s="108"/>
      <c r="I1917" s="167"/>
      <c r="J1917" s="407"/>
      <c r="K1917" s="407"/>
      <c r="L1917" s="108"/>
    </row>
    <row r="1918" spans="1:12" s="10" customFormat="1" ht="16.5" customHeight="1" x14ac:dyDescent="0.3">
      <c r="A1918" s="103"/>
      <c r="B1918" s="173"/>
      <c r="C1918" s="174"/>
      <c r="D1918" s="123"/>
      <c r="E1918" s="123"/>
      <c r="F1918" s="108"/>
      <c r="G1918" s="108"/>
      <c r="H1918" s="108"/>
      <c r="I1918" s="166" t="s">
        <v>18</v>
      </c>
      <c r="J1918" s="175"/>
      <c r="K1918" s="176">
        <f>J1912-K1914</f>
        <v>3659400</v>
      </c>
      <c r="L1918" s="172"/>
    </row>
    <row r="1919" spans="1:12" s="10" customFormat="1" ht="13.5" customHeight="1" x14ac:dyDescent="0.25">
      <c r="A1919" s="103"/>
      <c r="B1919" s="177" t="s">
        <v>19</v>
      </c>
      <c r="C1919" s="163"/>
      <c r="D1919" s="162"/>
      <c r="E1919" s="108"/>
      <c r="F1919" s="108"/>
      <c r="G1919" s="108"/>
      <c r="H1919" s="108"/>
      <c r="I1919" s="178"/>
      <c r="J1919" s="125" t="s">
        <v>20</v>
      </c>
      <c r="K1919" s="179" t="s">
        <v>110</v>
      </c>
      <c r="L1919" s="108"/>
    </row>
    <row r="1920" spans="1:12" s="10" customFormat="1" ht="7.5" customHeight="1" x14ac:dyDescent="0.25">
      <c r="A1920" s="180"/>
      <c r="B1920" s="163"/>
      <c r="C1920" s="163"/>
      <c r="D1920" s="162"/>
      <c r="E1920" s="163"/>
      <c r="F1920" s="163"/>
      <c r="G1920" s="163"/>
      <c r="H1920" s="163"/>
      <c r="I1920" s="181"/>
      <c r="J1920" s="181"/>
      <c r="K1920" s="182"/>
      <c r="L1920" s="163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22050081</v>
      </c>
      <c r="G1922" s="11" t="s">
        <v>2</v>
      </c>
      <c r="H1922" s="451" t="s">
        <v>47</v>
      </c>
      <c r="I1922" s="451"/>
      <c r="J1922" s="451"/>
      <c r="K1922" s="452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455" t="s">
        <v>3</v>
      </c>
      <c r="G1923" s="17"/>
      <c r="H1923" s="453"/>
      <c r="I1923" s="453"/>
      <c r="J1923" s="453"/>
      <c r="K1923" s="454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456">
        <v>44706</v>
      </c>
      <c r="E1924" s="457"/>
      <c r="F1924" s="455"/>
      <c r="G1924" s="18"/>
      <c r="H1924" s="445" t="s">
        <v>48</v>
      </c>
      <c r="I1924" s="445"/>
      <c r="J1924" s="445"/>
      <c r="K1924" s="458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455"/>
      <c r="G1925" s="18"/>
      <c r="H1925" s="459" t="s">
        <v>37</v>
      </c>
      <c r="I1925" s="459"/>
      <c r="J1925" s="459"/>
      <c r="K1925" s="460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137</v>
      </c>
      <c r="E1926" s="9"/>
      <c r="F1926" s="21"/>
      <c r="G1926" s="22"/>
      <c r="H1926" s="461"/>
      <c r="I1926" s="461"/>
      <c r="J1926" s="461"/>
      <c r="K1926" s="462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30</v>
      </c>
      <c r="C1930" s="46" t="s">
        <v>71</v>
      </c>
      <c r="D1930" s="273">
        <v>2</v>
      </c>
      <c r="E1930" s="48" t="s">
        <v>108</v>
      </c>
      <c r="F1930" s="49"/>
      <c r="G1930" s="50"/>
      <c r="H1930" s="51">
        <v>35000</v>
      </c>
      <c r="I1930" s="52">
        <v>0.13500000000000001</v>
      </c>
      <c r="J1930" s="52"/>
      <c r="K1930" s="53">
        <f t="shared" ref="K1930:K1949" si="48">(B1930*H1930-((B1930*H1930)*I1930))-((B1930*H1930-((B1930*H1930)*I1930))*J1930)</f>
        <v>908250</v>
      </c>
      <c r="L1930" s="36"/>
    </row>
    <row r="1931" spans="1:12" s="10" customFormat="1" ht="13.5" customHeight="1" x14ac:dyDescent="0.25">
      <c r="A1931" s="45">
        <v>2</v>
      </c>
      <c r="B1931" s="46">
        <v>120</v>
      </c>
      <c r="C1931" s="46" t="s">
        <v>74</v>
      </c>
      <c r="D1931" s="273">
        <v>1</v>
      </c>
      <c r="E1931" s="48" t="s">
        <v>66</v>
      </c>
      <c r="F1931" s="49"/>
      <c r="G1931" s="50"/>
      <c r="H1931" s="51">
        <v>32400</v>
      </c>
      <c r="I1931" s="52">
        <v>0.13500000000000001</v>
      </c>
      <c r="J1931" s="52"/>
      <c r="K1931" s="53">
        <f t="shared" si="48"/>
        <v>3363120</v>
      </c>
      <c r="L1931" s="36"/>
    </row>
    <row r="1932" spans="1:12" s="10" customFormat="1" ht="13.5" x14ac:dyDescent="0.25">
      <c r="A1932" s="45">
        <v>3</v>
      </c>
      <c r="B1932" s="46"/>
      <c r="C1932" s="46"/>
      <c r="D1932" s="273"/>
      <c r="E1932" s="48"/>
      <c r="F1932" s="49"/>
      <c r="G1932" s="50"/>
      <c r="H1932" s="51"/>
      <c r="I1932" s="52"/>
      <c r="J1932" s="52"/>
      <c r="K1932" s="53">
        <f t="shared" si="48"/>
        <v>0</v>
      </c>
      <c r="L1932" s="36"/>
    </row>
    <row r="1933" spans="1:12" s="10" customFormat="1" ht="13.5" customHeight="1" x14ac:dyDescent="0.25">
      <c r="A1933" s="45">
        <v>4</v>
      </c>
      <c r="B1933" s="46"/>
      <c r="C1933" s="46"/>
      <c r="D1933" s="273"/>
      <c r="E1933" s="48"/>
      <c r="F1933" s="49"/>
      <c r="G1933" s="50"/>
      <c r="H1933" s="51"/>
      <c r="I1933" s="52"/>
      <c r="J1933" s="52"/>
      <c r="K1933" s="53">
        <f t="shared" si="48"/>
        <v>0</v>
      </c>
      <c r="L1933" s="36"/>
    </row>
    <row r="1934" spans="1:12" s="10" customFormat="1" ht="13.5" x14ac:dyDescent="0.25">
      <c r="A1934" s="45">
        <v>5</v>
      </c>
      <c r="B1934" s="46"/>
      <c r="C1934" s="46"/>
      <c r="D1934" s="273"/>
      <c r="E1934" s="48"/>
      <c r="F1934" s="49"/>
      <c r="G1934" s="50"/>
      <c r="H1934" s="51"/>
      <c r="I1934" s="52"/>
      <c r="J1934" s="52"/>
      <c r="K1934" s="53">
        <f t="shared" si="48"/>
        <v>0</v>
      </c>
      <c r="L1934" s="36"/>
    </row>
    <row r="1935" spans="1:12" s="10" customFormat="1" ht="13.5" x14ac:dyDescent="0.25">
      <c r="A1935" s="45">
        <v>6</v>
      </c>
      <c r="B1935" s="46"/>
      <c r="C1935" s="46"/>
      <c r="D1935" s="273"/>
      <c r="E1935" s="48"/>
      <c r="F1935" s="49"/>
      <c r="G1935" s="50"/>
      <c r="H1935" s="51"/>
      <c r="I1935" s="52"/>
      <c r="J1935" s="52"/>
      <c r="K1935" s="53">
        <f t="shared" si="48"/>
        <v>0</v>
      </c>
      <c r="L1935" s="36"/>
    </row>
    <row r="1936" spans="1:12" s="10" customFormat="1" ht="13.5" x14ac:dyDescent="0.25">
      <c r="A1936" s="45">
        <v>7</v>
      </c>
      <c r="B1936" s="46"/>
      <c r="C1936" s="46"/>
      <c r="D1936" s="273"/>
      <c r="E1936" s="48"/>
      <c r="F1936" s="49"/>
      <c r="G1936" s="50"/>
      <c r="H1936" s="51"/>
      <c r="I1936" s="52"/>
      <c r="J1936" s="52"/>
      <c r="K1936" s="53">
        <f t="shared" si="48"/>
        <v>0</v>
      </c>
      <c r="L1936" s="36"/>
    </row>
    <row r="1937" spans="1:12" s="10" customFormat="1" ht="13.5" x14ac:dyDescent="0.25">
      <c r="A1937" s="45">
        <v>8</v>
      </c>
      <c r="B1937" s="46"/>
      <c r="C1937" s="46"/>
      <c r="D1937" s="273"/>
      <c r="E1937" s="48"/>
      <c r="F1937" s="49"/>
      <c r="G1937" s="50"/>
      <c r="H1937" s="51"/>
      <c r="I1937" s="52"/>
      <c r="J1937" s="52"/>
      <c r="K1937" s="53">
        <f t="shared" si="48"/>
        <v>0</v>
      </c>
      <c r="L1937" s="36"/>
    </row>
    <row r="1938" spans="1:12" s="10" customFormat="1" ht="13.5" x14ac:dyDescent="0.25">
      <c r="A1938" s="45">
        <v>9</v>
      </c>
      <c r="B1938" s="46"/>
      <c r="C1938" s="46"/>
      <c r="D1938" s="273"/>
      <c r="E1938" s="48"/>
      <c r="F1938" s="49"/>
      <c r="G1938" s="50"/>
      <c r="H1938" s="51"/>
      <c r="I1938" s="52"/>
      <c r="J1938" s="52"/>
      <c r="K1938" s="53">
        <f t="shared" si="48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273"/>
      <c r="E1939" s="48"/>
      <c r="F1939" s="49"/>
      <c r="G1939" s="50"/>
      <c r="H1939" s="51"/>
      <c r="I1939" s="52"/>
      <c r="J1939" s="52"/>
      <c r="K1939" s="53">
        <f t="shared" si="48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273"/>
      <c r="E1940" s="48"/>
      <c r="F1940" s="49"/>
      <c r="G1940" s="50"/>
      <c r="H1940" s="51"/>
      <c r="I1940" s="52"/>
      <c r="J1940" s="52"/>
      <c r="K1940" s="53">
        <f t="shared" si="48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273"/>
      <c r="E1941" s="48"/>
      <c r="F1941" s="49"/>
      <c r="G1941" s="50"/>
      <c r="H1941" s="51"/>
      <c r="I1941" s="52"/>
      <c r="J1941" s="52"/>
      <c r="K1941" s="53">
        <f t="shared" si="48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273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273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273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273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273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273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273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273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272"/>
      <c r="C1951" s="272"/>
      <c r="D1951" s="63"/>
      <c r="E1951" s="64"/>
      <c r="F1951" s="64"/>
      <c r="G1951" s="64"/>
      <c r="H1951" s="64"/>
      <c r="I1951" s="65"/>
      <c r="J1951" s="444"/>
      <c r="K1951" s="445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446">
        <f>SUM(K1930:K1950)</f>
        <v>4271370</v>
      </c>
      <c r="K1952" s="447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448"/>
      <c r="K1953" s="448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445"/>
      <c r="K1955" s="445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28</v>
      </c>
      <c r="J1956" s="449">
        <f>((J1952/1.11)+(K1954/1.11))*11%</f>
        <v>423288.91891891888</v>
      </c>
      <c r="K1956" s="450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445"/>
      <c r="K1957" s="445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18</v>
      </c>
      <c r="J1958" s="76"/>
      <c r="K1958" s="77">
        <f>J1952-K1954</f>
        <v>4271370</v>
      </c>
      <c r="L1958" s="73"/>
    </row>
    <row r="1959" spans="1:12" s="10" customFormat="1" ht="13.5" customHeight="1" x14ac:dyDescent="0.25">
      <c r="A1959" s="5"/>
      <c r="B1959" s="78" t="s">
        <v>19</v>
      </c>
      <c r="C1959" s="64"/>
      <c r="D1959" s="63"/>
      <c r="I1959" s="79"/>
      <c r="J1959" s="27" t="s">
        <v>20</v>
      </c>
      <c r="K1959" s="80" t="s">
        <v>45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183"/>
      <c r="B1961" s="184"/>
      <c r="C1961" s="184"/>
      <c r="D1961" s="185"/>
      <c r="E1961" s="184"/>
      <c r="F1961" s="184"/>
      <c r="G1961" s="184"/>
      <c r="H1961" s="184"/>
      <c r="I1961" s="186"/>
      <c r="J1961" s="186"/>
      <c r="K1961" s="184"/>
      <c r="L1961" s="184"/>
    </row>
    <row r="1962" spans="1:12" s="10" customFormat="1" ht="16.5" customHeight="1" x14ac:dyDescent="0.3">
      <c r="A1962" s="187"/>
      <c r="B1962" s="188" t="s">
        <v>0</v>
      </c>
      <c r="C1962" s="189"/>
      <c r="D1962" s="190" t="s">
        <v>1</v>
      </c>
      <c r="E1962" s="191">
        <v>22050081</v>
      </c>
      <c r="F1962" s="192"/>
      <c r="G1962" s="193" t="s">
        <v>2</v>
      </c>
      <c r="H1962" s="428" t="s">
        <v>47</v>
      </c>
      <c r="I1962" s="428"/>
      <c r="J1962" s="428"/>
      <c r="K1962" s="429"/>
      <c r="L1962" s="194"/>
    </row>
    <row r="1963" spans="1:12" s="10" customFormat="1" ht="2.4500000000000002" customHeight="1" x14ac:dyDescent="0.3">
      <c r="A1963" s="187"/>
      <c r="B1963" s="195"/>
      <c r="C1963" s="196"/>
      <c r="D1963" s="197"/>
      <c r="E1963" s="198"/>
      <c r="F1963" s="432" t="s">
        <v>3</v>
      </c>
      <c r="G1963" s="199"/>
      <c r="H1963" s="430"/>
      <c r="I1963" s="430"/>
      <c r="J1963" s="430"/>
      <c r="K1963" s="431"/>
      <c r="L1963" s="194"/>
    </row>
    <row r="1964" spans="1:12" s="10" customFormat="1" ht="16.5" customHeight="1" x14ac:dyDescent="0.3">
      <c r="A1964" s="187"/>
      <c r="B1964" s="188" t="s">
        <v>4</v>
      </c>
      <c r="C1964" s="189"/>
      <c r="D1964" s="433">
        <v>44706</v>
      </c>
      <c r="E1964" s="434"/>
      <c r="F1964" s="432"/>
      <c r="G1964" s="200"/>
      <c r="H1964" s="412" t="s">
        <v>48</v>
      </c>
      <c r="I1964" s="412"/>
      <c r="J1964" s="412"/>
      <c r="K1964" s="435"/>
      <c r="L1964" s="200"/>
    </row>
    <row r="1965" spans="1:12" s="10" customFormat="1" ht="2.4500000000000002" customHeight="1" x14ac:dyDescent="0.3">
      <c r="A1965" s="187"/>
      <c r="B1965" s="195"/>
      <c r="C1965" s="196"/>
      <c r="D1965" s="197"/>
      <c r="E1965" s="198"/>
      <c r="F1965" s="432"/>
      <c r="G1965" s="200"/>
      <c r="H1965" s="436" t="s">
        <v>37</v>
      </c>
      <c r="I1965" s="436"/>
      <c r="J1965" s="436"/>
      <c r="K1965" s="437"/>
      <c r="L1965" s="201"/>
    </row>
    <row r="1966" spans="1:12" s="10" customFormat="1" ht="16.5" customHeight="1" x14ac:dyDescent="0.4">
      <c r="A1966" s="187"/>
      <c r="B1966" s="188" t="s">
        <v>5</v>
      </c>
      <c r="C1966" s="189"/>
      <c r="D1966" s="202" t="s">
        <v>137</v>
      </c>
      <c r="E1966" s="191"/>
      <c r="F1966" s="203"/>
      <c r="G1966" s="204"/>
      <c r="H1966" s="438"/>
      <c r="I1966" s="438"/>
      <c r="J1966" s="438"/>
      <c r="K1966" s="439"/>
      <c r="L1966" s="201"/>
    </row>
    <row r="1967" spans="1:12" s="10" customFormat="1" ht="5.0999999999999996" customHeight="1" x14ac:dyDescent="0.45">
      <c r="A1967" s="187"/>
      <c r="B1967" s="205"/>
      <c r="C1967" s="206"/>
      <c r="D1967" s="207"/>
      <c r="E1967" s="192"/>
      <c r="F1967" s="208"/>
      <c r="G1967" s="192"/>
      <c r="H1967" s="192"/>
      <c r="I1967" s="209"/>
      <c r="J1967" s="209"/>
      <c r="K1967" s="210"/>
      <c r="L1967" s="192"/>
    </row>
    <row r="1968" spans="1:12" s="10" customFormat="1" ht="14.25" thickBot="1" x14ac:dyDescent="0.3">
      <c r="A1968" s="187"/>
      <c r="B1968" s="211" t="s">
        <v>6</v>
      </c>
      <c r="C1968" s="211" t="s">
        <v>7</v>
      </c>
      <c r="D1968" s="212" t="s">
        <v>8</v>
      </c>
      <c r="E1968" s="213"/>
      <c r="F1968" s="214" t="s">
        <v>9</v>
      </c>
      <c r="G1968" s="215"/>
      <c r="H1968" s="211" t="s">
        <v>10</v>
      </c>
      <c r="I1968" s="216" t="s">
        <v>11</v>
      </c>
      <c r="J1968" s="216" t="s">
        <v>12</v>
      </c>
      <c r="K1968" s="217" t="s">
        <v>13</v>
      </c>
      <c r="L1968" s="218"/>
    </row>
    <row r="1969" spans="1:12" s="10" customFormat="1" ht="7.5" customHeight="1" thickTop="1" x14ac:dyDescent="0.25">
      <c r="A1969" s="187"/>
      <c r="B1969" s="219"/>
      <c r="C1969" s="220"/>
      <c r="D1969" s="221"/>
      <c r="E1969" s="222"/>
      <c r="F1969" s="223"/>
      <c r="G1969" s="224"/>
      <c r="H1969" s="219"/>
      <c r="I1969" s="225"/>
      <c r="J1969" s="225"/>
      <c r="K1969" s="226"/>
      <c r="L1969" s="218"/>
    </row>
    <row r="1970" spans="1:12" s="10" customFormat="1" ht="13.5" customHeight="1" x14ac:dyDescent="0.25">
      <c r="A1970" s="227">
        <v>1</v>
      </c>
      <c r="B1970" s="228">
        <v>30</v>
      </c>
      <c r="C1970" s="228" t="s">
        <v>71</v>
      </c>
      <c r="D1970" s="340">
        <v>2</v>
      </c>
      <c r="E1970" s="236" t="s">
        <v>108</v>
      </c>
      <c r="F1970" s="231"/>
      <c r="G1970" s="232"/>
      <c r="H1970" s="233">
        <v>35000</v>
      </c>
      <c r="I1970" s="234">
        <v>0.13500000000000001</v>
      </c>
      <c r="J1970" s="234"/>
      <c r="K1970" s="235">
        <f t="shared" ref="K1970:K1989" si="49">(B1970*H1970-((B1970*H1970)*I1970))-((B1970*H1970-((B1970*H1970)*I1970))*J1970)</f>
        <v>908250</v>
      </c>
      <c r="L1970" s="218"/>
    </row>
    <row r="1971" spans="1:12" s="10" customFormat="1" ht="13.5" customHeight="1" x14ac:dyDescent="0.25">
      <c r="A1971" s="227">
        <v>2</v>
      </c>
      <c r="B1971" s="228">
        <v>120</v>
      </c>
      <c r="C1971" s="228" t="s">
        <v>74</v>
      </c>
      <c r="D1971" s="340">
        <v>1</v>
      </c>
      <c r="E1971" s="236" t="s">
        <v>66</v>
      </c>
      <c r="F1971" s="231"/>
      <c r="G1971" s="232"/>
      <c r="H1971" s="233">
        <v>32400</v>
      </c>
      <c r="I1971" s="234">
        <v>0.13500000000000001</v>
      </c>
      <c r="J1971" s="234"/>
      <c r="K1971" s="235">
        <f t="shared" si="49"/>
        <v>3363120</v>
      </c>
      <c r="L1971" s="218"/>
    </row>
    <row r="1972" spans="1:12" s="10" customFormat="1" ht="13.5" x14ac:dyDescent="0.25">
      <c r="A1972" s="227">
        <v>3</v>
      </c>
      <c r="B1972" s="228"/>
      <c r="C1972" s="228"/>
      <c r="D1972" s="340"/>
      <c r="E1972" s="236"/>
      <c r="F1972" s="231"/>
      <c r="G1972" s="232"/>
      <c r="H1972" s="233"/>
      <c r="I1972" s="234"/>
      <c r="J1972" s="234"/>
      <c r="K1972" s="235">
        <f t="shared" si="49"/>
        <v>0</v>
      </c>
      <c r="L1972" s="218"/>
    </row>
    <row r="1973" spans="1:12" s="10" customFormat="1" ht="13.5" customHeight="1" x14ac:dyDescent="0.25">
      <c r="A1973" s="227">
        <v>4</v>
      </c>
      <c r="B1973" s="228"/>
      <c r="C1973" s="228"/>
      <c r="D1973" s="340"/>
      <c r="E1973" s="236"/>
      <c r="F1973" s="231"/>
      <c r="G1973" s="232"/>
      <c r="H1973" s="233"/>
      <c r="I1973" s="234"/>
      <c r="J1973" s="234"/>
      <c r="K1973" s="235">
        <f t="shared" si="49"/>
        <v>0</v>
      </c>
      <c r="L1973" s="218"/>
    </row>
    <row r="1974" spans="1:12" s="10" customFormat="1" ht="13.5" x14ac:dyDescent="0.25">
      <c r="A1974" s="227">
        <v>5</v>
      </c>
      <c r="B1974" s="228"/>
      <c r="C1974" s="228"/>
      <c r="D1974" s="340"/>
      <c r="E1974" s="236"/>
      <c r="F1974" s="231"/>
      <c r="G1974" s="232"/>
      <c r="H1974" s="233"/>
      <c r="I1974" s="234"/>
      <c r="J1974" s="234"/>
      <c r="K1974" s="235">
        <f t="shared" si="49"/>
        <v>0</v>
      </c>
      <c r="L1974" s="218"/>
    </row>
    <row r="1975" spans="1:12" s="10" customFormat="1" ht="13.5" x14ac:dyDescent="0.25">
      <c r="A1975" s="227">
        <v>6</v>
      </c>
      <c r="B1975" s="228"/>
      <c r="C1975" s="228"/>
      <c r="D1975" s="340"/>
      <c r="E1975" s="236"/>
      <c r="F1975" s="231"/>
      <c r="G1975" s="232"/>
      <c r="H1975" s="233"/>
      <c r="I1975" s="234"/>
      <c r="J1975" s="234"/>
      <c r="K1975" s="235">
        <f t="shared" si="49"/>
        <v>0</v>
      </c>
      <c r="L1975" s="218"/>
    </row>
    <row r="1976" spans="1:12" s="10" customFormat="1" ht="13.5" x14ac:dyDescent="0.25">
      <c r="A1976" s="227">
        <v>7</v>
      </c>
      <c r="B1976" s="228"/>
      <c r="C1976" s="228"/>
      <c r="D1976" s="340"/>
      <c r="E1976" s="236"/>
      <c r="F1976" s="231"/>
      <c r="G1976" s="232"/>
      <c r="H1976" s="233"/>
      <c r="I1976" s="234"/>
      <c r="J1976" s="234"/>
      <c r="K1976" s="235">
        <f t="shared" si="49"/>
        <v>0</v>
      </c>
      <c r="L1976" s="218"/>
    </row>
    <row r="1977" spans="1:12" s="10" customFormat="1" ht="13.5" x14ac:dyDescent="0.25">
      <c r="A1977" s="227">
        <v>8</v>
      </c>
      <c r="B1977" s="228"/>
      <c r="C1977" s="228"/>
      <c r="D1977" s="340"/>
      <c r="E1977" s="236"/>
      <c r="F1977" s="231"/>
      <c r="G1977" s="232"/>
      <c r="H1977" s="233"/>
      <c r="I1977" s="234"/>
      <c r="J1977" s="234"/>
      <c r="K1977" s="235">
        <f t="shared" si="49"/>
        <v>0</v>
      </c>
      <c r="L1977" s="218"/>
    </row>
    <row r="1978" spans="1:12" s="10" customFormat="1" ht="13.5" x14ac:dyDescent="0.25">
      <c r="A1978" s="227">
        <v>9</v>
      </c>
      <c r="B1978" s="228"/>
      <c r="C1978" s="228"/>
      <c r="D1978" s="340"/>
      <c r="E1978" s="236"/>
      <c r="F1978" s="231"/>
      <c r="G1978" s="232"/>
      <c r="H1978" s="233"/>
      <c r="I1978" s="234"/>
      <c r="J1978" s="234"/>
      <c r="K1978" s="235">
        <f t="shared" si="49"/>
        <v>0</v>
      </c>
      <c r="L1978" s="218"/>
    </row>
    <row r="1979" spans="1:12" s="10" customFormat="1" ht="13.5" x14ac:dyDescent="0.25">
      <c r="A1979" s="227">
        <v>10</v>
      </c>
      <c r="B1979" s="228"/>
      <c r="C1979" s="228"/>
      <c r="D1979" s="340"/>
      <c r="E1979" s="236"/>
      <c r="F1979" s="231"/>
      <c r="G1979" s="232"/>
      <c r="H1979" s="233"/>
      <c r="I1979" s="234"/>
      <c r="J1979" s="234"/>
      <c r="K1979" s="235">
        <f t="shared" si="49"/>
        <v>0</v>
      </c>
      <c r="L1979" s="218"/>
    </row>
    <row r="1980" spans="1:12" s="10" customFormat="1" ht="13.5" x14ac:dyDescent="0.25">
      <c r="A1980" s="227">
        <v>11</v>
      </c>
      <c r="B1980" s="228"/>
      <c r="C1980" s="228"/>
      <c r="D1980" s="340"/>
      <c r="E1980" s="236"/>
      <c r="F1980" s="231"/>
      <c r="G1980" s="232"/>
      <c r="H1980" s="233"/>
      <c r="I1980" s="234"/>
      <c r="J1980" s="234"/>
      <c r="K1980" s="235">
        <f t="shared" si="49"/>
        <v>0</v>
      </c>
      <c r="L1980" s="218"/>
    </row>
    <row r="1981" spans="1:12" s="10" customFormat="1" ht="13.5" x14ac:dyDescent="0.25">
      <c r="A1981" s="227">
        <v>12</v>
      </c>
      <c r="B1981" s="228"/>
      <c r="C1981" s="228"/>
      <c r="D1981" s="340"/>
      <c r="E1981" s="236"/>
      <c r="F1981" s="231"/>
      <c r="G1981" s="232"/>
      <c r="H1981" s="233"/>
      <c r="I1981" s="234"/>
      <c r="J1981" s="234"/>
      <c r="K1981" s="235">
        <f t="shared" si="49"/>
        <v>0</v>
      </c>
      <c r="L1981" s="218"/>
    </row>
    <row r="1982" spans="1:12" s="10" customFormat="1" ht="13.5" x14ac:dyDescent="0.25">
      <c r="A1982" s="227">
        <v>13</v>
      </c>
      <c r="B1982" s="228"/>
      <c r="C1982" s="228"/>
      <c r="D1982" s="340"/>
      <c r="E1982" s="236"/>
      <c r="F1982" s="231"/>
      <c r="G1982" s="232"/>
      <c r="H1982" s="233"/>
      <c r="I1982" s="234"/>
      <c r="J1982" s="234"/>
      <c r="K1982" s="235">
        <f t="shared" si="49"/>
        <v>0</v>
      </c>
      <c r="L1982" s="218"/>
    </row>
    <row r="1983" spans="1:12" s="10" customFormat="1" ht="13.5" x14ac:dyDescent="0.25">
      <c r="A1983" s="227">
        <v>14</v>
      </c>
      <c r="B1983" s="228"/>
      <c r="C1983" s="228"/>
      <c r="D1983" s="340"/>
      <c r="E1983" s="236"/>
      <c r="F1983" s="231"/>
      <c r="G1983" s="232"/>
      <c r="H1983" s="233"/>
      <c r="I1983" s="234"/>
      <c r="J1983" s="234"/>
      <c r="K1983" s="235">
        <f t="shared" si="49"/>
        <v>0</v>
      </c>
      <c r="L1983" s="218"/>
    </row>
    <row r="1984" spans="1:12" s="10" customFormat="1" ht="13.5" x14ac:dyDescent="0.25">
      <c r="A1984" s="227">
        <v>15</v>
      </c>
      <c r="B1984" s="228"/>
      <c r="C1984" s="228"/>
      <c r="D1984" s="340"/>
      <c r="E1984" s="236"/>
      <c r="F1984" s="231"/>
      <c r="G1984" s="232"/>
      <c r="H1984" s="233"/>
      <c r="I1984" s="234"/>
      <c r="J1984" s="234"/>
      <c r="K1984" s="235">
        <f t="shared" si="49"/>
        <v>0</v>
      </c>
      <c r="L1984" s="218"/>
    </row>
    <row r="1985" spans="1:12" s="10" customFormat="1" ht="13.5" x14ac:dyDescent="0.25">
      <c r="A1985" s="227">
        <v>16</v>
      </c>
      <c r="B1985" s="228"/>
      <c r="C1985" s="228"/>
      <c r="D1985" s="340"/>
      <c r="E1985" s="236"/>
      <c r="F1985" s="231"/>
      <c r="G1985" s="232"/>
      <c r="H1985" s="233"/>
      <c r="I1985" s="234"/>
      <c r="J1985" s="234"/>
      <c r="K1985" s="235">
        <f t="shared" si="49"/>
        <v>0</v>
      </c>
      <c r="L1985" s="218"/>
    </row>
    <row r="1986" spans="1:12" s="10" customFormat="1" ht="13.5" x14ac:dyDescent="0.25">
      <c r="A1986" s="227">
        <v>17</v>
      </c>
      <c r="B1986" s="228"/>
      <c r="C1986" s="228"/>
      <c r="D1986" s="340"/>
      <c r="E1986" s="236"/>
      <c r="F1986" s="231"/>
      <c r="G1986" s="232"/>
      <c r="H1986" s="233"/>
      <c r="I1986" s="234"/>
      <c r="J1986" s="234"/>
      <c r="K1986" s="235">
        <f t="shared" si="49"/>
        <v>0</v>
      </c>
      <c r="L1986" s="218"/>
    </row>
    <row r="1987" spans="1:12" s="10" customFormat="1" ht="13.5" x14ac:dyDescent="0.25">
      <c r="A1987" s="227">
        <v>18</v>
      </c>
      <c r="B1987" s="228"/>
      <c r="C1987" s="228"/>
      <c r="D1987" s="340"/>
      <c r="E1987" s="236"/>
      <c r="F1987" s="231"/>
      <c r="G1987" s="232"/>
      <c r="H1987" s="233"/>
      <c r="I1987" s="234"/>
      <c r="J1987" s="234"/>
      <c r="K1987" s="235">
        <f t="shared" si="49"/>
        <v>0</v>
      </c>
      <c r="L1987" s="218"/>
    </row>
    <row r="1988" spans="1:12" s="10" customFormat="1" ht="12.75" customHeight="1" x14ac:dyDescent="0.25">
      <c r="A1988" s="227">
        <v>19</v>
      </c>
      <c r="B1988" s="228"/>
      <c r="C1988" s="228"/>
      <c r="D1988" s="340"/>
      <c r="E1988" s="236"/>
      <c r="F1988" s="231"/>
      <c r="G1988" s="232"/>
      <c r="H1988" s="233"/>
      <c r="I1988" s="234"/>
      <c r="J1988" s="234"/>
      <c r="K1988" s="235">
        <f t="shared" si="49"/>
        <v>0</v>
      </c>
      <c r="L1988" s="218"/>
    </row>
    <row r="1989" spans="1:12" s="10" customFormat="1" ht="13.5" x14ac:dyDescent="0.25">
      <c r="A1989" s="227">
        <v>20</v>
      </c>
      <c r="B1989" s="228"/>
      <c r="C1989" s="228"/>
      <c r="D1989" s="340"/>
      <c r="E1989" s="236"/>
      <c r="F1989" s="231"/>
      <c r="G1989" s="232"/>
      <c r="H1989" s="233"/>
      <c r="I1989" s="234"/>
      <c r="J1989" s="234"/>
      <c r="K1989" s="235">
        <f t="shared" si="49"/>
        <v>0</v>
      </c>
      <c r="L1989" s="218"/>
    </row>
    <row r="1990" spans="1:12" s="10" customFormat="1" ht="7.5" customHeight="1" x14ac:dyDescent="0.25">
      <c r="A1990" s="187"/>
      <c r="B1990" s="237"/>
      <c r="C1990" s="237"/>
      <c r="D1990" s="238"/>
      <c r="E1990" s="239"/>
      <c r="F1990" s="240"/>
      <c r="G1990" s="241"/>
      <c r="H1990" s="242"/>
      <c r="I1990" s="243"/>
      <c r="J1990" s="243"/>
      <c r="K1990" s="244"/>
      <c r="L1990" s="218"/>
    </row>
    <row r="1991" spans="1:12" s="10" customFormat="1" ht="5.0999999999999996" customHeight="1" x14ac:dyDescent="0.25">
      <c r="A1991" s="187"/>
      <c r="B1991" s="338"/>
      <c r="C1991" s="338"/>
      <c r="D1991" s="246"/>
      <c r="E1991" s="247"/>
      <c r="F1991" s="247"/>
      <c r="G1991" s="247"/>
      <c r="H1991" s="247"/>
      <c r="I1991" s="248"/>
      <c r="J1991" s="440"/>
      <c r="K1991" s="412"/>
      <c r="L1991" s="192"/>
    </row>
    <row r="1992" spans="1:12" s="10" customFormat="1" ht="16.5" customHeight="1" x14ac:dyDescent="0.3">
      <c r="A1992" s="187"/>
      <c r="B1992" s="249"/>
      <c r="C1992" s="249"/>
      <c r="D1992" s="207"/>
      <c r="E1992" s="192"/>
      <c r="F1992" s="192"/>
      <c r="G1992" s="192"/>
      <c r="H1992" s="192"/>
      <c r="I1992" s="250" t="s">
        <v>14</v>
      </c>
      <c r="J1992" s="441">
        <f>SUM(K1970:K1990)</f>
        <v>4271370</v>
      </c>
      <c r="K1992" s="442"/>
      <c r="L1992" s="218"/>
    </row>
    <row r="1993" spans="1:12" s="10" customFormat="1" ht="5.0999999999999996" customHeight="1" x14ac:dyDescent="0.3">
      <c r="A1993" s="187"/>
      <c r="B1993" s="249"/>
      <c r="C1993" s="249"/>
      <c r="D1993" s="207"/>
      <c r="E1993" s="192"/>
      <c r="F1993" s="192"/>
      <c r="G1993" s="192"/>
      <c r="H1993" s="192"/>
      <c r="I1993" s="251"/>
      <c r="J1993" s="443"/>
      <c r="K1993" s="443"/>
      <c r="L1993" s="192"/>
    </row>
    <row r="1994" spans="1:12" s="10" customFormat="1" ht="16.5" customHeight="1" x14ac:dyDescent="0.3">
      <c r="A1994" s="187"/>
      <c r="B1994" s="249"/>
      <c r="C1994" s="249"/>
      <c r="D1994" s="207"/>
      <c r="E1994" s="192"/>
      <c r="F1994" s="192"/>
      <c r="G1994" s="192"/>
      <c r="H1994" s="192"/>
      <c r="I1994" s="250" t="s">
        <v>15</v>
      </c>
      <c r="J1994" s="252"/>
      <c r="K1994" s="253">
        <f>J1992*J1994</f>
        <v>0</v>
      </c>
      <c r="L1994" s="254"/>
    </row>
    <row r="1995" spans="1:12" s="10" customFormat="1" ht="5.0999999999999996" customHeight="1" x14ac:dyDescent="0.3">
      <c r="A1995" s="187"/>
      <c r="B1995" s="249"/>
      <c r="C1995" s="249"/>
      <c r="D1995" s="207"/>
      <c r="E1995" s="192"/>
      <c r="F1995" s="192"/>
      <c r="G1995" s="192"/>
      <c r="H1995" s="192"/>
      <c r="I1995" s="251"/>
      <c r="J1995" s="412"/>
      <c r="K1995" s="412"/>
      <c r="L1995" s="192"/>
    </row>
    <row r="1996" spans="1:12" s="10" customFormat="1" ht="16.5" customHeight="1" x14ac:dyDescent="0.3">
      <c r="A1996" s="187"/>
      <c r="B1996" s="255" t="s">
        <v>16</v>
      </c>
      <c r="C1996" s="255"/>
      <c r="D1996" s="207"/>
      <c r="E1996" s="207" t="s">
        <v>17</v>
      </c>
      <c r="F1996" s="192"/>
      <c r="G1996" s="192"/>
      <c r="H1996" s="192"/>
      <c r="I1996" s="250" t="s">
        <v>28</v>
      </c>
      <c r="J1996" s="410">
        <f>((J1992/1.11)+(K1994/1.11))*11%</f>
        <v>423288.91891891888</v>
      </c>
      <c r="K1996" s="411"/>
      <c r="L1996" s="256"/>
    </row>
    <row r="1997" spans="1:12" s="10" customFormat="1" ht="5.0999999999999996" customHeight="1" x14ac:dyDescent="0.3">
      <c r="A1997" s="187"/>
      <c r="B1997" s="249"/>
      <c r="C1997" s="249"/>
      <c r="D1997" s="207"/>
      <c r="E1997" s="192"/>
      <c r="F1997" s="192"/>
      <c r="G1997" s="192"/>
      <c r="H1997" s="192"/>
      <c r="I1997" s="251"/>
      <c r="J1997" s="412"/>
      <c r="K1997" s="412"/>
      <c r="L1997" s="192"/>
    </row>
    <row r="1998" spans="1:12" s="10" customFormat="1" ht="16.5" customHeight="1" x14ac:dyDescent="0.3">
      <c r="A1998" s="187"/>
      <c r="B1998" s="257"/>
      <c r="C1998" s="258"/>
      <c r="D1998" s="207"/>
      <c r="E1998" s="207"/>
      <c r="F1998" s="192"/>
      <c r="G1998" s="192"/>
      <c r="H1998" s="192"/>
      <c r="I1998" s="250" t="s">
        <v>18</v>
      </c>
      <c r="J1998" s="259"/>
      <c r="K1998" s="260">
        <f>J1992-K1994</f>
        <v>4271370</v>
      </c>
      <c r="L1998" s="256"/>
    </row>
    <row r="1999" spans="1:12" s="10" customFormat="1" ht="13.5" customHeight="1" x14ac:dyDescent="0.25">
      <c r="A1999" s="187"/>
      <c r="B1999" s="261" t="s">
        <v>19</v>
      </c>
      <c r="C1999" s="247"/>
      <c r="D1999" s="246"/>
      <c r="E1999" s="192"/>
      <c r="F1999" s="192"/>
      <c r="G1999" s="192"/>
      <c r="H1999" s="192"/>
      <c r="I1999" s="262"/>
      <c r="J1999" s="209" t="s">
        <v>20</v>
      </c>
      <c r="K1999" s="263" t="s">
        <v>45</v>
      </c>
      <c r="L1999" s="192"/>
    </row>
    <row r="2000" spans="1:12" s="10" customFormat="1" ht="7.5" customHeight="1" x14ac:dyDescent="0.25">
      <c r="A2000" s="264"/>
      <c r="B2000" s="247"/>
      <c r="C2000" s="247"/>
      <c r="D2000" s="246"/>
      <c r="E2000" s="247"/>
      <c r="F2000" s="247"/>
      <c r="G2000" s="247"/>
      <c r="H2000" s="247"/>
      <c r="I2000" s="265"/>
      <c r="J2000" s="265"/>
      <c r="K2000" s="266"/>
      <c r="L2000" s="247"/>
    </row>
    <row r="2001" spans="1:12" ht="7.5" customHeight="1" x14ac:dyDescent="0.25">
      <c r="A2001" s="99"/>
      <c r="B2001" s="100"/>
      <c r="C2001" s="100"/>
      <c r="D2001" s="101"/>
      <c r="E2001" s="100"/>
      <c r="F2001" s="100"/>
      <c r="G2001" s="100"/>
      <c r="H2001" s="100"/>
      <c r="I2001" s="102"/>
      <c r="J2001" s="102"/>
      <c r="K2001" s="100"/>
      <c r="L2001" s="100"/>
    </row>
    <row r="2002" spans="1:12" s="10" customFormat="1" ht="16.5" customHeight="1" x14ac:dyDescent="0.3">
      <c r="A2002" s="103"/>
      <c r="B2002" s="104" t="s">
        <v>0</v>
      </c>
      <c r="C2002" s="105"/>
      <c r="D2002" s="106" t="s">
        <v>1</v>
      </c>
      <c r="E2002" s="107">
        <v>22050081</v>
      </c>
      <c r="F2002" s="108"/>
      <c r="G2002" s="109" t="s">
        <v>2</v>
      </c>
      <c r="H2002" s="413" t="s">
        <v>47</v>
      </c>
      <c r="I2002" s="413"/>
      <c r="J2002" s="413"/>
      <c r="K2002" s="414"/>
      <c r="L2002" s="110"/>
    </row>
    <row r="2003" spans="1:12" s="10" customFormat="1" ht="2.4500000000000002" customHeight="1" x14ac:dyDescent="0.3">
      <c r="A2003" s="103"/>
      <c r="B2003" s="111"/>
      <c r="C2003" s="112"/>
      <c r="D2003" s="113"/>
      <c r="E2003" s="114"/>
      <c r="F2003" s="417" t="s">
        <v>3</v>
      </c>
      <c r="G2003" s="115"/>
      <c r="H2003" s="415"/>
      <c r="I2003" s="415"/>
      <c r="J2003" s="415"/>
      <c r="K2003" s="416"/>
      <c r="L2003" s="110"/>
    </row>
    <row r="2004" spans="1:12" s="10" customFormat="1" ht="16.5" customHeight="1" x14ac:dyDescent="0.3">
      <c r="A2004" s="103"/>
      <c r="B2004" s="104" t="s">
        <v>4</v>
      </c>
      <c r="C2004" s="105"/>
      <c r="D2004" s="418">
        <v>44706</v>
      </c>
      <c r="E2004" s="419"/>
      <c r="F2004" s="417"/>
      <c r="G2004" s="116"/>
      <c r="H2004" s="407" t="s">
        <v>48</v>
      </c>
      <c r="I2004" s="407"/>
      <c r="J2004" s="407"/>
      <c r="K2004" s="420"/>
      <c r="L2004" s="116"/>
    </row>
    <row r="2005" spans="1:12" s="10" customFormat="1" ht="2.4500000000000002" customHeight="1" x14ac:dyDescent="0.3">
      <c r="A2005" s="103"/>
      <c r="B2005" s="111"/>
      <c r="C2005" s="112"/>
      <c r="D2005" s="113"/>
      <c r="E2005" s="114"/>
      <c r="F2005" s="417"/>
      <c r="G2005" s="116"/>
      <c r="H2005" s="421" t="s">
        <v>37</v>
      </c>
      <c r="I2005" s="421"/>
      <c r="J2005" s="421"/>
      <c r="K2005" s="422"/>
      <c r="L2005" s="117"/>
    </row>
    <row r="2006" spans="1:12" s="10" customFormat="1" ht="16.5" customHeight="1" x14ac:dyDescent="0.4">
      <c r="A2006" s="103"/>
      <c r="B2006" s="104" t="s">
        <v>5</v>
      </c>
      <c r="C2006" s="105"/>
      <c r="D2006" s="118" t="s">
        <v>137</v>
      </c>
      <c r="E2006" s="107"/>
      <c r="F2006" s="119"/>
      <c r="G2006" s="120"/>
      <c r="H2006" s="423"/>
      <c r="I2006" s="423"/>
      <c r="J2006" s="423"/>
      <c r="K2006" s="424"/>
      <c r="L2006" s="117"/>
    </row>
    <row r="2007" spans="1:12" s="10" customFormat="1" ht="5.0999999999999996" customHeight="1" x14ac:dyDescent="0.45">
      <c r="A2007" s="103"/>
      <c r="B2007" s="121"/>
      <c r="C2007" s="122"/>
      <c r="D2007" s="123"/>
      <c r="E2007" s="108"/>
      <c r="F2007" s="124"/>
      <c r="G2007" s="108"/>
      <c r="H2007" s="108"/>
      <c r="I2007" s="125"/>
      <c r="J2007" s="125"/>
      <c r="K2007" s="126"/>
      <c r="L2007" s="108"/>
    </row>
    <row r="2008" spans="1:12" s="10" customFormat="1" ht="14.25" thickBot="1" x14ac:dyDescent="0.3">
      <c r="A2008" s="103"/>
      <c r="B2008" s="127" t="s">
        <v>6</v>
      </c>
      <c r="C2008" s="127" t="s">
        <v>7</v>
      </c>
      <c r="D2008" s="128" t="s">
        <v>8</v>
      </c>
      <c r="E2008" s="129"/>
      <c r="F2008" s="130" t="s">
        <v>9</v>
      </c>
      <c r="G2008" s="131"/>
      <c r="H2008" s="127" t="s">
        <v>10</v>
      </c>
      <c r="I2008" s="132" t="s">
        <v>11</v>
      </c>
      <c r="J2008" s="132" t="s">
        <v>12</v>
      </c>
      <c r="K2008" s="133" t="s">
        <v>13</v>
      </c>
      <c r="L2008" s="134"/>
    </row>
    <row r="2009" spans="1:12" s="10" customFormat="1" ht="7.5" customHeight="1" thickTop="1" x14ac:dyDescent="0.25">
      <c r="A2009" s="103"/>
      <c r="B2009" s="135"/>
      <c r="C2009" s="136"/>
      <c r="D2009" s="137"/>
      <c r="E2009" s="138"/>
      <c r="F2009" s="139"/>
      <c r="G2009" s="140"/>
      <c r="H2009" s="135"/>
      <c r="I2009" s="141"/>
      <c r="J2009" s="141"/>
      <c r="K2009" s="142"/>
      <c r="L2009" s="134"/>
    </row>
    <row r="2010" spans="1:12" s="10" customFormat="1" ht="13.5" customHeight="1" x14ac:dyDescent="0.25">
      <c r="A2010" s="143">
        <v>1</v>
      </c>
      <c r="B2010" s="144">
        <v>30</v>
      </c>
      <c r="C2010" s="144" t="s">
        <v>71</v>
      </c>
      <c r="D2010" s="339">
        <v>2</v>
      </c>
      <c r="E2010" s="152" t="s">
        <v>108</v>
      </c>
      <c r="F2010" s="147"/>
      <c r="G2010" s="148"/>
      <c r="H2010" s="149">
        <v>35000</v>
      </c>
      <c r="I2010" s="150">
        <v>0.13500000000000001</v>
      </c>
      <c r="J2010" s="150"/>
      <c r="K2010" s="151">
        <f t="shared" ref="K2010:K2029" si="50">(B2010*H2010-((B2010*H2010)*I2010))-((B2010*H2010-((B2010*H2010)*I2010))*J2010)</f>
        <v>908250</v>
      </c>
      <c r="L2010" s="134"/>
    </row>
    <row r="2011" spans="1:12" s="10" customFormat="1" ht="13.5" customHeight="1" x14ac:dyDescent="0.25">
      <c r="A2011" s="143">
        <v>2</v>
      </c>
      <c r="B2011" s="144">
        <v>120</v>
      </c>
      <c r="C2011" s="144" t="s">
        <v>74</v>
      </c>
      <c r="D2011" s="339">
        <v>1</v>
      </c>
      <c r="E2011" s="152" t="s">
        <v>66</v>
      </c>
      <c r="F2011" s="147"/>
      <c r="G2011" s="148"/>
      <c r="H2011" s="149">
        <v>32400</v>
      </c>
      <c r="I2011" s="150">
        <v>0.13500000000000001</v>
      </c>
      <c r="J2011" s="150"/>
      <c r="K2011" s="151">
        <f t="shared" si="50"/>
        <v>3363120</v>
      </c>
      <c r="L2011" s="134"/>
    </row>
    <row r="2012" spans="1:12" s="10" customFormat="1" ht="13.5" x14ac:dyDescent="0.25">
      <c r="A2012" s="143">
        <v>3</v>
      </c>
      <c r="B2012" s="144"/>
      <c r="C2012" s="144"/>
      <c r="D2012" s="339"/>
      <c r="E2012" s="152"/>
      <c r="F2012" s="147"/>
      <c r="G2012" s="148"/>
      <c r="H2012" s="149"/>
      <c r="I2012" s="150"/>
      <c r="J2012" s="150"/>
      <c r="K2012" s="151">
        <f t="shared" si="50"/>
        <v>0</v>
      </c>
      <c r="L2012" s="134"/>
    </row>
    <row r="2013" spans="1:12" s="10" customFormat="1" ht="13.5" customHeight="1" x14ac:dyDescent="0.25">
      <c r="A2013" s="143">
        <v>4</v>
      </c>
      <c r="B2013" s="144"/>
      <c r="C2013" s="144"/>
      <c r="D2013" s="339"/>
      <c r="E2013" s="152"/>
      <c r="F2013" s="147"/>
      <c r="G2013" s="148"/>
      <c r="H2013" s="149"/>
      <c r="I2013" s="150"/>
      <c r="J2013" s="150"/>
      <c r="K2013" s="151">
        <f t="shared" si="50"/>
        <v>0</v>
      </c>
      <c r="L2013" s="134"/>
    </row>
    <row r="2014" spans="1:12" s="10" customFormat="1" ht="13.5" x14ac:dyDescent="0.25">
      <c r="A2014" s="143">
        <v>5</v>
      </c>
      <c r="B2014" s="144"/>
      <c r="C2014" s="144"/>
      <c r="D2014" s="339"/>
      <c r="E2014" s="152"/>
      <c r="F2014" s="147"/>
      <c r="G2014" s="148"/>
      <c r="H2014" s="149"/>
      <c r="I2014" s="150"/>
      <c r="J2014" s="150"/>
      <c r="K2014" s="151">
        <f t="shared" si="50"/>
        <v>0</v>
      </c>
      <c r="L2014" s="134"/>
    </row>
    <row r="2015" spans="1:12" s="10" customFormat="1" ht="13.5" x14ac:dyDescent="0.25">
      <c r="A2015" s="143">
        <v>6</v>
      </c>
      <c r="B2015" s="144"/>
      <c r="C2015" s="144"/>
      <c r="D2015" s="339"/>
      <c r="E2015" s="152"/>
      <c r="F2015" s="147"/>
      <c r="G2015" s="148"/>
      <c r="H2015" s="149"/>
      <c r="I2015" s="150"/>
      <c r="J2015" s="150"/>
      <c r="K2015" s="151">
        <f t="shared" si="50"/>
        <v>0</v>
      </c>
      <c r="L2015" s="134"/>
    </row>
    <row r="2016" spans="1:12" s="10" customFormat="1" ht="13.5" x14ac:dyDescent="0.25">
      <c r="A2016" s="143">
        <v>7</v>
      </c>
      <c r="B2016" s="144"/>
      <c r="C2016" s="144"/>
      <c r="D2016" s="339"/>
      <c r="E2016" s="152"/>
      <c r="F2016" s="147"/>
      <c r="G2016" s="148"/>
      <c r="H2016" s="149"/>
      <c r="I2016" s="150"/>
      <c r="J2016" s="150"/>
      <c r="K2016" s="151">
        <f t="shared" si="50"/>
        <v>0</v>
      </c>
      <c r="L2016" s="134"/>
    </row>
    <row r="2017" spans="1:12" s="10" customFormat="1" ht="13.5" x14ac:dyDescent="0.25">
      <c r="A2017" s="143">
        <v>8</v>
      </c>
      <c r="B2017" s="144"/>
      <c r="C2017" s="144"/>
      <c r="D2017" s="339"/>
      <c r="E2017" s="152"/>
      <c r="F2017" s="147"/>
      <c r="G2017" s="148"/>
      <c r="H2017" s="149"/>
      <c r="I2017" s="150"/>
      <c r="J2017" s="150"/>
      <c r="K2017" s="151">
        <f t="shared" si="50"/>
        <v>0</v>
      </c>
      <c r="L2017" s="134"/>
    </row>
    <row r="2018" spans="1:12" s="10" customFormat="1" ht="13.5" x14ac:dyDescent="0.25">
      <c r="A2018" s="143">
        <v>9</v>
      </c>
      <c r="B2018" s="144"/>
      <c r="C2018" s="144"/>
      <c r="D2018" s="339"/>
      <c r="E2018" s="152"/>
      <c r="F2018" s="147"/>
      <c r="G2018" s="148"/>
      <c r="H2018" s="149"/>
      <c r="I2018" s="150"/>
      <c r="J2018" s="150"/>
      <c r="K2018" s="151">
        <f t="shared" si="50"/>
        <v>0</v>
      </c>
      <c r="L2018" s="134"/>
    </row>
    <row r="2019" spans="1:12" s="10" customFormat="1" ht="13.5" x14ac:dyDescent="0.25">
      <c r="A2019" s="143">
        <v>10</v>
      </c>
      <c r="B2019" s="144"/>
      <c r="C2019" s="144"/>
      <c r="D2019" s="339"/>
      <c r="E2019" s="152"/>
      <c r="F2019" s="147"/>
      <c r="G2019" s="148"/>
      <c r="H2019" s="149"/>
      <c r="I2019" s="150"/>
      <c r="J2019" s="150"/>
      <c r="K2019" s="151">
        <f t="shared" si="50"/>
        <v>0</v>
      </c>
      <c r="L2019" s="134"/>
    </row>
    <row r="2020" spans="1:12" s="10" customFormat="1" ht="13.5" x14ac:dyDescent="0.25">
      <c r="A2020" s="143">
        <v>11</v>
      </c>
      <c r="B2020" s="144"/>
      <c r="C2020" s="144"/>
      <c r="D2020" s="339"/>
      <c r="E2020" s="152"/>
      <c r="F2020" s="147"/>
      <c r="G2020" s="148"/>
      <c r="H2020" s="149"/>
      <c r="I2020" s="150"/>
      <c r="J2020" s="150"/>
      <c r="K2020" s="151">
        <f t="shared" si="50"/>
        <v>0</v>
      </c>
      <c r="L2020" s="134"/>
    </row>
    <row r="2021" spans="1:12" s="10" customFormat="1" ht="13.5" x14ac:dyDescent="0.25">
      <c r="A2021" s="143">
        <v>12</v>
      </c>
      <c r="B2021" s="144"/>
      <c r="C2021" s="144"/>
      <c r="D2021" s="339"/>
      <c r="E2021" s="152"/>
      <c r="F2021" s="147"/>
      <c r="G2021" s="148"/>
      <c r="H2021" s="149"/>
      <c r="I2021" s="150"/>
      <c r="J2021" s="150"/>
      <c r="K2021" s="151">
        <f t="shared" si="50"/>
        <v>0</v>
      </c>
      <c r="L2021" s="134"/>
    </row>
    <row r="2022" spans="1:12" s="10" customFormat="1" ht="13.5" x14ac:dyDescent="0.25">
      <c r="A2022" s="143">
        <v>13</v>
      </c>
      <c r="B2022" s="144"/>
      <c r="C2022" s="144"/>
      <c r="D2022" s="339"/>
      <c r="E2022" s="152"/>
      <c r="F2022" s="147"/>
      <c r="G2022" s="148"/>
      <c r="H2022" s="149"/>
      <c r="I2022" s="150"/>
      <c r="J2022" s="150"/>
      <c r="K2022" s="151">
        <f t="shared" si="50"/>
        <v>0</v>
      </c>
      <c r="L2022" s="134"/>
    </row>
    <row r="2023" spans="1:12" s="10" customFormat="1" ht="13.5" x14ac:dyDescent="0.25">
      <c r="A2023" s="143">
        <v>14</v>
      </c>
      <c r="B2023" s="144"/>
      <c r="C2023" s="144"/>
      <c r="D2023" s="339"/>
      <c r="E2023" s="152"/>
      <c r="F2023" s="147"/>
      <c r="G2023" s="148"/>
      <c r="H2023" s="149"/>
      <c r="I2023" s="150"/>
      <c r="J2023" s="150"/>
      <c r="K2023" s="151">
        <f t="shared" si="50"/>
        <v>0</v>
      </c>
      <c r="L2023" s="134"/>
    </row>
    <row r="2024" spans="1:12" s="10" customFormat="1" ht="13.5" x14ac:dyDescent="0.25">
      <c r="A2024" s="143">
        <v>15</v>
      </c>
      <c r="B2024" s="144"/>
      <c r="C2024" s="144"/>
      <c r="D2024" s="339"/>
      <c r="E2024" s="152"/>
      <c r="F2024" s="147"/>
      <c r="G2024" s="148"/>
      <c r="H2024" s="149"/>
      <c r="I2024" s="150"/>
      <c r="J2024" s="150"/>
      <c r="K2024" s="151">
        <f t="shared" si="50"/>
        <v>0</v>
      </c>
      <c r="L2024" s="134"/>
    </row>
    <row r="2025" spans="1:12" s="10" customFormat="1" ht="13.5" x14ac:dyDescent="0.25">
      <c r="A2025" s="143">
        <v>16</v>
      </c>
      <c r="B2025" s="144"/>
      <c r="C2025" s="144"/>
      <c r="D2025" s="339"/>
      <c r="E2025" s="152"/>
      <c r="F2025" s="147"/>
      <c r="G2025" s="148"/>
      <c r="H2025" s="149"/>
      <c r="I2025" s="150"/>
      <c r="J2025" s="150"/>
      <c r="K2025" s="151">
        <f t="shared" si="50"/>
        <v>0</v>
      </c>
      <c r="L2025" s="134"/>
    </row>
    <row r="2026" spans="1:12" s="10" customFormat="1" ht="13.5" x14ac:dyDescent="0.25">
      <c r="A2026" s="143">
        <v>17</v>
      </c>
      <c r="B2026" s="144"/>
      <c r="C2026" s="144"/>
      <c r="D2026" s="339"/>
      <c r="E2026" s="152"/>
      <c r="F2026" s="147"/>
      <c r="G2026" s="148"/>
      <c r="H2026" s="149"/>
      <c r="I2026" s="150"/>
      <c r="J2026" s="150"/>
      <c r="K2026" s="151">
        <f t="shared" si="50"/>
        <v>0</v>
      </c>
      <c r="L2026" s="134"/>
    </row>
    <row r="2027" spans="1:12" s="10" customFormat="1" ht="13.5" x14ac:dyDescent="0.25">
      <c r="A2027" s="143">
        <v>18</v>
      </c>
      <c r="B2027" s="144"/>
      <c r="C2027" s="144"/>
      <c r="D2027" s="339"/>
      <c r="E2027" s="152"/>
      <c r="F2027" s="147"/>
      <c r="G2027" s="148"/>
      <c r="H2027" s="149"/>
      <c r="I2027" s="150"/>
      <c r="J2027" s="150"/>
      <c r="K2027" s="151">
        <f t="shared" si="50"/>
        <v>0</v>
      </c>
      <c r="L2027" s="134"/>
    </row>
    <row r="2028" spans="1:12" s="10" customFormat="1" ht="12.75" customHeight="1" x14ac:dyDescent="0.25">
      <c r="A2028" s="143">
        <v>19</v>
      </c>
      <c r="B2028" s="144"/>
      <c r="C2028" s="144"/>
      <c r="D2028" s="339"/>
      <c r="E2028" s="152"/>
      <c r="F2028" s="147"/>
      <c r="G2028" s="148"/>
      <c r="H2028" s="149"/>
      <c r="I2028" s="150"/>
      <c r="J2028" s="150"/>
      <c r="K2028" s="151">
        <f t="shared" si="50"/>
        <v>0</v>
      </c>
      <c r="L2028" s="134"/>
    </row>
    <row r="2029" spans="1:12" s="10" customFormat="1" ht="13.5" x14ac:dyDescent="0.25">
      <c r="A2029" s="143">
        <v>20</v>
      </c>
      <c r="B2029" s="144"/>
      <c r="C2029" s="144"/>
      <c r="D2029" s="339"/>
      <c r="E2029" s="152"/>
      <c r="F2029" s="147"/>
      <c r="G2029" s="148"/>
      <c r="H2029" s="149"/>
      <c r="I2029" s="150"/>
      <c r="J2029" s="150"/>
      <c r="K2029" s="151">
        <f t="shared" si="50"/>
        <v>0</v>
      </c>
      <c r="L2029" s="134"/>
    </row>
    <row r="2030" spans="1:12" s="10" customFormat="1" ht="7.5" customHeight="1" x14ac:dyDescent="0.25">
      <c r="A2030" s="103"/>
      <c r="B2030" s="153"/>
      <c r="C2030" s="153"/>
      <c r="D2030" s="154"/>
      <c r="E2030" s="155"/>
      <c r="F2030" s="156"/>
      <c r="G2030" s="157"/>
      <c r="H2030" s="158"/>
      <c r="I2030" s="159"/>
      <c r="J2030" s="159"/>
      <c r="K2030" s="160"/>
      <c r="L2030" s="134"/>
    </row>
    <row r="2031" spans="1:12" s="10" customFormat="1" ht="5.0999999999999996" customHeight="1" x14ac:dyDescent="0.25">
      <c r="A2031" s="103"/>
      <c r="B2031" s="337"/>
      <c r="C2031" s="337"/>
      <c r="D2031" s="162"/>
      <c r="E2031" s="163"/>
      <c r="F2031" s="163"/>
      <c r="G2031" s="163"/>
      <c r="H2031" s="163"/>
      <c r="I2031" s="164"/>
      <c r="J2031" s="425"/>
      <c r="K2031" s="407"/>
      <c r="L2031" s="108"/>
    </row>
    <row r="2032" spans="1:12" s="10" customFormat="1" ht="16.5" customHeight="1" x14ac:dyDescent="0.3">
      <c r="A2032" s="103"/>
      <c r="B2032" s="165"/>
      <c r="C2032" s="165"/>
      <c r="D2032" s="123"/>
      <c r="E2032" s="108"/>
      <c r="F2032" s="108"/>
      <c r="G2032" s="108"/>
      <c r="H2032" s="108"/>
      <c r="I2032" s="166" t="s">
        <v>14</v>
      </c>
      <c r="J2032" s="426">
        <f>SUM(K2010:K2030)</f>
        <v>4271370</v>
      </c>
      <c r="K2032" s="427"/>
      <c r="L2032" s="134"/>
    </row>
    <row r="2033" spans="1:12" s="10" customFormat="1" ht="5.0999999999999996" customHeight="1" x14ac:dyDescent="0.3">
      <c r="A2033" s="103"/>
      <c r="B2033" s="165"/>
      <c r="C2033" s="165"/>
      <c r="D2033" s="123"/>
      <c r="E2033" s="108"/>
      <c r="F2033" s="108"/>
      <c r="G2033" s="108"/>
      <c r="H2033" s="108"/>
      <c r="I2033" s="167"/>
      <c r="J2033" s="406"/>
      <c r="K2033" s="406"/>
      <c r="L2033" s="108"/>
    </row>
    <row r="2034" spans="1:12" s="10" customFormat="1" ht="16.5" customHeight="1" x14ac:dyDescent="0.3">
      <c r="A2034" s="103"/>
      <c r="B2034" s="165"/>
      <c r="C2034" s="165"/>
      <c r="D2034" s="123"/>
      <c r="E2034" s="108"/>
      <c r="F2034" s="108"/>
      <c r="G2034" s="108"/>
      <c r="H2034" s="108"/>
      <c r="I2034" s="166" t="s">
        <v>15</v>
      </c>
      <c r="J2034" s="168"/>
      <c r="K2034" s="169">
        <f>J2032*J2034</f>
        <v>0</v>
      </c>
      <c r="L2034" s="170"/>
    </row>
    <row r="2035" spans="1:12" s="10" customFormat="1" ht="5.0999999999999996" customHeight="1" x14ac:dyDescent="0.3">
      <c r="A2035" s="103"/>
      <c r="B2035" s="165"/>
      <c r="C2035" s="165"/>
      <c r="D2035" s="123"/>
      <c r="E2035" s="108"/>
      <c r="F2035" s="108"/>
      <c r="G2035" s="108"/>
      <c r="H2035" s="108"/>
      <c r="I2035" s="167"/>
      <c r="J2035" s="407"/>
      <c r="K2035" s="407"/>
      <c r="L2035" s="108"/>
    </row>
    <row r="2036" spans="1:12" s="10" customFormat="1" ht="16.5" customHeight="1" x14ac:dyDescent="0.3">
      <c r="A2036" s="103"/>
      <c r="B2036" s="171" t="s">
        <v>16</v>
      </c>
      <c r="C2036" s="171"/>
      <c r="D2036" s="123"/>
      <c r="E2036" s="123" t="s">
        <v>17</v>
      </c>
      <c r="F2036" s="108"/>
      <c r="G2036" s="108"/>
      <c r="H2036" s="108"/>
      <c r="I2036" s="166" t="s">
        <v>28</v>
      </c>
      <c r="J2036" s="408">
        <f>((J2032/1.11)+(K2034/1.11))*11%</f>
        <v>423288.91891891888</v>
      </c>
      <c r="K2036" s="409"/>
      <c r="L2036" s="172"/>
    </row>
    <row r="2037" spans="1:12" s="10" customFormat="1" ht="5.0999999999999996" customHeight="1" x14ac:dyDescent="0.3">
      <c r="A2037" s="103"/>
      <c r="B2037" s="165"/>
      <c r="C2037" s="165"/>
      <c r="D2037" s="123"/>
      <c r="E2037" s="108"/>
      <c r="F2037" s="108"/>
      <c r="G2037" s="108"/>
      <c r="H2037" s="108"/>
      <c r="I2037" s="167"/>
      <c r="J2037" s="407"/>
      <c r="K2037" s="407"/>
      <c r="L2037" s="108"/>
    </row>
    <row r="2038" spans="1:12" s="10" customFormat="1" ht="16.5" customHeight="1" x14ac:dyDescent="0.3">
      <c r="A2038" s="103"/>
      <c r="B2038" s="173"/>
      <c r="C2038" s="174"/>
      <c r="D2038" s="123"/>
      <c r="E2038" s="123"/>
      <c r="F2038" s="108"/>
      <c r="G2038" s="108"/>
      <c r="H2038" s="108"/>
      <c r="I2038" s="166" t="s">
        <v>18</v>
      </c>
      <c r="J2038" s="175"/>
      <c r="K2038" s="176">
        <f>J2032-K2034</f>
        <v>4271370</v>
      </c>
      <c r="L2038" s="172"/>
    </row>
    <row r="2039" spans="1:12" s="10" customFormat="1" ht="13.5" customHeight="1" x14ac:dyDescent="0.25">
      <c r="A2039" s="103"/>
      <c r="B2039" s="177" t="s">
        <v>19</v>
      </c>
      <c r="C2039" s="163"/>
      <c r="D2039" s="162"/>
      <c r="E2039" s="108"/>
      <c r="F2039" s="108"/>
      <c r="G2039" s="108"/>
      <c r="H2039" s="108"/>
      <c r="I2039" s="178"/>
      <c r="J2039" s="125" t="s">
        <v>20</v>
      </c>
      <c r="K2039" s="179" t="s">
        <v>45</v>
      </c>
      <c r="L2039" s="108"/>
    </row>
    <row r="2040" spans="1:12" s="10" customFormat="1" ht="7.5" customHeight="1" x14ac:dyDescent="0.25">
      <c r="A2040" s="180"/>
      <c r="B2040" s="163"/>
      <c r="C2040" s="163"/>
      <c r="D2040" s="162"/>
      <c r="E2040" s="163"/>
      <c r="F2040" s="163"/>
      <c r="G2040" s="163"/>
      <c r="H2040" s="163"/>
      <c r="I2040" s="181"/>
      <c r="J2040" s="181"/>
      <c r="K2040" s="182"/>
      <c r="L2040" s="163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22050111</v>
      </c>
      <c r="G2042" s="11" t="s">
        <v>2</v>
      </c>
      <c r="H2042" s="451" t="s">
        <v>69</v>
      </c>
      <c r="I2042" s="451"/>
      <c r="J2042" s="451"/>
      <c r="K2042" s="452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455" t="s">
        <v>3</v>
      </c>
      <c r="G2043" s="17"/>
      <c r="H2043" s="453"/>
      <c r="I2043" s="453"/>
      <c r="J2043" s="453"/>
      <c r="K2043" s="454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456">
        <v>44712</v>
      </c>
      <c r="E2044" s="457"/>
      <c r="F2044" s="455"/>
      <c r="G2044" s="18"/>
      <c r="H2044" s="445"/>
      <c r="I2044" s="445"/>
      <c r="J2044" s="445"/>
      <c r="K2044" s="458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455"/>
      <c r="G2045" s="18"/>
      <c r="H2045" s="459" t="s">
        <v>70</v>
      </c>
      <c r="I2045" s="459"/>
      <c r="J2045" s="459"/>
      <c r="K2045" s="460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156</v>
      </c>
      <c r="E2046" s="9"/>
      <c r="F2046" s="21"/>
      <c r="G2046" s="22"/>
      <c r="H2046" s="461"/>
      <c r="I2046" s="461"/>
      <c r="J2046" s="461"/>
      <c r="K2046" s="462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12</v>
      </c>
      <c r="C2050" s="46" t="s">
        <v>32</v>
      </c>
      <c r="D2050" s="273"/>
      <c r="E2050" s="373" t="s">
        <v>158</v>
      </c>
      <c r="F2050" s="49"/>
      <c r="G2050" s="50"/>
      <c r="H2050" s="51">
        <v>49200</v>
      </c>
      <c r="I2050" s="52">
        <v>0.1</v>
      </c>
      <c r="J2050" s="52"/>
      <c r="K2050" s="53">
        <f t="shared" ref="K2050:K2069" si="51">(B2050*H2050-((B2050*H2050)*I2050))-((B2050*H2050-((B2050*H2050)*I2050))*J2050)</f>
        <v>531360</v>
      </c>
      <c r="L2050" s="36"/>
    </row>
    <row r="2051" spans="1:12" s="10" customFormat="1" ht="13.5" customHeight="1" x14ac:dyDescent="0.25">
      <c r="A2051" s="45">
        <v>2</v>
      </c>
      <c r="B2051" s="46">
        <v>5</v>
      </c>
      <c r="C2051" s="46" t="s">
        <v>44</v>
      </c>
      <c r="D2051" s="273">
        <v>1</v>
      </c>
      <c r="E2051" s="267" t="s">
        <v>157</v>
      </c>
      <c r="F2051" s="49"/>
      <c r="G2051" s="50"/>
      <c r="H2051" s="51">
        <v>180000</v>
      </c>
      <c r="I2051" s="52">
        <v>0.1</v>
      </c>
      <c r="J2051" s="52"/>
      <c r="K2051" s="53">
        <f t="shared" si="51"/>
        <v>810000</v>
      </c>
      <c r="L2051" s="36"/>
    </row>
    <row r="2052" spans="1:12" s="10" customFormat="1" ht="13.5" x14ac:dyDescent="0.25">
      <c r="A2052" s="45">
        <v>3</v>
      </c>
      <c r="B2052" s="46"/>
      <c r="C2052" s="46"/>
      <c r="D2052" s="273"/>
      <c r="E2052" s="48"/>
      <c r="F2052" s="49"/>
      <c r="G2052" s="50"/>
      <c r="H2052" s="51"/>
      <c r="I2052" s="52"/>
      <c r="J2052" s="52"/>
      <c r="K2052" s="53">
        <f t="shared" si="51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273"/>
      <c r="E2053" s="48"/>
      <c r="F2053" s="49"/>
      <c r="G2053" s="50"/>
      <c r="H2053" s="51"/>
      <c r="I2053" s="52"/>
      <c r="J2053" s="52"/>
      <c r="K2053" s="53">
        <f t="shared" si="51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273"/>
      <c r="E2054" s="48"/>
      <c r="F2054" s="49"/>
      <c r="G2054" s="50"/>
      <c r="H2054" s="51"/>
      <c r="I2054" s="52"/>
      <c r="J2054" s="52"/>
      <c r="K2054" s="53">
        <f t="shared" si="51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273"/>
      <c r="E2055" s="48"/>
      <c r="F2055" s="49"/>
      <c r="G2055" s="50"/>
      <c r="H2055" s="51"/>
      <c r="I2055" s="52"/>
      <c r="J2055" s="52"/>
      <c r="K2055" s="53">
        <f t="shared" si="51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273"/>
      <c r="E2056" s="48"/>
      <c r="F2056" s="49"/>
      <c r="G2056" s="50"/>
      <c r="H2056" s="51"/>
      <c r="I2056" s="52"/>
      <c r="J2056" s="52"/>
      <c r="K2056" s="53">
        <f t="shared" si="51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273"/>
      <c r="E2057" s="48"/>
      <c r="F2057" s="49"/>
      <c r="G2057" s="50"/>
      <c r="H2057" s="51"/>
      <c r="I2057" s="52"/>
      <c r="J2057" s="52"/>
      <c r="K2057" s="53">
        <f t="shared" si="51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273"/>
      <c r="E2058" s="48"/>
      <c r="F2058" s="49"/>
      <c r="G2058" s="50"/>
      <c r="H2058" s="51"/>
      <c r="I2058" s="52"/>
      <c r="J2058" s="52"/>
      <c r="K2058" s="53">
        <f t="shared" si="51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273"/>
      <c r="E2059" s="48"/>
      <c r="F2059" s="49"/>
      <c r="G2059" s="50"/>
      <c r="H2059" s="51"/>
      <c r="I2059" s="52"/>
      <c r="J2059" s="52"/>
      <c r="K2059" s="53">
        <f t="shared" si="51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273"/>
      <c r="E2060" s="48"/>
      <c r="F2060" s="49"/>
      <c r="G2060" s="50"/>
      <c r="H2060" s="51"/>
      <c r="I2060" s="52"/>
      <c r="J2060" s="52"/>
      <c r="K2060" s="53">
        <f t="shared" si="51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273"/>
      <c r="E2061" s="48"/>
      <c r="F2061" s="49"/>
      <c r="G2061" s="50"/>
      <c r="H2061" s="51"/>
      <c r="I2061" s="52"/>
      <c r="J2061" s="52"/>
      <c r="K2061" s="53">
        <f t="shared" si="51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273"/>
      <c r="E2062" s="48"/>
      <c r="F2062" s="49"/>
      <c r="G2062" s="50"/>
      <c r="H2062" s="51"/>
      <c r="I2062" s="52"/>
      <c r="J2062" s="52"/>
      <c r="K2062" s="53">
        <f t="shared" si="51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273"/>
      <c r="E2063" s="48"/>
      <c r="F2063" s="49"/>
      <c r="G2063" s="50"/>
      <c r="H2063" s="51"/>
      <c r="I2063" s="52"/>
      <c r="J2063" s="52"/>
      <c r="K2063" s="53">
        <f t="shared" si="51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273"/>
      <c r="E2064" s="48"/>
      <c r="F2064" s="49"/>
      <c r="G2064" s="50"/>
      <c r="H2064" s="51"/>
      <c r="I2064" s="52"/>
      <c r="J2064" s="52"/>
      <c r="K2064" s="53">
        <f t="shared" si="51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273"/>
      <c r="E2065" s="48"/>
      <c r="F2065" s="49"/>
      <c r="G2065" s="50"/>
      <c r="H2065" s="51"/>
      <c r="I2065" s="52"/>
      <c r="J2065" s="52"/>
      <c r="K2065" s="53">
        <f t="shared" si="51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273"/>
      <c r="E2066" s="48"/>
      <c r="F2066" s="49"/>
      <c r="G2066" s="50"/>
      <c r="H2066" s="51"/>
      <c r="I2066" s="52"/>
      <c r="J2066" s="52"/>
      <c r="K2066" s="53">
        <f t="shared" si="51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273"/>
      <c r="E2067" s="48"/>
      <c r="F2067" s="49"/>
      <c r="G2067" s="50"/>
      <c r="H2067" s="51"/>
      <c r="I2067" s="52"/>
      <c r="J2067" s="52"/>
      <c r="K2067" s="53">
        <f t="shared" si="51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273"/>
      <c r="E2068" s="48"/>
      <c r="F2068" s="49"/>
      <c r="G2068" s="50"/>
      <c r="H2068" s="51"/>
      <c r="I2068" s="52"/>
      <c r="J2068" s="52"/>
      <c r="K2068" s="53">
        <f t="shared" si="51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273"/>
      <c r="E2069" s="48"/>
      <c r="F2069" s="49"/>
      <c r="G2069" s="50"/>
      <c r="H2069" s="51"/>
      <c r="I2069" s="52"/>
      <c r="J2069" s="52"/>
      <c r="K2069" s="53">
        <f t="shared" si="51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272"/>
      <c r="C2071" s="272"/>
      <c r="D2071" s="63"/>
      <c r="E2071" s="64"/>
      <c r="F2071" s="64"/>
      <c r="G2071" s="64"/>
      <c r="H2071" s="64"/>
      <c r="I2071" s="65"/>
      <c r="J2071" s="444"/>
      <c r="K2071" s="445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446">
        <f>SUM(K2050:K2070)</f>
        <v>1341360</v>
      </c>
      <c r="K2072" s="447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448"/>
      <c r="K2073" s="448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445"/>
      <c r="K2075" s="445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28</v>
      </c>
      <c r="J2076" s="449">
        <f>((J2072/1.11)+(K2074/1.11))*11%</f>
        <v>132927.56756756757</v>
      </c>
      <c r="K2076" s="450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445"/>
      <c r="K2077" s="445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18</v>
      </c>
      <c r="J2078" s="76"/>
      <c r="K2078" s="77">
        <f>J2072-K2074</f>
        <v>1341360</v>
      </c>
      <c r="L2078" s="73"/>
    </row>
    <row r="2079" spans="1:12" s="10" customFormat="1" ht="13.5" customHeight="1" x14ac:dyDescent="0.25">
      <c r="A2079" s="5"/>
      <c r="B2079" s="78" t="s">
        <v>19</v>
      </c>
      <c r="C2079" s="64"/>
      <c r="D2079" s="63"/>
      <c r="I2079" s="79"/>
      <c r="J2079" s="27" t="s">
        <v>20</v>
      </c>
      <c r="K2079" s="80" t="s">
        <v>40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183"/>
      <c r="B2081" s="184"/>
      <c r="C2081" s="184"/>
      <c r="D2081" s="185"/>
      <c r="E2081" s="184"/>
      <c r="F2081" s="184"/>
      <c r="G2081" s="184"/>
      <c r="H2081" s="184"/>
      <c r="I2081" s="186"/>
      <c r="J2081" s="186"/>
      <c r="K2081" s="184"/>
      <c r="L2081" s="184"/>
    </row>
    <row r="2082" spans="1:12" s="10" customFormat="1" ht="16.5" customHeight="1" x14ac:dyDescent="0.3">
      <c r="A2082" s="187"/>
      <c r="B2082" s="188" t="s">
        <v>0</v>
      </c>
      <c r="C2082" s="189"/>
      <c r="D2082" s="190" t="s">
        <v>1</v>
      </c>
      <c r="E2082" s="191">
        <v>22050111</v>
      </c>
      <c r="F2082" s="192"/>
      <c r="G2082" s="193" t="s">
        <v>2</v>
      </c>
      <c r="H2082" s="428" t="s">
        <v>69</v>
      </c>
      <c r="I2082" s="428"/>
      <c r="J2082" s="428"/>
      <c r="K2082" s="429"/>
      <c r="L2082" s="194"/>
    </row>
    <row r="2083" spans="1:12" s="10" customFormat="1" ht="2.4500000000000002" customHeight="1" x14ac:dyDescent="0.3">
      <c r="A2083" s="187"/>
      <c r="B2083" s="195"/>
      <c r="C2083" s="196"/>
      <c r="D2083" s="197"/>
      <c r="E2083" s="198"/>
      <c r="F2083" s="432" t="s">
        <v>3</v>
      </c>
      <c r="G2083" s="199"/>
      <c r="H2083" s="430"/>
      <c r="I2083" s="430"/>
      <c r="J2083" s="430"/>
      <c r="K2083" s="431"/>
      <c r="L2083" s="194"/>
    </row>
    <row r="2084" spans="1:12" s="10" customFormat="1" ht="16.5" customHeight="1" x14ac:dyDescent="0.3">
      <c r="A2084" s="187"/>
      <c r="B2084" s="188" t="s">
        <v>4</v>
      </c>
      <c r="C2084" s="189"/>
      <c r="D2084" s="433">
        <v>44712</v>
      </c>
      <c r="E2084" s="434"/>
      <c r="F2084" s="432"/>
      <c r="G2084" s="200"/>
      <c r="H2084" s="412"/>
      <c r="I2084" s="412"/>
      <c r="J2084" s="412"/>
      <c r="K2084" s="435"/>
      <c r="L2084" s="200"/>
    </row>
    <row r="2085" spans="1:12" s="10" customFormat="1" ht="2.4500000000000002" customHeight="1" x14ac:dyDescent="0.3">
      <c r="A2085" s="187"/>
      <c r="B2085" s="195"/>
      <c r="C2085" s="196"/>
      <c r="D2085" s="197"/>
      <c r="E2085" s="198"/>
      <c r="F2085" s="432"/>
      <c r="G2085" s="200"/>
      <c r="H2085" s="436" t="s">
        <v>70</v>
      </c>
      <c r="I2085" s="436"/>
      <c r="J2085" s="436"/>
      <c r="K2085" s="437"/>
      <c r="L2085" s="201"/>
    </row>
    <row r="2086" spans="1:12" s="10" customFormat="1" ht="16.5" customHeight="1" x14ac:dyDescent="0.4">
      <c r="A2086" s="187"/>
      <c r="B2086" s="188" t="s">
        <v>5</v>
      </c>
      <c r="C2086" s="189"/>
      <c r="D2086" s="202" t="s">
        <v>156</v>
      </c>
      <c r="E2086" s="191"/>
      <c r="F2086" s="203"/>
      <c r="G2086" s="204"/>
      <c r="H2086" s="438"/>
      <c r="I2086" s="438"/>
      <c r="J2086" s="438"/>
      <c r="K2086" s="439"/>
      <c r="L2086" s="201"/>
    </row>
    <row r="2087" spans="1:12" s="10" customFormat="1" ht="5.0999999999999996" customHeight="1" x14ac:dyDescent="0.45">
      <c r="A2087" s="187"/>
      <c r="B2087" s="205"/>
      <c r="C2087" s="206"/>
      <c r="D2087" s="207"/>
      <c r="E2087" s="192"/>
      <c r="F2087" s="208"/>
      <c r="G2087" s="192"/>
      <c r="H2087" s="192"/>
      <c r="I2087" s="209"/>
      <c r="J2087" s="209"/>
      <c r="K2087" s="210"/>
      <c r="L2087" s="192"/>
    </row>
    <row r="2088" spans="1:12" s="10" customFormat="1" ht="14.25" thickBot="1" x14ac:dyDescent="0.3">
      <c r="A2088" s="187"/>
      <c r="B2088" s="211" t="s">
        <v>6</v>
      </c>
      <c r="C2088" s="211" t="s">
        <v>7</v>
      </c>
      <c r="D2088" s="212" t="s">
        <v>8</v>
      </c>
      <c r="E2088" s="213"/>
      <c r="F2088" s="214" t="s">
        <v>9</v>
      </c>
      <c r="G2088" s="215"/>
      <c r="H2088" s="211" t="s">
        <v>10</v>
      </c>
      <c r="I2088" s="216" t="s">
        <v>11</v>
      </c>
      <c r="J2088" s="216" t="s">
        <v>12</v>
      </c>
      <c r="K2088" s="217" t="s">
        <v>13</v>
      </c>
      <c r="L2088" s="218"/>
    </row>
    <row r="2089" spans="1:12" s="10" customFormat="1" ht="7.5" customHeight="1" thickTop="1" x14ac:dyDescent="0.25">
      <c r="A2089" s="187"/>
      <c r="B2089" s="219"/>
      <c r="C2089" s="220"/>
      <c r="D2089" s="221"/>
      <c r="E2089" s="222"/>
      <c r="F2089" s="223"/>
      <c r="G2089" s="224"/>
      <c r="H2089" s="219"/>
      <c r="I2089" s="225"/>
      <c r="J2089" s="225"/>
      <c r="K2089" s="226"/>
      <c r="L2089" s="218"/>
    </row>
    <row r="2090" spans="1:12" s="10" customFormat="1" ht="13.5" customHeight="1" x14ac:dyDescent="0.25">
      <c r="A2090" s="227">
        <v>1</v>
      </c>
      <c r="B2090" s="228">
        <v>12</v>
      </c>
      <c r="C2090" s="228" t="s">
        <v>32</v>
      </c>
      <c r="D2090" s="368"/>
      <c r="E2090" s="375" t="s">
        <v>158</v>
      </c>
      <c r="F2090" s="231"/>
      <c r="G2090" s="232"/>
      <c r="H2090" s="233">
        <v>49200</v>
      </c>
      <c r="I2090" s="234">
        <v>0.1</v>
      </c>
      <c r="J2090" s="234"/>
      <c r="K2090" s="235">
        <f t="shared" ref="K2090:K2109" si="52">(B2090*H2090-((B2090*H2090)*I2090))-((B2090*H2090-((B2090*H2090)*I2090))*J2090)</f>
        <v>531360</v>
      </c>
      <c r="L2090" s="218"/>
    </row>
    <row r="2091" spans="1:12" s="10" customFormat="1" ht="13.5" customHeight="1" x14ac:dyDescent="0.25">
      <c r="A2091" s="227">
        <v>2</v>
      </c>
      <c r="B2091" s="228">
        <v>5</v>
      </c>
      <c r="C2091" s="228" t="s">
        <v>44</v>
      </c>
      <c r="D2091" s="368">
        <v>1</v>
      </c>
      <c r="E2091" s="230" t="s">
        <v>157</v>
      </c>
      <c r="F2091" s="231"/>
      <c r="G2091" s="232"/>
      <c r="H2091" s="233">
        <v>180000</v>
      </c>
      <c r="I2091" s="234">
        <v>0.1</v>
      </c>
      <c r="J2091" s="234"/>
      <c r="K2091" s="235">
        <f t="shared" si="52"/>
        <v>810000</v>
      </c>
      <c r="L2091" s="218"/>
    </row>
    <row r="2092" spans="1:12" s="10" customFormat="1" ht="13.5" x14ac:dyDescent="0.25">
      <c r="A2092" s="227">
        <v>3</v>
      </c>
      <c r="B2092" s="228"/>
      <c r="C2092" s="228"/>
      <c r="D2092" s="368"/>
      <c r="E2092" s="236"/>
      <c r="F2092" s="231"/>
      <c r="G2092" s="232"/>
      <c r="H2092" s="233"/>
      <c r="I2092" s="234"/>
      <c r="J2092" s="234"/>
      <c r="K2092" s="235">
        <f t="shared" si="52"/>
        <v>0</v>
      </c>
      <c r="L2092" s="218"/>
    </row>
    <row r="2093" spans="1:12" s="10" customFormat="1" ht="13.5" customHeight="1" x14ac:dyDescent="0.25">
      <c r="A2093" s="227">
        <v>4</v>
      </c>
      <c r="B2093" s="228"/>
      <c r="C2093" s="228"/>
      <c r="D2093" s="368"/>
      <c r="E2093" s="236"/>
      <c r="F2093" s="231"/>
      <c r="G2093" s="232"/>
      <c r="H2093" s="233"/>
      <c r="I2093" s="234"/>
      <c r="J2093" s="234"/>
      <c r="K2093" s="235">
        <f t="shared" si="52"/>
        <v>0</v>
      </c>
      <c r="L2093" s="218"/>
    </row>
    <row r="2094" spans="1:12" s="10" customFormat="1" ht="13.5" x14ac:dyDescent="0.25">
      <c r="A2094" s="227">
        <v>5</v>
      </c>
      <c r="B2094" s="228"/>
      <c r="C2094" s="228"/>
      <c r="D2094" s="368"/>
      <c r="E2094" s="236"/>
      <c r="F2094" s="231"/>
      <c r="G2094" s="232"/>
      <c r="H2094" s="233"/>
      <c r="I2094" s="234"/>
      <c r="J2094" s="234"/>
      <c r="K2094" s="235">
        <f t="shared" si="52"/>
        <v>0</v>
      </c>
      <c r="L2094" s="218"/>
    </row>
    <row r="2095" spans="1:12" s="10" customFormat="1" ht="13.5" x14ac:dyDescent="0.25">
      <c r="A2095" s="227">
        <v>6</v>
      </c>
      <c r="B2095" s="228"/>
      <c r="C2095" s="228"/>
      <c r="D2095" s="368"/>
      <c r="E2095" s="236"/>
      <c r="F2095" s="231"/>
      <c r="G2095" s="232"/>
      <c r="H2095" s="233"/>
      <c r="I2095" s="234"/>
      <c r="J2095" s="234"/>
      <c r="K2095" s="235">
        <f t="shared" si="52"/>
        <v>0</v>
      </c>
      <c r="L2095" s="218"/>
    </row>
    <row r="2096" spans="1:12" s="10" customFormat="1" ht="13.5" x14ac:dyDescent="0.25">
      <c r="A2096" s="227">
        <v>7</v>
      </c>
      <c r="B2096" s="228"/>
      <c r="C2096" s="228"/>
      <c r="D2096" s="368"/>
      <c r="E2096" s="236"/>
      <c r="F2096" s="231"/>
      <c r="G2096" s="232"/>
      <c r="H2096" s="233"/>
      <c r="I2096" s="234"/>
      <c r="J2096" s="234"/>
      <c r="K2096" s="235">
        <f t="shared" si="52"/>
        <v>0</v>
      </c>
      <c r="L2096" s="218"/>
    </row>
    <row r="2097" spans="1:12" s="10" customFormat="1" ht="13.5" x14ac:dyDescent="0.25">
      <c r="A2097" s="227">
        <v>8</v>
      </c>
      <c r="B2097" s="228"/>
      <c r="C2097" s="228"/>
      <c r="D2097" s="368"/>
      <c r="E2097" s="236"/>
      <c r="F2097" s="231"/>
      <c r="G2097" s="232"/>
      <c r="H2097" s="233"/>
      <c r="I2097" s="234"/>
      <c r="J2097" s="234"/>
      <c r="K2097" s="235">
        <f t="shared" si="52"/>
        <v>0</v>
      </c>
      <c r="L2097" s="218"/>
    </row>
    <row r="2098" spans="1:12" s="10" customFormat="1" ht="13.5" x14ac:dyDescent="0.25">
      <c r="A2098" s="227">
        <v>9</v>
      </c>
      <c r="B2098" s="228"/>
      <c r="C2098" s="228"/>
      <c r="D2098" s="368"/>
      <c r="E2098" s="236"/>
      <c r="F2098" s="231"/>
      <c r="G2098" s="232"/>
      <c r="H2098" s="233"/>
      <c r="I2098" s="234"/>
      <c r="J2098" s="234"/>
      <c r="K2098" s="235">
        <f t="shared" si="52"/>
        <v>0</v>
      </c>
      <c r="L2098" s="218"/>
    </row>
    <row r="2099" spans="1:12" s="10" customFormat="1" ht="13.5" x14ac:dyDescent="0.25">
      <c r="A2099" s="227">
        <v>10</v>
      </c>
      <c r="B2099" s="228"/>
      <c r="C2099" s="228"/>
      <c r="D2099" s="368"/>
      <c r="E2099" s="236"/>
      <c r="F2099" s="231"/>
      <c r="G2099" s="232"/>
      <c r="H2099" s="233"/>
      <c r="I2099" s="234"/>
      <c r="J2099" s="234"/>
      <c r="K2099" s="235">
        <f t="shared" si="52"/>
        <v>0</v>
      </c>
      <c r="L2099" s="218"/>
    </row>
    <row r="2100" spans="1:12" s="10" customFormat="1" ht="13.5" x14ac:dyDescent="0.25">
      <c r="A2100" s="227">
        <v>11</v>
      </c>
      <c r="B2100" s="228"/>
      <c r="C2100" s="228"/>
      <c r="D2100" s="368"/>
      <c r="E2100" s="236"/>
      <c r="F2100" s="231"/>
      <c r="G2100" s="232"/>
      <c r="H2100" s="233"/>
      <c r="I2100" s="234"/>
      <c r="J2100" s="234"/>
      <c r="K2100" s="235">
        <f t="shared" si="52"/>
        <v>0</v>
      </c>
      <c r="L2100" s="218"/>
    </row>
    <row r="2101" spans="1:12" s="10" customFormat="1" ht="13.5" x14ac:dyDescent="0.25">
      <c r="A2101" s="227">
        <v>12</v>
      </c>
      <c r="B2101" s="228"/>
      <c r="C2101" s="228"/>
      <c r="D2101" s="368"/>
      <c r="E2101" s="236"/>
      <c r="F2101" s="231"/>
      <c r="G2101" s="232"/>
      <c r="H2101" s="233"/>
      <c r="I2101" s="234"/>
      <c r="J2101" s="234"/>
      <c r="K2101" s="235">
        <f t="shared" si="52"/>
        <v>0</v>
      </c>
      <c r="L2101" s="218"/>
    </row>
    <row r="2102" spans="1:12" s="10" customFormat="1" ht="13.5" x14ac:dyDescent="0.25">
      <c r="A2102" s="227">
        <v>13</v>
      </c>
      <c r="B2102" s="228"/>
      <c r="C2102" s="228"/>
      <c r="D2102" s="368"/>
      <c r="E2102" s="236"/>
      <c r="F2102" s="231"/>
      <c r="G2102" s="232"/>
      <c r="H2102" s="233"/>
      <c r="I2102" s="234"/>
      <c r="J2102" s="234"/>
      <c r="K2102" s="235">
        <f t="shared" si="52"/>
        <v>0</v>
      </c>
      <c r="L2102" s="218"/>
    </row>
    <row r="2103" spans="1:12" s="10" customFormat="1" ht="13.5" x14ac:dyDescent="0.25">
      <c r="A2103" s="227">
        <v>14</v>
      </c>
      <c r="B2103" s="228"/>
      <c r="C2103" s="228"/>
      <c r="D2103" s="368"/>
      <c r="E2103" s="236"/>
      <c r="F2103" s="231"/>
      <c r="G2103" s="232"/>
      <c r="H2103" s="233"/>
      <c r="I2103" s="234"/>
      <c r="J2103" s="234"/>
      <c r="K2103" s="235">
        <f t="shared" si="52"/>
        <v>0</v>
      </c>
      <c r="L2103" s="218"/>
    </row>
    <row r="2104" spans="1:12" s="10" customFormat="1" ht="13.5" x14ac:dyDescent="0.25">
      <c r="A2104" s="227">
        <v>15</v>
      </c>
      <c r="B2104" s="228"/>
      <c r="C2104" s="228"/>
      <c r="D2104" s="368"/>
      <c r="E2104" s="236"/>
      <c r="F2104" s="231"/>
      <c r="G2104" s="232"/>
      <c r="H2104" s="233"/>
      <c r="I2104" s="234"/>
      <c r="J2104" s="234"/>
      <c r="K2104" s="235">
        <f t="shared" si="52"/>
        <v>0</v>
      </c>
      <c r="L2104" s="218"/>
    </row>
    <row r="2105" spans="1:12" s="10" customFormat="1" ht="13.5" x14ac:dyDescent="0.25">
      <c r="A2105" s="227">
        <v>16</v>
      </c>
      <c r="B2105" s="228"/>
      <c r="C2105" s="228"/>
      <c r="D2105" s="368"/>
      <c r="E2105" s="236"/>
      <c r="F2105" s="231"/>
      <c r="G2105" s="232"/>
      <c r="H2105" s="233"/>
      <c r="I2105" s="234"/>
      <c r="J2105" s="234"/>
      <c r="K2105" s="235">
        <f t="shared" si="52"/>
        <v>0</v>
      </c>
      <c r="L2105" s="218"/>
    </row>
    <row r="2106" spans="1:12" s="10" customFormat="1" ht="13.5" x14ac:dyDescent="0.25">
      <c r="A2106" s="227">
        <v>17</v>
      </c>
      <c r="B2106" s="228"/>
      <c r="C2106" s="228"/>
      <c r="D2106" s="368"/>
      <c r="E2106" s="236"/>
      <c r="F2106" s="231"/>
      <c r="G2106" s="232"/>
      <c r="H2106" s="233"/>
      <c r="I2106" s="234"/>
      <c r="J2106" s="234"/>
      <c r="K2106" s="235">
        <f t="shared" si="52"/>
        <v>0</v>
      </c>
      <c r="L2106" s="218"/>
    </row>
    <row r="2107" spans="1:12" s="10" customFormat="1" ht="13.5" x14ac:dyDescent="0.25">
      <c r="A2107" s="227">
        <v>18</v>
      </c>
      <c r="B2107" s="228"/>
      <c r="C2107" s="228"/>
      <c r="D2107" s="368"/>
      <c r="E2107" s="236"/>
      <c r="F2107" s="231"/>
      <c r="G2107" s="232"/>
      <c r="H2107" s="233"/>
      <c r="I2107" s="234"/>
      <c r="J2107" s="234"/>
      <c r="K2107" s="235">
        <f t="shared" si="52"/>
        <v>0</v>
      </c>
      <c r="L2107" s="218"/>
    </row>
    <row r="2108" spans="1:12" s="10" customFormat="1" ht="12.75" customHeight="1" x14ac:dyDescent="0.25">
      <c r="A2108" s="227">
        <v>19</v>
      </c>
      <c r="B2108" s="228"/>
      <c r="C2108" s="228"/>
      <c r="D2108" s="368"/>
      <c r="E2108" s="236"/>
      <c r="F2108" s="231"/>
      <c r="G2108" s="232"/>
      <c r="H2108" s="233"/>
      <c r="I2108" s="234"/>
      <c r="J2108" s="234"/>
      <c r="K2108" s="235">
        <f t="shared" si="52"/>
        <v>0</v>
      </c>
      <c r="L2108" s="218"/>
    </row>
    <row r="2109" spans="1:12" s="10" customFormat="1" ht="13.5" x14ac:dyDescent="0.25">
      <c r="A2109" s="227">
        <v>20</v>
      </c>
      <c r="B2109" s="228"/>
      <c r="C2109" s="228"/>
      <c r="D2109" s="368"/>
      <c r="E2109" s="236"/>
      <c r="F2109" s="231"/>
      <c r="G2109" s="232"/>
      <c r="H2109" s="233"/>
      <c r="I2109" s="234"/>
      <c r="J2109" s="234"/>
      <c r="K2109" s="235">
        <f t="shared" si="52"/>
        <v>0</v>
      </c>
      <c r="L2109" s="218"/>
    </row>
    <row r="2110" spans="1:12" s="10" customFormat="1" ht="7.5" customHeight="1" x14ac:dyDescent="0.25">
      <c r="A2110" s="187"/>
      <c r="B2110" s="237"/>
      <c r="C2110" s="237"/>
      <c r="D2110" s="238"/>
      <c r="E2110" s="239"/>
      <c r="F2110" s="240"/>
      <c r="G2110" s="241"/>
      <c r="H2110" s="242"/>
      <c r="I2110" s="243"/>
      <c r="J2110" s="243"/>
      <c r="K2110" s="244"/>
      <c r="L2110" s="218"/>
    </row>
    <row r="2111" spans="1:12" s="10" customFormat="1" ht="5.0999999999999996" customHeight="1" x14ac:dyDescent="0.25">
      <c r="A2111" s="187"/>
      <c r="B2111" s="367"/>
      <c r="C2111" s="367"/>
      <c r="D2111" s="246"/>
      <c r="E2111" s="247"/>
      <c r="F2111" s="247"/>
      <c r="G2111" s="247"/>
      <c r="H2111" s="247"/>
      <c r="I2111" s="248"/>
      <c r="J2111" s="440"/>
      <c r="K2111" s="412"/>
      <c r="L2111" s="192"/>
    </row>
    <row r="2112" spans="1:12" s="10" customFormat="1" ht="16.5" customHeight="1" x14ac:dyDescent="0.3">
      <c r="A2112" s="187"/>
      <c r="B2112" s="249"/>
      <c r="C2112" s="249"/>
      <c r="D2112" s="207"/>
      <c r="E2112" s="192"/>
      <c r="F2112" s="192"/>
      <c r="G2112" s="192"/>
      <c r="H2112" s="192"/>
      <c r="I2112" s="250" t="s">
        <v>14</v>
      </c>
      <c r="J2112" s="441">
        <f>SUM(K2090:K2110)</f>
        <v>1341360</v>
      </c>
      <c r="K2112" s="442"/>
      <c r="L2112" s="218"/>
    </row>
    <row r="2113" spans="1:12" s="10" customFormat="1" ht="5.0999999999999996" customHeight="1" x14ac:dyDescent="0.3">
      <c r="A2113" s="187"/>
      <c r="B2113" s="249"/>
      <c r="C2113" s="249"/>
      <c r="D2113" s="207"/>
      <c r="E2113" s="192"/>
      <c r="F2113" s="192"/>
      <c r="G2113" s="192"/>
      <c r="H2113" s="192"/>
      <c r="I2113" s="251"/>
      <c r="J2113" s="443"/>
      <c r="K2113" s="443"/>
      <c r="L2113" s="192"/>
    </row>
    <row r="2114" spans="1:12" s="10" customFormat="1" ht="16.5" customHeight="1" x14ac:dyDescent="0.3">
      <c r="A2114" s="187"/>
      <c r="B2114" s="249"/>
      <c r="C2114" s="249"/>
      <c r="D2114" s="207"/>
      <c r="E2114" s="192"/>
      <c r="F2114" s="192"/>
      <c r="G2114" s="192"/>
      <c r="H2114" s="192"/>
      <c r="I2114" s="250" t="s">
        <v>15</v>
      </c>
      <c r="J2114" s="252"/>
      <c r="K2114" s="253">
        <f>J2112*J2114</f>
        <v>0</v>
      </c>
      <c r="L2114" s="254"/>
    </row>
    <row r="2115" spans="1:12" s="10" customFormat="1" ht="5.0999999999999996" customHeight="1" x14ac:dyDescent="0.3">
      <c r="A2115" s="187"/>
      <c r="B2115" s="249"/>
      <c r="C2115" s="249"/>
      <c r="D2115" s="207"/>
      <c r="E2115" s="192"/>
      <c r="F2115" s="192"/>
      <c r="G2115" s="192"/>
      <c r="H2115" s="192"/>
      <c r="I2115" s="251"/>
      <c r="J2115" s="412"/>
      <c r="K2115" s="412"/>
      <c r="L2115" s="192"/>
    </row>
    <row r="2116" spans="1:12" s="10" customFormat="1" ht="16.5" customHeight="1" x14ac:dyDescent="0.3">
      <c r="A2116" s="187"/>
      <c r="B2116" s="255" t="s">
        <v>16</v>
      </c>
      <c r="C2116" s="255"/>
      <c r="D2116" s="207"/>
      <c r="E2116" s="207" t="s">
        <v>17</v>
      </c>
      <c r="F2116" s="192"/>
      <c r="G2116" s="192"/>
      <c r="H2116" s="192"/>
      <c r="I2116" s="250" t="s">
        <v>28</v>
      </c>
      <c r="J2116" s="410">
        <f>((J2112/1.11)+(K2114/1.11))*11%</f>
        <v>132927.56756756757</v>
      </c>
      <c r="K2116" s="411"/>
      <c r="L2116" s="256"/>
    </row>
    <row r="2117" spans="1:12" s="10" customFormat="1" ht="5.0999999999999996" customHeight="1" x14ac:dyDescent="0.3">
      <c r="A2117" s="187"/>
      <c r="B2117" s="249"/>
      <c r="C2117" s="249"/>
      <c r="D2117" s="207"/>
      <c r="E2117" s="192"/>
      <c r="F2117" s="192"/>
      <c r="G2117" s="192"/>
      <c r="H2117" s="192"/>
      <c r="I2117" s="251"/>
      <c r="J2117" s="412"/>
      <c r="K2117" s="412"/>
      <c r="L2117" s="192"/>
    </row>
    <row r="2118" spans="1:12" s="10" customFormat="1" ht="16.5" customHeight="1" x14ac:dyDescent="0.3">
      <c r="A2118" s="187"/>
      <c r="B2118" s="257"/>
      <c r="C2118" s="258"/>
      <c r="D2118" s="207"/>
      <c r="E2118" s="207"/>
      <c r="F2118" s="192"/>
      <c r="G2118" s="192"/>
      <c r="H2118" s="192"/>
      <c r="I2118" s="250" t="s">
        <v>18</v>
      </c>
      <c r="J2118" s="259"/>
      <c r="K2118" s="260">
        <f>J2112-K2114</f>
        <v>1341360</v>
      </c>
      <c r="L2118" s="256"/>
    </row>
    <row r="2119" spans="1:12" s="10" customFormat="1" ht="13.5" customHeight="1" x14ac:dyDescent="0.25">
      <c r="A2119" s="187"/>
      <c r="B2119" s="261" t="s">
        <v>19</v>
      </c>
      <c r="C2119" s="247"/>
      <c r="D2119" s="246"/>
      <c r="E2119" s="192"/>
      <c r="F2119" s="192"/>
      <c r="G2119" s="192"/>
      <c r="H2119" s="192"/>
      <c r="I2119" s="262"/>
      <c r="J2119" s="209" t="s">
        <v>20</v>
      </c>
      <c r="K2119" s="263" t="s">
        <v>40</v>
      </c>
      <c r="L2119" s="192"/>
    </row>
    <row r="2120" spans="1:12" s="10" customFormat="1" ht="7.5" customHeight="1" x14ac:dyDescent="0.25">
      <c r="A2120" s="264"/>
      <c r="B2120" s="247"/>
      <c r="C2120" s="247"/>
      <c r="D2120" s="246"/>
      <c r="E2120" s="247"/>
      <c r="F2120" s="247"/>
      <c r="G2120" s="247"/>
      <c r="H2120" s="247"/>
      <c r="I2120" s="265"/>
      <c r="J2120" s="265"/>
      <c r="K2120" s="266"/>
      <c r="L2120" s="247"/>
    </row>
    <row r="2121" spans="1:12" ht="7.5" customHeight="1" x14ac:dyDescent="0.25">
      <c r="A2121" s="99"/>
      <c r="B2121" s="100"/>
      <c r="C2121" s="100"/>
      <c r="D2121" s="101"/>
      <c r="E2121" s="100"/>
      <c r="F2121" s="100"/>
      <c r="G2121" s="100"/>
      <c r="H2121" s="100"/>
      <c r="I2121" s="102"/>
      <c r="J2121" s="102"/>
      <c r="K2121" s="100"/>
      <c r="L2121" s="100"/>
    </row>
    <row r="2122" spans="1:12" s="10" customFormat="1" ht="16.5" customHeight="1" x14ac:dyDescent="0.3">
      <c r="A2122" s="103"/>
      <c r="B2122" s="104" t="s">
        <v>0</v>
      </c>
      <c r="C2122" s="105"/>
      <c r="D2122" s="106" t="s">
        <v>1</v>
      </c>
      <c r="E2122" s="107">
        <v>22050111</v>
      </c>
      <c r="F2122" s="108"/>
      <c r="G2122" s="109" t="s">
        <v>2</v>
      </c>
      <c r="H2122" s="413" t="s">
        <v>69</v>
      </c>
      <c r="I2122" s="413"/>
      <c r="J2122" s="413"/>
      <c r="K2122" s="414"/>
      <c r="L2122" s="110"/>
    </row>
    <row r="2123" spans="1:12" s="10" customFormat="1" ht="2.4500000000000002" customHeight="1" x14ac:dyDescent="0.3">
      <c r="A2123" s="103"/>
      <c r="B2123" s="111"/>
      <c r="C2123" s="112"/>
      <c r="D2123" s="113"/>
      <c r="E2123" s="114"/>
      <c r="F2123" s="417" t="s">
        <v>3</v>
      </c>
      <c r="G2123" s="115"/>
      <c r="H2123" s="415"/>
      <c r="I2123" s="415"/>
      <c r="J2123" s="415"/>
      <c r="K2123" s="416"/>
      <c r="L2123" s="110"/>
    </row>
    <row r="2124" spans="1:12" s="10" customFormat="1" ht="16.5" customHeight="1" x14ac:dyDescent="0.3">
      <c r="A2124" s="103"/>
      <c r="B2124" s="104" t="s">
        <v>4</v>
      </c>
      <c r="C2124" s="105"/>
      <c r="D2124" s="418">
        <v>44712</v>
      </c>
      <c r="E2124" s="419"/>
      <c r="F2124" s="417"/>
      <c r="G2124" s="116"/>
      <c r="H2124" s="407"/>
      <c r="I2124" s="407"/>
      <c r="J2124" s="407"/>
      <c r="K2124" s="420"/>
      <c r="L2124" s="116"/>
    </row>
    <row r="2125" spans="1:12" s="10" customFormat="1" ht="2.4500000000000002" customHeight="1" x14ac:dyDescent="0.3">
      <c r="A2125" s="103"/>
      <c r="B2125" s="111"/>
      <c r="C2125" s="112"/>
      <c r="D2125" s="113"/>
      <c r="E2125" s="114"/>
      <c r="F2125" s="417"/>
      <c r="G2125" s="116"/>
      <c r="H2125" s="421" t="s">
        <v>70</v>
      </c>
      <c r="I2125" s="421"/>
      <c r="J2125" s="421"/>
      <c r="K2125" s="422"/>
      <c r="L2125" s="117"/>
    </row>
    <row r="2126" spans="1:12" s="10" customFormat="1" ht="16.5" customHeight="1" x14ac:dyDescent="0.4">
      <c r="A2126" s="103"/>
      <c r="B2126" s="104" t="s">
        <v>5</v>
      </c>
      <c r="C2126" s="105"/>
      <c r="D2126" s="118" t="s">
        <v>156</v>
      </c>
      <c r="E2126" s="107"/>
      <c r="F2126" s="119"/>
      <c r="G2126" s="120"/>
      <c r="H2126" s="423"/>
      <c r="I2126" s="423"/>
      <c r="J2126" s="423"/>
      <c r="K2126" s="424"/>
      <c r="L2126" s="117"/>
    </row>
    <row r="2127" spans="1:12" s="10" customFormat="1" ht="5.0999999999999996" customHeight="1" x14ac:dyDescent="0.45">
      <c r="A2127" s="103"/>
      <c r="B2127" s="121"/>
      <c r="C2127" s="122"/>
      <c r="D2127" s="123"/>
      <c r="E2127" s="108"/>
      <c r="F2127" s="124"/>
      <c r="G2127" s="108"/>
      <c r="H2127" s="108"/>
      <c r="I2127" s="125"/>
      <c r="J2127" s="125"/>
      <c r="K2127" s="126"/>
      <c r="L2127" s="108"/>
    </row>
    <row r="2128" spans="1:12" s="10" customFormat="1" ht="14.25" thickBot="1" x14ac:dyDescent="0.3">
      <c r="A2128" s="103"/>
      <c r="B2128" s="127" t="s">
        <v>6</v>
      </c>
      <c r="C2128" s="127" t="s">
        <v>7</v>
      </c>
      <c r="D2128" s="128" t="s">
        <v>8</v>
      </c>
      <c r="E2128" s="129"/>
      <c r="F2128" s="130" t="s">
        <v>9</v>
      </c>
      <c r="G2128" s="131"/>
      <c r="H2128" s="127" t="s">
        <v>10</v>
      </c>
      <c r="I2128" s="132" t="s">
        <v>11</v>
      </c>
      <c r="J2128" s="132" t="s">
        <v>12</v>
      </c>
      <c r="K2128" s="133" t="s">
        <v>13</v>
      </c>
      <c r="L2128" s="134"/>
    </row>
    <row r="2129" spans="1:12" s="10" customFormat="1" ht="7.5" customHeight="1" thickTop="1" x14ac:dyDescent="0.25">
      <c r="A2129" s="103"/>
      <c r="B2129" s="135"/>
      <c r="C2129" s="136"/>
      <c r="D2129" s="137"/>
      <c r="E2129" s="138"/>
      <c r="F2129" s="139"/>
      <c r="G2129" s="140"/>
      <c r="H2129" s="135"/>
      <c r="I2129" s="141"/>
      <c r="J2129" s="141"/>
      <c r="K2129" s="142"/>
      <c r="L2129" s="134"/>
    </row>
    <row r="2130" spans="1:12" s="10" customFormat="1" ht="13.5" customHeight="1" x14ac:dyDescent="0.25">
      <c r="A2130" s="143">
        <v>1</v>
      </c>
      <c r="B2130" s="144">
        <v>12</v>
      </c>
      <c r="C2130" s="144" t="s">
        <v>32</v>
      </c>
      <c r="D2130" s="366"/>
      <c r="E2130" s="374" t="s">
        <v>158</v>
      </c>
      <c r="F2130" s="147"/>
      <c r="G2130" s="148"/>
      <c r="H2130" s="149">
        <v>49200</v>
      </c>
      <c r="I2130" s="150">
        <v>0.1</v>
      </c>
      <c r="J2130" s="150"/>
      <c r="K2130" s="151">
        <f t="shared" ref="K2130:K2149" si="53">(B2130*H2130-((B2130*H2130)*I2130))-((B2130*H2130-((B2130*H2130)*I2130))*J2130)</f>
        <v>531360</v>
      </c>
      <c r="L2130" s="134"/>
    </row>
    <row r="2131" spans="1:12" s="10" customFormat="1" ht="13.5" customHeight="1" x14ac:dyDescent="0.25">
      <c r="A2131" s="143">
        <v>2</v>
      </c>
      <c r="B2131" s="144">
        <v>5</v>
      </c>
      <c r="C2131" s="144" t="s">
        <v>44</v>
      </c>
      <c r="D2131" s="366">
        <v>1</v>
      </c>
      <c r="E2131" s="146" t="s">
        <v>157</v>
      </c>
      <c r="F2131" s="147"/>
      <c r="G2131" s="148"/>
      <c r="H2131" s="149">
        <v>180000</v>
      </c>
      <c r="I2131" s="150">
        <v>0.1</v>
      </c>
      <c r="J2131" s="150"/>
      <c r="K2131" s="151">
        <f t="shared" si="53"/>
        <v>810000</v>
      </c>
      <c r="L2131" s="134"/>
    </row>
    <row r="2132" spans="1:12" s="10" customFormat="1" ht="13.5" x14ac:dyDescent="0.25">
      <c r="A2132" s="143">
        <v>3</v>
      </c>
      <c r="B2132" s="144"/>
      <c r="C2132" s="144"/>
      <c r="D2132" s="366"/>
      <c r="E2132" s="152"/>
      <c r="F2132" s="147"/>
      <c r="G2132" s="148"/>
      <c r="H2132" s="149"/>
      <c r="I2132" s="150"/>
      <c r="J2132" s="150"/>
      <c r="K2132" s="151">
        <f t="shared" si="53"/>
        <v>0</v>
      </c>
      <c r="L2132" s="134"/>
    </row>
    <row r="2133" spans="1:12" s="10" customFormat="1" ht="13.5" customHeight="1" x14ac:dyDescent="0.25">
      <c r="A2133" s="143">
        <v>4</v>
      </c>
      <c r="B2133" s="144"/>
      <c r="C2133" s="144"/>
      <c r="D2133" s="366"/>
      <c r="E2133" s="152"/>
      <c r="F2133" s="147"/>
      <c r="G2133" s="148"/>
      <c r="H2133" s="149"/>
      <c r="I2133" s="150"/>
      <c r="J2133" s="150"/>
      <c r="K2133" s="151">
        <f t="shared" si="53"/>
        <v>0</v>
      </c>
      <c r="L2133" s="134"/>
    </row>
    <row r="2134" spans="1:12" s="10" customFormat="1" ht="13.5" x14ac:dyDescent="0.25">
      <c r="A2134" s="143">
        <v>5</v>
      </c>
      <c r="B2134" s="144"/>
      <c r="C2134" s="144"/>
      <c r="D2134" s="366"/>
      <c r="E2134" s="152"/>
      <c r="F2134" s="147"/>
      <c r="G2134" s="148"/>
      <c r="H2134" s="149"/>
      <c r="I2134" s="150"/>
      <c r="J2134" s="150"/>
      <c r="K2134" s="151">
        <f t="shared" si="53"/>
        <v>0</v>
      </c>
      <c r="L2134" s="134"/>
    </row>
    <row r="2135" spans="1:12" s="10" customFormat="1" ht="13.5" x14ac:dyDescent="0.25">
      <c r="A2135" s="143">
        <v>6</v>
      </c>
      <c r="B2135" s="144"/>
      <c r="C2135" s="144"/>
      <c r="D2135" s="366"/>
      <c r="E2135" s="152"/>
      <c r="F2135" s="147"/>
      <c r="G2135" s="148"/>
      <c r="H2135" s="149"/>
      <c r="I2135" s="150"/>
      <c r="J2135" s="150"/>
      <c r="K2135" s="151">
        <f t="shared" si="53"/>
        <v>0</v>
      </c>
      <c r="L2135" s="134"/>
    </row>
    <row r="2136" spans="1:12" s="10" customFormat="1" ht="13.5" x14ac:dyDescent="0.25">
      <c r="A2136" s="143">
        <v>7</v>
      </c>
      <c r="B2136" s="144"/>
      <c r="C2136" s="144"/>
      <c r="D2136" s="366"/>
      <c r="E2136" s="152"/>
      <c r="F2136" s="147"/>
      <c r="G2136" s="148"/>
      <c r="H2136" s="149"/>
      <c r="I2136" s="150"/>
      <c r="J2136" s="150"/>
      <c r="K2136" s="151">
        <f t="shared" si="53"/>
        <v>0</v>
      </c>
      <c r="L2136" s="134"/>
    </row>
    <row r="2137" spans="1:12" s="10" customFormat="1" ht="13.5" x14ac:dyDescent="0.25">
      <c r="A2137" s="143">
        <v>8</v>
      </c>
      <c r="B2137" s="144"/>
      <c r="C2137" s="144"/>
      <c r="D2137" s="366"/>
      <c r="E2137" s="152"/>
      <c r="F2137" s="147"/>
      <c r="G2137" s="148"/>
      <c r="H2137" s="149"/>
      <c r="I2137" s="150"/>
      <c r="J2137" s="150"/>
      <c r="K2137" s="151">
        <f t="shared" si="53"/>
        <v>0</v>
      </c>
      <c r="L2137" s="134"/>
    </row>
    <row r="2138" spans="1:12" s="10" customFormat="1" ht="13.5" x14ac:dyDescent="0.25">
      <c r="A2138" s="143">
        <v>9</v>
      </c>
      <c r="B2138" s="144"/>
      <c r="C2138" s="144"/>
      <c r="D2138" s="366"/>
      <c r="E2138" s="152"/>
      <c r="F2138" s="147"/>
      <c r="G2138" s="148"/>
      <c r="H2138" s="149"/>
      <c r="I2138" s="150"/>
      <c r="J2138" s="150"/>
      <c r="K2138" s="151">
        <f t="shared" si="53"/>
        <v>0</v>
      </c>
      <c r="L2138" s="134"/>
    </row>
    <row r="2139" spans="1:12" s="10" customFormat="1" ht="13.5" x14ac:dyDescent="0.25">
      <c r="A2139" s="143">
        <v>10</v>
      </c>
      <c r="B2139" s="144"/>
      <c r="C2139" s="144"/>
      <c r="D2139" s="366"/>
      <c r="E2139" s="152"/>
      <c r="F2139" s="147"/>
      <c r="G2139" s="148"/>
      <c r="H2139" s="149"/>
      <c r="I2139" s="150"/>
      <c r="J2139" s="150"/>
      <c r="K2139" s="151">
        <f t="shared" si="53"/>
        <v>0</v>
      </c>
      <c r="L2139" s="134"/>
    </row>
    <row r="2140" spans="1:12" s="10" customFormat="1" ht="13.5" x14ac:dyDescent="0.25">
      <c r="A2140" s="143">
        <v>11</v>
      </c>
      <c r="B2140" s="144"/>
      <c r="C2140" s="144"/>
      <c r="D2140" s="366"/>
      <c r="E2140" s="152"/>
      <c r="F2140" s="147"/>
      <c r="G2140" s="148"/>
      <c r="H2140" s="149"/>
      <c r="I2140" s="150"/>
      <c r="J2140" s="150"/>
      <c r="K2140" s="151">
        <f t="shared" si="53"/>
        <v>0</v>
      </c>
      <c r="L2140" s="134"/>
    </row>
    <row r="2141" spans="1:12" s="10" customFormat="1" ht="13.5" x14ac:dyDescent="0.25">
      <c r="A2141" s="143">
        <v>12</v>
      </c>
      <c r="B2141" s="144"/>
      <c r="C2141" s="144"/>
      <c r="D2141" s="366"/>
      <c r="E2141" s="152"/>
      <c r="F2141" s="147"/>
      <c r="G2141" s="148"/>
      <c r="H2141" s="149"/>
      <c r="I2141" s="150"/>
      <c r="J2141" s="150"/>
      <c r="K2141" s="151">
        <f t="shared" si="53"/>
        <v>0</v>
      </c>
      <c r="L2141" s="134"/>
    </row>
    <row r="2142" spans="1:12" s="10" customFormat="1" ht="13.5" x14ac:dyDescent="0.25">
      <c r="A2142" s="143">
        <v>13</v>
      </c>
      <c r="B2142" s="144"/>
      <c r="C2142" s="144"/>
      <c r="D2142" s="366"/>
      <c r="E2142" s="152"/>
      <c r="F2142" s="147"/>
      <c r="G2142" s="148"/>
      <c r="H2142" s="149"/>
      <c r="I2142" s="150"/>
      <c r="J2142" s="150"/>
      <c r="K2142" s="151">
        <f t="shared" si="53"/>
        <v>0</v>
      </c>
      <c r="L2142" s="134"/>
    </row>
    <row r="2143" spans="1:12" s="10" customFormat="1" ht="13.5" x14ac:dyDescent="0.25">
      <c r="A2143" s="143">
        <v>14</v>
      </c>
      <c r="B2143" s="144"/>
      <c r="C2143" s="144"/>
      <c r="D2143" s="366"/>
      <c r="E2143" s="152"/>
      <c r="F2143" s="147"/>
      <c r="G2143" s="148"/>
      <c r="H2143" s="149"/>
      <c r="I2143" s="150"/>
      <c r="J2143" s="150"/>
      <c r="K2143" s="151">
        <f t="shared" si="53"/>
        <v>0</v>
      </c>
      <c r="L2143" s="134"/>
    </row>
    <row r="2144" spans="1:12" s="10" customFormat="1" ht="13.5" x14ac:dyDescent="0.25">
      <c r="A2144" s="143">
        <v>15</v>
      </c>
      <c r="B2144" s="144"/>
      <c r="C2144" s="144"/>
      <c r="D2144" s="366"/>
      <c r="E2144" s="152"/>
      <c r="F2144" s="147"/>
      <c r="G2144" s="148"/>
      <c r="H2144" s="149"/>
      <c r="I2144" s="150"/>
      <c r="J2144" s="150"/>
      <c r="K2144" s="151">
        <f t="shared" si="53"/>
        <v>0</v>
      </c>
      <c r="L2144" s="134"/>
    </row>
    <row r="2145" spans="1:12" s="10" customFormat="1" ht="13.5" x14ac:dyDescent="0.25">
      <c r="A2145" s="143">
        <v>16</v>
      </c>
      <c r="B2145" s="144"/>
      <c r="C2145" s="144"/>
      <c r="D2145" s="366"/>
      <c r="E2145" s="152"/>
      <c r="F2145" s="147"/>
      <c r="G2145" s="148"/>
      <c r="H2145" s="149"/>
      <c r="I2145" s="150"/>
      <c r="J2145" s="150"/>
      <c r="K2145" s="151">
        <f t="shared" si="53"/>
        <v>0</v>
      </c>
      <c r="L2145" s="134"/>
    </row>
    <row r="2146" spans="1:12" s="10" customFormat="1" ht="13.5" x14ac:dyDescent="0.25">
      <c r="A2146" s="143">
        <v>17</v>
      </c>
      <c r="B2146" s="144"/>
      <c r="C2146" s="144"/>
      <c r="D2146" s="366"/>
      <c r="E2146" s="152"/>
      <c r="F2146" s="147"/>
      <c r="G2146" s="148"/>
      <c r="H2146" s="149"/>
      <c r="I2146" s="150"/>
      <c r="J2146" s="150"/>
      <c r="K2146" s="151">
        <f t="shared" si="53"/>
        <v>0</v>
      </c>
      <c r="L2146" s="134"/>
    </row>
    <row r="2147" spans="1:12" s="10" customFormat="1" ht="13.5" x14ac:dyDescent="0.25">
      <c r="A2147" s="143">
        <v>18</v>
      </c>
      <c r="B2147" s="144"/>
      <c r="C2147" s="144"/>
      <c r="D2147" s="366"/>
      <c r="E2147" s="152"/>
      <c r="F2147" s="147"/>
      <c r="G2147" s="148"/>
      <c r="H2147" s="149"/>
      <c r="I2147" s="150"/>
      <c r="J2147" s="150"/>
      <c r="K2147" s="151">
        <f t="shared" si="53"/>
        <v>0</v>
      </c>
      <c r="L2147" s="134"/>
    </row>
    <row r="2148" spans="1:12" s="10" customFormat="1" ht="12.75" customHeight="1" x14ac:dyDescent="0.25">
      <c r="A2148" s="143">
        <v>19</v>
      </c>
      <c r="B2148" s="144"/>
      <c r="C2148" s="144"/>
      <c r="D2148" s="366"/>
      <c r="E2148" s="152"/>
      <c r="F2148" s="147"/>
      <c r="G2148" s="148"/>
      <c r="H2148" s="149"/>
      <c r="I2148" s="150"/>
      <c r="J2148" s="150"/>
      <c r="K2148" s="151">
        <f t="shared" si="53"/>
        <v>0</v>
      </c>
      <c r="L2148" s="134"/>
    </row>
    <row r="2149" spans="1:12" s="10" customFormat="1" ht="13.5" x14ac:dyDescent="0.25">
      <c r="A2149" s="143">
        <v>20</v>
      </c>
      <c r="B2149" s="144"/>
      <c r="C2149" s="144"/>
      <c r="D2149" s="366"/>
      <c r="E2149" s="152"/>
      <c r="F2149" s="147"/>
      <c r="G2149" s="148"/>
      <c r="H2149" s="149"/>
      <c r="I2149" s="150"/>
      <c r="J2149" s="150"/>
      <c r="K2149" s="151">
        <f t="shared" si="53"/>
        <v>0</v>
      </c>
      <c r="L2149" s="134"/>
    </row>
    <row r="2150" spans="1:12" s="10" customFormat="1" ht="7.5" customHeight="1" x14ac:dyDescent="0.25">
      <c r="A2150" s="103"/>
      <c r="B2150" s="153"/>
      <c r="C2150" s="153"/>
      <c r="D2150" s="154"/>
      <c r="E2150" s="155"/>
      <c r="F2150" s="156"/>
      <c r="G2150" s="157"/>
      <c r="H2150" s="158"/>
      <c r="I2150" s="159"/>
      <c r="J2150" s="159"/>
      <c r="K2150" s="160"/>
      <c r="L2150" s="134"/>
    </row>
    <row r="2151" spans="1:12" s="10" customFormat="1" ht="5.0999999999999996" customHeight="1" x14ac:dyDescent="0.25">
      <c r="A2151" s="103"/>
      <c r="B2151" s="365"/>
      <c r="C2151" s="365"/>
      <c r="D2151" s="162"/>
      <c r="E2151" s="163"/>
      <c r="F2151" s="163"/>
      <c r="G2151" s="163"/>
      <c r="H2151" s="163"/>
      <c r="I2151" s="164"/>
      <c r="J2151" s="425"/>
      <c r="K2151" s="407"/>
      <c r="L2151" s="108"/>
    </row>
    <row r="2152" spans="1:12" s="10" customFormat="1" ht="16.5" customHeight="1" x14ac:dyDescent="0.3">
      <c r="A2152" s="103"/>
      <c r="B2152" s="165"/>
      <c r="C2152" s="165"/>
      <c r="D2152" s="123"/>
      <c r="E2152" s="108"/>
      <c r="F2152" s="108"/>
      <c r="G2152" s="108"/>
      <c r="H2152" s="108"/>
      <c r="I2152" s="166" t="s">
        <v>14</v>
      </c>
      <c r="J2152" s="426">
        <f>SUM(K2130:K2150)</f>
        <v>1341360</v>
      </c>
      <c r="K2152" s="427"/>
      <c r="L2152" s="134"/>
    </row>
    <row r="2153" spans="1:12" s="10" customFormat="1" ht="5.0999999999999996" customHeight="1" x14ac:dyDescent="0.3">
      <c r="A2153" s="103"/>
      <c r="B2153" s="165"/>
      <c r="C2153" s="165"/>
      <c r="D2153" s="123"/>
      <c r="E2153" s="108"/>
      <c r="F2153" s="108"/>
      <c r="G2153" s="108"/>
      <c r="H2153" s="108"/>
      <c r="I2153" s="167"/>
      <c r="J2153" s="406"/>
      <c r="K2153" s="406"/>
      <c r="L2153" s="108"/>
    </row>
    <row r="2154" spans="1:12" s="10" customFormat="1" ht="16.5" customHeight="1" x14ac:dyDescent="0.3">
      <c r="A2154" s="103"/>
      <c r="B2154" s="165"/>
      <c r="C2154" s="165"/>
      <c r="D2154" s="123"/>
      <c r="E2154" s="108"/>
      <c r="F2154" s="108"/>
      <c r="G2154" s="108"/>
      <c r="H2154" s="108"/>
      <c r="I2154" s="166" t="s">
        <v>15</v>
      </c>
      <c r="J2154" s="168"/>
      <c r="K2154" s="169">
        <f>J2152*J2154</f>
        <v>0</v>
      </c>
      <c r="L2154" s="170"/>
    </row>
    <row r="2155" spans="1:12" s="10" customFormat="1" ht="5.0999999999999996" customHeight="1" x14ac:dyDescent="0.3">
      <c r="A2155" s="103"/>
      <c r="B2155" s="165"/>
      <c r="C2155" s="165"/>
      <c r="D2155" s="123"/>
      <c r="E2155" s="108"/>
      <c r="F2155" s="108"/>
      <c r="G2155" s="108"/>
      <c r="H2155" s="108"/>
      <c r="I2155" s="167"/>
      <c r="J2155" s="407"/>
      <c r="K2155" s="407"/>
      <c r="L2155" s="108"/>
    </row>
    <row r="2156" spans="1:12" s="10" customFormat="1" ht="16.5" customHeight="1" x14ac:dyDescent="0.3">
      <c r="A2156" s="103"/>
      <c r="B2156" s="171" t="s">
        <v>16</v>
      </c>
      <c r="C2156" s="171"/>
      <c r="D2156" s="123"/>
      <c r="E2156" s="123" t="s">
        <v>17</v>
      </c>
      <c r="F2156" s="108"/>
      <c r="G2156" s="108"/>
      <c r="H2156" s="108"/>
      <c r="I2156" s="166" t="s">
        <v>28</v>
      </c>
      <c r="J2156" s="408">
        <f>((J2152/1.11)+(K2154/1.11))*11%</f>
        <v>132927.56756756757</v>
      </c>
      <c r="K2156" s="409"/>
      <c r="L2156" s="172"/>
    </row>
    <row r="2157" spans="1:12" s="10" customFormat="1" ht="5.0999999999999996" customHeight="1" x14ac:dyDescent="0.3">
      <c r="A2157" s="103"/>
      <c r="B2157" s="165"/>
      <c r="C2157" s="165"/>
      <c r="D2157" s="123"/>
      <c r="E2157" s="108"/>
      <c r="F2157" s="108"/>
      <c r="G2157" s="108"/>
      <c r="H2157" s="108"/>
      <c r="I2157" s="167"/>
      <c r="J2157" s="407"/>
      <c r="K2157" s="407"/>
      <c r="L2157" s="108"/>
    </row>
    <row r="2158" spans="1:12" s="10" customFormat="1" ht="16.5" customHeight="1" x14ac:dyDescent="0.3">
      <c r="A2158" s="103"/>
      <c r="B2158" s="173"/>
      <c r="C2158" s="174"/>
      <c r="D2158" s="123"/>
      <c r="E2158" s="123"/>
      <c r="F2158" s="108"/>
      <c r="G2158" s="108"/>
      <c r="H2158" s="108"/>
      <c r="I2158" s="166" t="s">
        <v>18</v>
      </c>
      <c r="J2158" s="175"/>
      <c r="K2158" s="176">
        <f>J2152-K2154</f>
        <v>1341360</v>
      </c>
      <c r="L2158" s="172"/>
    </row>
    <row r="2159" spans="1:12" s="10" customFormat="1" ht="13.5" customHeight="1" x14ac:dyDescent="0.25">
      <c r="A2159" s="103"/>
      <c r="B2159" s="177" t="s">
        <v>19</v>
      </c>
      <c r="C2159" s="163"/>
      <c r="D2159" s="162"/>
      <c r="E2159" s="108"/>
      <c r="F2159" s="108"/>
      <c r="G2159" s="108"/>
      <c r="H2159" s="108"/>
      <c r="I2159" s="178"/>
      <c r="J2159" s="125" t="s">
        <v>20</v>
      </c>
      <c r="K2159" s="179" t="s">
        <v>40</v>
      </c>
      <c r="L2159" s="108"/>
    </row>
    <row r="2160" spans="1:12" s="10" customFormat="1" ht="7.5" customHeight="1" x14ac:dyDescent="0.25">
      <c r="A2160" s="180"/>
      <c r="B2160" s="163"/>
      <c r="C2160" s="163"/>
      <c r="D2160" s="162"/>
      <c r="E2160" s="163"/>
      <c r="F2160" s="163"/>
      <c r="G2160" s="163"/>
      <c r="H2160" s="163"/>
      <c r="I2160" s="181"/>
      <c r="J2160" s="181"/>
      <c r="K2160" s="182"/>
      <c r="L2160" s="163"/>
    </row>
    <row r="2161" spans="1:12" ht="7.5" customHeight="1" x14ac:dyDescent="0.25">
      <c r="A2161" s="1" t="s">
        <v>164</v>
      </c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22050113</v>
      </c>
      <c r="G2162" s="11" t="s">
        <v>2</v>
      </c>
      <c r="H2162" s="451" t="s">
        <v>47</v>
      </c>
      <c r="I2162" s="451"/>
      <c r="J2162" s="451"/>
      <c r="K2162" s="452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455" t="s">
        <v>3</v>
      </c>
      <c r="G2163" s="17"/>
      <c r="H2163" s="453"/>
      <c r="I2163" s="453"/>
      <c r="J2163" s="453"/>
      <c r="K2163" s="454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456">
        <v>44712</v>
      </c>
      <c r="E2164" s="457"/>
      <c r="F2164" s="455"/>
      <c r="G2164" s="18"/>
      <c r="H2164" s="445" t="s">
        <v>48</v>
      </c>
      <c r="I2164" s="445"/>
      <c r="J2164" s="445"/>
      <c r="K2164" s="458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455"/>
      <c r="G2165" s="18"/>
      <c r="H2165" s="459" t="s">
        <v>37</v>
      </c>
      <c r="I2165" s="459"/>
      <c r="J2165" s="459"/>
      <c r="K2165" s="460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160</v>
      </c>
      <c r="E2166" s="9"/>
      <c r="F2166" s="21"/>
      <c r="G2166" s="22"/>
      <c r="H2166" s="461"/>
      <c r="I2166" s="461"/>
      <c r="J2166" s="461"/>
      <c r="K2166" s="462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144</v>
      </c>
      <c r="C2170" s="46" t="s">
        <v>74</v>
      </c>
      <c r="D2170" s="273">
        <v>1</v>
      </c>
      <c r="E2170" s="48" t="s">
        <v>119</v>
      </c>
      <c r="F2170" s="49"/>
      <c r="G2170" s="50"/>
      <c r="H2170" s="51">
        <v>26100</v>
      </c>
      <c r="I2170" s="52">
        <v>0.13500000000000001</v>
      </c>
      <c r="J2170" s="52"/>
      <c r="K2170" s="53">
        <f t="shared" ref="K2170:K2189" si="54">(B2170*H2170-((B2170*H2170)*I2170))-((B2170*H2170-((B2170*H2170)*I2170))*J2170)</f>
        <v>3251016</v>
      </c>
      <c r="L2170" s="36"/>
    </row>
    <row r="2171" spans="1:12" s="10" customFormat="1" ht="13.5" customHeight="1" x14ac:dyDescent="0.25">
      <c r="A2171" s="45">
        <v>2</v>
      </c>
      <c r="B2171" s="46">
        <v>50</v>
      </c>
      <c r="C2171" s="46" t="s">
        <v>161</v>
      </c>
      <c r="D2171" s="273">
        <v>1</v>
      </c>
      <c r="E2171" s="48" t="s">
        <v>98</v>
      </c>
      <c r="F2171" s="49"/>
      <c r="G2171" s="50"/>
      <c r="H2171" s="51">
        <v>30000</v>
      </c>
      <c r="I2171" s="52">
        <v>0.13500000000000001</v>
      </c>
      <c r="J2171" s="52"/>
      <c r="K2171" s="53">
        <f t="shared" si="54"/>
        <v>1297500</v>
      </c>
      <c r="L2171" s="36"/>
    </row>
    <row r="2172" spans="1:12" s="10" customFormat="1" ht="13.5" x14ac:dyDescent="0.25">
      <c r="A2172" s="45">
        <v>3</v>
      </c>
      <c r="B2172" s="46">
        <v>8</v>
      </c>
      <c r="C2172" s="46" t="s">
        <v>74</v>
      </c>
      <c r="D2172" s="273">
        <v>2</v>
      </c>
      <c r="E2172" s="48" t="s">
        <v>162</v>
      </c>
      <c r="F2172" s="49"/>
      <c r="G2172" s="50"/>
      <c r="H2172" s="51">
        <v>384000</v>
      </c>
      <c r="I2172" s="52">
        <v>0.13500000000000001</v>
      </c>
      <c r="J2172" s="52"/>
      <c r="K2172" s="53">
        <f t="shared" si="54"/>
        <v>2657280</v>
      </c>
      <c r="L2172" s="36"/>
    </row>
    <row r="2173" spans="1:12" s="10" customFormat="1" ht="13.5" customHeight="1" x14ac:dyDescent="0.25">
      <c r="A2173" s="45">
        <v>4</v>
      </c>
      <c r="B2173" s="46"/>
      <c r="C2173" s="46"/>
      <c r="D2173" s="273"/>
      <c r="E2173" s="48"/>
      <c r="F2173" s="49"/>
      <c r="G2173" s="50"/>
      <c r="H2173" s="51"/>
      <c r="I2173" s="52"/>
      <c r="J2173" s="52"/>
      <c r="K2173" s="53">
        <f t="shared" si="54"/>
        <v>0</v>
      </c>
      <c r="L2173" s="36"/>
    </row>
    <row r="2174" spans="1:12" s="10" customFormat="1" ht="13.5" x14ac:dyDescent="0.25">
      <c r="A2174" s="45">
        <v>5</v>
      </c>
      <c r="B2174" s="46"/>
      <c r="C2174" s="46"/>
      <c r="D2174" s="273"/>
      <c r="E2174" s="48"/>
      <c r="F2174" s="49"/>
      <c r="G2174" s="50"/>
      <c r="H2174" s="51"/>
      <c r="I2174" s="52"/>
      <c r="J2174" s="52"/>
      <c r="K2174" s="53">
        <f t="shared" si="54"/>
        <v>0</v>
      </c>
      <c r="L2174" s="36"/>
    </row>
    <row r="2175" spans="1:12" s="10" customFormat="1" ht="13.5" x14ac:dyDescent="0.25">
      <c r="A2175" s="45">
        <v>6</v>
      </c>
      <c r="B2175" s="46"/>
      <c r="C2175" s="46"/>
      <c r="D2175" s="273"/>
      <c r="E2175" s="48"/>
      <c r="F2175" s="49"/>
      <c r="G2175" s="50"/>
      <c r="H2175" s="51"/>
      <c r="I2175" s="52"/>
      <c r="J2175" s="52"/>
      <c r="K2175" s="53">
        <f t="shared" si="54"/>
        <v>0</v>
      </c>
      <c r="L2175" s="36"/>
    </row>
    <row r="2176" spans="1:12" s="10" customFormat="1" ht="13.5" x14ac:dyDescent="0.25">
      <c r="A2176" s="45">
        <v>7</v>
      </c>
      <c r="B2176" s="46"/>
      <c r="C2176" s="46"/>
      <c r="D2176" s="273"/>
      <c r="E2176" s="48"/>
      <c r="F2176" s="49"/>
      <c r="G2176" s="50"/>
      <c r="H2176" s="51"/>
      <c r="I2176" s="52"/>
      <c r="J2176" s="52"/>
      <c r="K2176" s="53">
        <f t="shared" si="54"/>
        <v>0</v>
      </c>
      <c r="L2176" s="36"/>
    </row>
    <row r="2177" spans="1:12" s="10" customFormat="1" ht="13.5" x14ac:dyDescent="0.25">
      <c r="A2177" s="45">
        <v>8</v>
      </c>
      <c r="B2177" s="46"/>
      <c r="C2177" s="46"/>
      <c r="D2177" s="273"/>
      <c r="E2177" s="48"/>
      <c r="F2177" s="49"/>
      <c r="G2177" s="50"/>
      <c r="H2177" s="51"/>
      <c r="I2177" s="52"/>
      <c r="J2177" s="52"/>
      <c r="K2177" s="53">
        <f t="shared" si="54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273"/>
      <c r="E2178" s="48"/>
      <c r="F2178" s="49"/>
      <c r="G2178" s="50"/>
      <c r="H2178" s="51"/>
      <c r="I2178" s="52"/>
      <c r="J2178" s="52"/>
      <c r="K2178" s="53">
        <f t="shared" si="54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273"/>
      <c r="E2179" s="48"/>
      <c r="F2179" s="49"/>
      <c r="G2179" s="50"/>
      <c r="H2179" s="51"/>
      <c r="I2179" s="52"/>
      <c r="J2179" s="52"/>
      <c r="K2179" s="53">
        <f t="shared" si="54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273"/>
      <c r="E2180" s="48"/>
      <c r="F2180" s="49"/>
      <c r="G2180" s="50"/>
      <c r="H2180" s="51"/>
      <c r="I2180" s="52"/>
      <c r="J2180" s="52"/>
      <c r="K2180" s="53">
        <f t="shared" si="54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273"/>
      <c r="E2181" s="48"/>
      <c r="F2181" s="49"/>
      <c r="G2181" s="50"/>
      <c r="H2181" s="51"/>
      <c r="I2181" s="52"/>
      <c r="J2181" s="52"/>
      <c r="K2181" s="53">
        <f t="shared" si="54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273"/>
      <c r="E2182" s="48"/>
      <c r="F2182" s="49"/>
      <c r="G2182" s="50"/>
      <c r="H2182" s="51"/>
      <c r="I2182" s="52"/>
      <c r="J2182" s="52"/>
      <c r="K2182" s="53">
        <f t="shared" si="54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273"/>
      <c r="E2183" s="48"/>
      <c r="F2183" s="49"/>
      <c r="G2183" s="50"/>
      <c r="H2183" s="51"/>
      <c r="I2183" s="52"/>
      <c r="J2183" s="52"/>
      <c r="K2183" s="53">
        <f t="shared" si="54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273"/>
      <c r="E2184" s="48"/>
      <c r="F2184" s="49"/>
      <c r="G2184" s="50"/>
      <c r="H2184" s="51"/>
      <c r="I2184" s="52"/>
      <c r="J2184" s="52"/>
      <c r="K2184" s="53">
        <f t="shared" si="54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273"/>
      <c r="E2185" s="48"/>
      <c r="F2185" s="49"/>
      <c r="G2185" s="50"/>
      <c r="H2185" s="51"/>
      <c r="I2185" s="52"/>
      <c r="J2185" s="52"/>
      <c r="K2185" s="53">
        <f t="shared" si="54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273"/>
      <c r="E2186" s="48"/>
      <c r="F2186" s="49"/>
      <c r="G2186" s="50"/>
      <c r="H2186" s="51"/>
      <c r="I2186" s="52"/>
      <c r="J2186" s="52"/>
      <c r="K2186" s="53">
        <f t="shared" si="54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273"/>
      <c r="E2187" s="48"/>
      <c r="F2187" s="49"/>
      <c r="G2187" s="50"/>
      <c r="H2187" s="51"/>
      <c r="I2187" s="52"/>
      <c r="J2187" s="52"/>
      <c r="K2187" s="53">
        <f t="shared" si="54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273"/>
      <c r="E2188" s="48"/>
      <c r="F2188" s="49"/>
      <c r="G2188" s="50"/>
      <c r="H2188" s="51"/>
      <c r="I2188" s="52"/>
      <c r="J2188" s="52"/>
      <c r="K2188" s="53">
        <f t="shared" si="54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273"/>
      <c r="E2189" s="48"/>
      <c r="F2189" s="49"/>
      <c r="G2189" s="50"/>
      <c r="H2189" s="51"/>
      <c r="I2189" s="52"/>
      <c r="J2189" s="52"/>
      <c r="K2189" s="53">
        <f t="shared" si="54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272"/>
      <c r="C2191" s="272"/>
      <c r="D2191" s="63"/>
      <c r="E2191" s="64"/>
      <c r="F2191" s="64"/>
      <c r="G2191" s="64"/>
      <c r="H2191" s="64"/>
      <c r="I2191" s="65"/>
      <c r="J2191" s="444"/>
      <c r="K2191" s="445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446">
        <f>SUM(K2170:K2190)</f>
        <v>7205796</v>
      </c>
      <c r="K2192" s="447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448"/>
      <c r="K2193" s="448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445"/>
      <c r="K2195" s="445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28</v>
      </c>
      <c r="J2196" s="449">
        <f>((J2192/1.11)+(K2194/1.11))*11%</f>
        <v>714087.89189189184</v>
      </c>
      <c r="K2196" s="450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445"/>
      <c r="K2197" s="445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18</v>
      </c>
      <c r="J2198" s="76"/>
      <c r="K2198" s="77">
        <f>J2192-K2194</f>
        <v>7205796</v>
      </c>
      <c r="L2198" s="73"/>
    </row>
    <row r="2199" spans="1:12" s="10" customFormat="1" ht="13.5" customHeight="1" x14ac:dyDescent="0.25">
      <c r="A2199" s="5"/>
      <c r="B2199" s="78" t="s">
        <v>19</v>
      </c>
      <c r="C2199" s="64"/>
      <c r="D2199" s="63"/>
      <c r="I2199" s="79"/>
      <c r="J2199" s="27" t="s">
        <v>20</v>
      </c>
      <c r="K2199" s="80" t="s">
        <v>110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183"/>
      <c r="B2201" s="184"/>
      <c r="C2201" s="184"/>
      <c r="D2201" s="185"/>
      <c r="E2201" s="184"/>
      <c r="F2201" s="184"/>
      <c r="G2201" s="184"/>
      <c r="H2201" s="184"/>
      <c r="I2201" s="186"/>
      <c r="J2201" s="186"/>
      <c r="K2201" s="184"/>
      <c r="L2201" s="184"/>
    </row>
    <row r="2202" spans="1:12" s="10" customFormat="1" ht="16.5" customHeight="1" x14ac:dyDescent="0.3">
      <c r="A2202" s="187"/>
      <c r="B2202" s="188" t="s">
        <v>0</v>
      </c>
      <c r="C2202" s="189"/>
      <c r="D2202" s="190" t="s">
        <v>1</v>
      </c>
      <c r="E2202" s="191">
        <v>22050113</v>
      </c>
      <c r="F2202" s="192"/>
      <c r="G2202" s="193" t="s">
        <v>2</v>
      </c>
      <c r="H2202" s="428" t="s">
        <v>47</v>
      </c>
      <c r="I2202" s="428"/>
      <c r="J2202" s="428"/>
      <c r="K2202" s="429"/>
      <c r="L2202" s="194"/>
    </row>
    <row r="2203" spans="1:12" s="10" customFormat="1" ht="2.4500000000000002" customHeight="1" x14ac:dyDescent="0.3">
      <c r="A2203" s="187"/>
      <c r="B2203" s="195"/>
      <c r="C2203" s="196"/>
      <c r="D2203" s="197"/>
      <c r="E2203" s="198"/>
      <c r="F2203" s="432" t="s">
        <v>3</v>
      </c>
      <c r="G2203" s="199"/>
      <c r="H2203" s="430"/>
      <c r="I2203" s="430"/>
      <c r="J2203" s="430"/>
      <c r="K2203" s="431"/>
      <c r="L2203" s="194"/>
    </row>
    <row r="2204" spans="1:12" s="10" customFormat="1" ht="16.5" customHeight="1" x14ac:dyDescent="0.3">
      <c r="A2204" s="187"/>
      <c r="B2204" s="188" t="s">
        <v>4</v>
      </c>
      <c r="C2204" s="189"/>
      <c r="D2204" s="433">
        <v>44712</v>
      </c>
      <c r="E2204" s="434"/>
      <c r="F2204" s="432"/>
      <c r="G2204" s="200"/>
      <c r="H2204" s="412" t="s">
        <v>48</v>
      </c>
      <c r="I2204" s="412"/>
      <c r="J2204" s="412"/>
      <c r="K2204" s="435"/>
      <c r="L2204" s="200"/>
    </row>
    <row r="2205" spans="1:12" s="10" customFormat="1" ht="2.4500000000000002" customHeight="1" x14ac:dyDescent="0.3">
      <c r="A2205" s="187"/>
      <c r="B2205" s="195"/>
      <c r="C2205" s="196"/>
      <c r="D2205" s="197"/>
      <c r="E2205" s="198"/>
      <c r="F2205" s="432"/>
      <c r="G2205" s="200"/>
      <c r="H2205" s="436" t="s">
        <v>37</v>
      </c>
      <c r="I2205" s="436"/>
      <c r="J2205" s="436"/>
      <c r="K2205" s="437"/>
      <c r="L2205" s="201"/>
    </row>
    <row r="2206" spans="1:12" s="10" customFormat="1" ht="16.5" customHeight="1" x14ac:dyDescent="0.4">
      <c r="A2206" s="187"/>
      <c r="B2206" s="188" t="s">
        <v>5</v>
      </c>
      <c r="C2206" s="189"/>
      <c r="D2206" s="202" t="s">
        <v>160</v>
      </c>
      <c r="E2206" s="191"/>
      <c r="F2206" s="203"/>
      <c r="G2206" s="204"/>
      <c r="H2206" s="438"/>
      <c r="I2206" s="438"/>
      <c r="J2206" s="438"/>
      <c r="K2206" s="439"/>
      <c r="L2206" s="201"/>
    </row>
    <row r="2207" spans="1:12" s="10" customFormat="1" ht="5.0999999999999996" customHeight="1" x14ac:dyDescent="0.45">
      <c r="A2207" s="187"/>
      <c r="B2207" s="205"/>
      <c r="C2207" s="206"/>
      <c r="D2207" s="207"/>
      <c r="E2207" s="192"/>
      <c r="F2207" s="208"/>
      <c r="G2207" s="192"/>
      <c r="H2207" s="192"/>
      <c r="I2207" s="209"/>
      <c r="J2207" s="209"/>
      <c r="K2207" s="210"/>
      <c r="L2207" s="192"/>
    </row>
    <row r="2208" spans="1:12" s="10" customFormat="1" ht="14.25" thickBot="1" x14ac:dyDescent="0.3">
      <c r="A2208" s="187"/>
      <c r="B2208" s="211" t="s">
        <v>6</v>
      </c>
      <c r="C2208" s="211" t="s">
        <v>7</v>
      </c>
      <c r="D2208" s="212" t="s">
        <v>8</v>
      </c>
      <c r="E2208" s="213"/>
      <c r="F2208" s="214" t="s">
        <v>9</v>
      </c>
      <c r="G2208" s="215"/>
      <c r="H2208" s="211" t="s">
        <v>10</v>
      </c>
      <c r="I2208" s="216" t="s">
        <v>11</v>
      </c>
      <c r="J2208" s="216" t="s">
        <v>12</v>
      </c>
      <c r="K2208" s="217" t="s">
        <v>13</v>
      </c>
      <c r="L2208" s="218"/>
    </row>
    <row r="2209" spans="1:12" s="10" customFormat="1" ht="7.5" customHeight="1" thickTop="1" x14ac:dyDescent="0.25">
      <c r="A2209" s="187"/>
      <c r="B2209" s="219"/>
      <c r="C2209" s="220"/>
      <c r="D2209" s="221"/>
      <c r="E2209" s="222"/>
      <c r="F2209" s="223"/>
      <c r="G2209" s="224"/>
      <c r="H2209" s="219"/>
      <c r="I2209" s="225"/>
      <c r="J2209" s="225"/>
      <c r="K2209" s="226"/>
      <c r="L2209" s="218"/>
    </row>
    <row r="2210" spans="1:12" s="10" customFormat="1" ht="13.5" customHeight="1" x14ac:dyDescent="0.25">
      <c r="A2210" s="227">
        <v>1</v>
      </c>
      <c r="B2210" s="228">
        <v>144</v>
      </c>
      <c r="C2210" s="228" t="s">
        <v>74</v>
      </c>
      <c r="D2210" s="372">
        <v>1</v>
      </c>
      <c r="E2210" s="236" t="s">
        <v>119</v>
      </c>
      <c r="F2210" s="231"/>
      <c r="G2210" s="232"/>
      <c r="H2210" s="233">
        <v>26100</v>
      </c>
      <c r="I2210" s="234">
        <v>0.13500000000000001</v>
      </c>
      <c r="J2210" s="234"/>
      <c r="K2210" s="235">
        <f t="shared" ref="K2210:K2229" si="55">(B2210*H2210-((B2210*H2210)*I2210))-((B2210*H2210-((B2210*H2210)*I2210))*J2210)</f>
        <v>3251016</v>
      </c>
      <c r="L2210" s="218"/>
    </row>
    <row r="2211" spans="1:12" s="10" customFormat="1" ht="13.5" customHeight="1" x14ac:dyDescent="0.25">
      <c r="A2211" s="227">
        <v>2</v>
      </c>
      <c r="B2211" s="228">
        <v>50</v>
      </c>
      <c r="C2211" s="228" t="s">
        <v>161</v>
      </c>
      <c r="D2211" s="372">
        <v>1</v>
      </c>
      <c r="E2211" s="236" t="s">
        <v>98</v>
      </c>
      <c r="F2211" s="231"/>
      <c r="G2211" s="232"/>
      <c r="H2211" s="233">
        <v>30000</v>
      </c>
      <c r="I2211" s="234">
        <v>0.13500000000000001</v>
      </c>
      <c r="J2211" s="234"/>
      <c r="K2211" s="235">
        <f t="shared" si="55"/>
        <v>1297500</v>
      </c>
      <c r="L2211" s="218"/>
    </row>
    <row r="2212" spans="1:12" s="10" customFormat="1" ht="13.5" x14ac:dyDescent="0.25">
      <c r="A2212" s="227">
        <v>3</v>
      </c>
      <c r="B2212" s="228">
        <v>8</v>
      </c>
      <c r="C2212" s="228" t="s">
        <v>74</v>
      </c>
      <c r="D2212" s="372">
        <v>2</v>
      </c>
      <c r="E2212" s="236" t="s">
        <v>162</v>
      </c>
      <c r="F2212" s="231"/>
      <c r="G2212" s="232"/>
      <c r="H2212" s="233">
        <v>384000</v>
      </c>
      <c r="I2212" s="234">
        <v>0.13500000000000001</v>
      </c>
      <c r="J2212" s="234"/>
      <c r="K2212" s="235">
        <f t="shared" si="55"/>
        <v>2657280</v>
      </c>
      <c r="L2212" s="218"/>
    </row>
    <row r="2213" spans="1:12" s="10" customFormat="1" ht="13.5" customHeight="1" x14ac:dyDescent="0.25">
      <c r="A2213" s="227">
        <v>4</v>
      </c>
      <c r="B2213" s="228"/>
      <c r="C2213" s="228"/>
      <c r="D2213" s="372"/>
      <c r="E2213" s="236"/>
      <c r="F2213" s="231"/>
      <c r="G2213" s="232"/>
      <c r="H2213" s="233"/>
      <c r="I2213" s="234"/>
      <c r="J2213" s="234"/>
      <c r="K2213" s="235">
        <f t="shared" si="55"/>
        <v>0</v>
      </c>
      <c r="L2213" s="218"/>
    </row>
    <row r="2214" spans="1:12" s="10" customFormat="1" ht="13.5" x14ac:dyDescent="0.25">
      <c r="A2214" s="227">
        <v>5</v>
      </c>
      <c r="B2214" s="228"/>
      <c r="C2214" s="228"/>
      <c r="D2214" s="372"/>
      <c r="E2214" s="236"/>
      <c r="F2214" s="231"/>
      <c r="G2214" s="232"/>
      <c r="H2214" s="233"/>
      <c r="I2214" s="234"/>
      <c r="J2214" s="234"/>
      <c r="K2214" s="235">
        <f t="shared" si="55"/>
        <v>0</v>
      </c>
      <c r="L2214" s="218"/>
    </row>
    <row r="2215" spans="1:12" s="10" customFormat="1" ht="13.5" x14ac:dyDescent="0.25">
      <c r="A2215" s="227">
        <v>6</v>
      </c>
      <c r="B2215" s="228"/>
      <c r="C2215" s="228"/>
      <c r="D2215" s="372"/>
      <c r="E2215" s="236"/>
      <c r="F2215" s="231"/>
      <c r="G2215" s="232"/>
      <c r="H2215" s="233"/>
      <c r="I2215" s="234"/>
      <c r="J2215" s="234"/>
      <c r="K2215" s="235">
        <f t="shared" si="55"/>
        <v>0</v>
      </c>
      <c r="L2215" s="218"/>
    </row>
    <row r="2216" spans="1:12" s="10" customFormat="1" ht="13.5" x14ac:dyDescent="0.25">
      <c r="A2216" s="227">
        <v>7</v>
      </c>
      <c r="B2216" s="228"/>
      <c r="C2216" s="228"/>
      <c r="D2216" s="372"/>
      <c r="E2216" s="236"/>
      <c r="F2216" s="231"/>
      <c r="G2216" s="232"/>
      <c r="H2216" s="233"/>
      <c r="I2216" s="234"/>
      <c r="J2216" s="234"/>
      <c r="K2216" s="235">
        <f t="shared" si="55"/>
        <v>0</v>
      </c>
      <c r="L2216" s="218"/>
    </row>
    <row r="2217" spans="1:12" s="10" customFormat="1" ht="13.5" x14ac:dyDescent="0.25">
      <c r="A2217" s="227">
        <v>8</v>
      </c>
      <c r="B2217" s="228"/>
      <c r="C2217" s="228"/>
      <c r="D2217" s="372"/>
      <c r="E2217" s="236"/>
      <c r="F2217" s="231"/>
      <c r="G2217" s="232"/>
      <c r="H2217" s="233"/>
      <c r="I2217" s="234"/>
      <c r="J2217" s="234"/>
      <c r="K2217" s="235">
        <f t="shared" si="55"/>
        <v>0</v>
      </c>
      <c r="L2217" s="218"/>
    </row>
    <row r="2218" spans="1:12" s="10" customFormat="1" ht="13.5" x14ac:dyDescent="0.25">
      <c r="A2218" s="227">
        <v>9</v>
      </c>
      <c r="B2218" s="228"/>
      <c r="C2218" s="228"/>
      <c r="D2218" s="372"/>
      <c r="E2218" s="236"/>
      <c r="F2218" s="231"/>
      <c r="G2218" s="232"/>
      <c r="H2218" s="233"/>
      <c r="I2218" s="234"/>
      <c r="J2218" s="234"/>
      <c r="K2218" s="235">
        <f t="shared" si="55"/>
        <v>0</v>
      </c>
      <c r="L2218" s="218"/>
    </row>
    <row r="2219" spans="1:12" s="10" customFormat="1" ht="13.5" x14ac:dyDescent="0.25">
      <c r="A2219" s="227">
        <v>10</v>
      </c>
      <c r="B2219" s="228"/>
      <c r="C2219" s="228"/>
      <c r="D2219" s="372"/>
      <c r="E2219" s="236"/>
      <c r="F2219" s="231"/>
      <c r="G2219" s="232"/>
      <c r="H2219" s="233"/>
      <c r="I2219" s="234"/>
      <c r="J2219" s="234"/>
      <c r="K2219" s="235">
        <f t="shared" si="55"/>
        <v>0</v>
      </c>
      <c r="L2219" s="218"/>
    </row>
    <row r="2220" spans="1:12" s="10" customFormat="1" ht="13.5" x14ac:dyDescent="0.25">
      <c r="A2220" s="227">
        <v>11</v>
      </c>
      <c r="B2220" s="228"/>
      <c r="C2220" s="228"/>
      <c r="D2220" s="372"/>
      <c r="E2220" s="236"/>
      <c r="F2220" s="231"/>
      <c r="G2220" s="232"/>
      <c r="H2220" s="233"/>
      <c r="I2220" s="234"/>
      <c r="J2220" s="234"/>
      <c r="K2220" s="235">
        <f t="shared" si="55"/>
        <v>0</v>
      </c>
      <c r="L2220" s="218"/>
    </row>
    <row r="2221" spans="1:12" s="10" customFormat="1" ht="13.5" x14ac:dyDescent="0.25">
      <c r="A2221" s="227">
        <v>12</v>
      </c>
      <c r="B2221" s="228"/>
      <c r="C2221" s="228"/>
      <c r="D2221" s="372"/>
      <c r="E2221" s="236"/>
      <c r="F2221" s="231"/>
      <c r="G2221" s="232"/>
      <c r="H2221" s="233"/>
      <c r="I2221" s="234"/>
      <c r="J2221" s="234"/>
      <c r="K2221" s="235">
        <f t="shared" si="55"/>
        <v>0</v>
      </c>
      <c r="L2221" s="218"/>
    </row>
    <row r="2222" spans="1:12" s="10" customFormat="1" ht="13.5" x14ac:dyDescent="0.25">
      <c r="A2222" s="227">
        <v>13</v>
      </c>
      <c r="B2222" s="228"/>
      <c r="C2222" s="228"/>
      <c r="D2222" s="372"/>
      <c r="E2222" s="236"/>
      <c r="F2222" s="231"/>
      <c r="G2222" s="232"/>
      <c r="H2222" s="233"/>
      <c r="I2222" s="234"/>
      <c r="J2222" s="234"/>
      <c r="K2222" s="235">
        <f t="shared" si="55"/>
        <v>0</v>
      </c>
      <c r="L2222" s="218"/>
    </row>
    <row r="2223" spans="1:12" s="10" customFormat="1" ht="13.5" x14ac:dyDescent="0.25">
      <c r="A2223" s="227">
        <v>14</v>
      </c>
      <c r="B2223" s="228"/>
      <c r="C2223" s="228"/>
      <c r="D2223" s="372"/>
      <c r="E2223" s="236"/>
      <c r="F2223" s="231"/>
      <c r="G2223" s="232"/>
      <c r="H2223" s="233"/>
      <c r="I2223" s="234"/>
      <c r="J2223" s="234"/>
      <c r="K2223" s="235">
        <f t="shared" si="55"/>
        <v>0</v>
      </c>
      <c r="L2223" s="218"/>
    </row>
    <row r="2224" spans="1:12" s="10" customFormat="1" ht="13.5" x14ac:dyDescent="0.25">
      <c r="A2224" s="227">
        <v>15</v>
      </c>
      <c r="B2224" s="228"/>
      <c r="C2224" s="228"/>
      <c r="D2224" s="372"/>
      <c r="E2224" s="236"/>
      <c r="F2224" s="231"/>
      <c r="G2224" s="232"/>
      <c r="H2224" s="233"/>
      <c r="I2224" s="234"/>
      <c r="J2224" s="234"/>
      <c r="K2224" s="235">
        <f t="shared" si="55"/>
        <v>0</v>
      </c>
      <c r="L2224" s="218"/>
    </row>
    <row r="2225" spans="1:12" s="10" customFormat="1" ht="13.5" x14ac:dyDescent="0.25">
      <c r="A2225" s="227">
        <v>16</v>
      </c>
      <c r="B2225" s="228"/>
      <c r="C2225" s="228"/>
      <c r="D2225" s="372"/>
      <c r="E2225" s="236"/>
      <c r="F2225" s="231"/>
      <c r="G2225" s="232"/>
      <c r="H2225" s="233"/>
      <c r="I2225" s="234"/>
      <c r="J2225" s="234"/>
      <c r="K2225" s="235">
        <f t="shared" si="55"/>
        <v>0</v>
      </c>
      <c r="L2225" s="218"/>
    </row>
    <row r="2226" spans="1:12" s="10" customFormat="1" ht="13.5" x14ac:dyDescent="0.25">
      <c r="A2226" s="227">
        <v>17</v>
      </c>
      <c r="B2226" s="228"/>
      <c r="C2226" s="228"/>
      <c r="D2226" s="372"/>
      <c r="E2226" s="236"/>
      <c r="F2226" s="231"/>
      <c r="G2226" s="232"/>
      <c r="H2226" s="233"/>
      <c r="I2226" s="234"/>
      <c r="J2226" s="234"/>
      <c r="K2226" s="235">
        <f t="shared" si="55"/>
        <v>0</v>
      </c>
      <c r="L2226" s="218"/>
    </row>
    <row r="2227" spans="1:12" s="10" customFormat="1" ht="13.5" x14ac:dyDescent="0.25">
      <c r="A2227" s="227">
        <v>18</v>
      </c>
      <c r="B2227" s="228"/>
      <c r="C2227" s="228"/>
      <c r="D2227" s="372"/>
      <c r="E2227" s="236"/>
      <c r="F2227" s="231"/>
      <c r="G2227" s="232"/>
      <c r="H2227" s="233"/>
      <c r="I2227" s="234"/>
      <c r="J2227" s="234"/>
      <c r="K2227" s="235">
        <f t="shared" si="55"/>
        <v>0</v>
      </c>
      <c r="L2227" s="218"/>
    </row>
    <row r="2228" spans="1:12" s="10" customFormat="1" ht="12.75" customHeight="1" x14ac:dyDescent="0.25">
      <c r="A2228" s="227">
        <v>19</v>
      </c>
      <c r="B2228" s="228"/>
      <c r="C2228" s="228"/>
      <c r="D2228" s="372"/>
      <c r="E2228" s="236"/>
      <c r="F2228" s="231"/>
      <c r="G2228" s="232"/>
      <c r="H2228" s="233"/>
      <c r="I2228" s="234"/>
      <c r="J2228" s="234"/>
      <c r="K2228" s="235">
        <f t="shared" si="55"/>
        <v>0</v>
      </c>
      <c r="L2228" s="218"/>
    </row>
    <row r="2229" spans="1:12" s="10" customFormat="1" ht="13.5" x14ac:dyDescent="0.25">
      <c r="A2229" s="227">
        <v>20</v>
      </c>
      <c r="B2229" s="228"/>
      <c r="C2229" s="228"/>
      <c r="D2229" s="372"/>
      <c r="E2229" s="236"/>
      <c r="F2229" s="231"/>
      <c r="G2229" s="232"/>
      <c r="H2229" s="233"/>
      <c r="I2229" s="234"/>
      <c r="J2229" s="234"/>
      <c r="K2229" s="235">
        <f t="shared" si="55"/>
        <v>0</v>
      </c>
      <c r="L2229" s="218"/>
    </row>
    <row r="2230" spans="1:12" s="10" customFormat="1" ht="7.5" customHeight="1" x14ac:dyDescent="0.25">
      <c r="A2230" s="187"/>
      <c r="B2230" s="237"/>
      <c r="C2230" s="237"/>
      <c r="D2230" s="238"/>
      <c r="E2230" s="239"/>
      <c r="F2230" s="240"/>
      <c r="G2230" s="241"/>
      <c r="H2230" s="242"/>
      <c r="I2230" s="243"/>
      <c r="J2230" s="243"/>
      <c r="K2230" s="244"/>
      <c r="L2230" s="218"/>
    </row>
    <row r="2231" spans="1:12" s="10" customFormat="1" ht="5.0999999999999996" customHeight="1" x14ac:dyDescent="0.25">
      <c r="A2231" s="187"/>
      <c r="B2231" s="370"/>
      <c r="C2231" s="370"/>
      <c r="D2231" s="246"/>
      <c r="E2231" s="247"/>
      <c r="F2231" s="247"/>
      <c r="G2231" s="247"/>
      <c r="H2231" s="247"/>
      <c r="I2231" s="248"/>
      <c r="J2231" s="440"/>
      <c r="K2231" s="412"/>
      <c r="L2231" s="192"/>
    </row>
    <row r="2232" spans="1:12" s="10" customFormat="1" ht="16.5" customHeight="1" x14ac:dyDescent="0.3">
      <c r="A2232" s="187"/>
      <c r="B2232" s="249"/>
      <c r="C2232" s="249"/>
      <c r="D2232" s="207"/>
      <c r="E2232" s="192"/>
      <c r="F2232" s="192"/>
      <c r="G2232" s="192"/>
      <c r="H2232" s="192"/>
      <c r="I2232" s="250" t="s">
        <v>14</v>
      </c>
      <c r="J2232" s="441">
        <f>SUM(K2210:K2230)</f>
        <v>7205796</v>
      </c>
      <c r="K2232" s="442"/>
      <c r="L2232" s="218"/>
    </row>
    <row r="2233" spans="1:12" s="10" customFormat="1" ht="5.0999999999999996" customHeight="1" x14ac:dyDescent="0.3">
      <c r="A2233" s="187"/>
      <c r="B2233" s="249"/>
      <c r="C2233" s="249"/>
      <c r="D2233" s="207"/>
      <c r="E2233" s="192"/>
      <c r="F2233" s="192"/>
      <c r="G2233" s="192"/>
      <c r="H2233" s="192"/>
      <c r="I2233" s="251"/>
      <c r="J2233" s="443"/>
      <c r="K2233" s="443"/>
      <c r="L2233" s="192"/>
    </row>
    <row r="2234" spans="1:12" s="10" customFormat="1" ht="16.5" customHeight="1" x14ac:dyDescent="0.3">
      <c r="A2234" s="187"/>
      <c r="B2234" s="249"/>
      <c r="C2234" s="249"/>
      <c r="D2234" s="207"/>
      <c r="E2234" s="192"/>
      <c r="F2234" s="192"/>
      <c r="G2234" s="192"/>
      <c r="H2234" s="192"/>
      <c r="I2234" s="250" t="s">
        <v>15</v>
      </c>
      <c r="J2234" s="252"/>
      <c r="K2234" s="253">
        <f>J2232*J2234</f>
        <v>0</v>
      </c>
      <c r="L2234" s="254"/>
    </row>
    <row r="2235" spans="1:12" s="10" customFormat="1" ht="5.0999999999999996" customHeight="1" x14ac:dyDescent="0.3">
      <c r="A2235" s="187"/>
      <c r="B2235" s="249"/>
      <c r="C2235" s="249"/>
      <c r="D2235" s="207"/>
      <c r="E2235" s="192"/>
      <c r="F2235" s="192"/>
      <c r="G2235" s="192"/>
      <c r="H2235" s="192"/>
      <c r="I2235" s="251"/>
      <c r="J2235" s="412"/>
      <c r="K2235" s="412"/>
      <c r="L2235" s="192"/>
    </row>
    <row r="2236" spans="1:12" s="10" customFormat="1" ht="16.5" customHeight="1" x14ac:dyDescent="0.3">
      <c r="A2236" s="187"/>
      <c r="B2236" s="255" t="s">
        <v>16</v>
      </c>
      <c r="C2236" s="255"/>
      <c r="D2236" s="207"/>
      <c r="E2236" s="207" t="s">
        <v>17</v>
      </c>
      <c r="F2236" s="192"/>
      <c r="G2236" s="192"/>
      <c r="H2236" s="192"/>
      <c r="I2236" s="250" t="s">
        <v>28</v>
      </c>
      <c r="J2236" s="410">
        <f>((J2232/1.11)+(K2234/1.11))*11%</f>
        <v>714087.89189189184</v>
      </c>
      <c r="K2236" s="411"/>
      <c r="L2236" s="256"/>
    </row>
    <row r="2237" spans="1:12" s="10" customFormat="1" ht="5.0999999999999996" customHeight="1" x14ac:dyDescent="0.3">
      <c r="A2237" s="187"/>
      <c r="B2237" s="249"/>
      <c r="C2237" s="249"/>
      <c r="D2237" s="207"/>
      <c r="E2237" s="192"/>
      <c r="F2237" s="192"/>
      <c r="G2237" s="192"/>
      <c r="H2237" s="192"/>
      <c r="I2237" s="251"/>
      <c r="J2237" s="412"/>
      <c r="K2237" s="412"/>
      <c r="L2237" s="192"/>
    </row>
    <row r="2238" spans="1:12" s="10" customFormat="1" ht="16.5" customHeight="1" x14ac:dyDescent="0.3">
      <c r="A2238" s="187"/>
      <c r="B2238" s="257"/>
      <c r="C2238" s="258"/>
      <c r="D2238" s="207"/>
      <c r="E2238" s="207"/>
      <c r="F2238" s="192"/>
      <c r="G2238" s="192"/>
      <c r="H2238" s="192"/>
      <c r="I2238" s="250" t="s">
        <v>18</v>
      </c>
      <c r="J2238" s="259"/>
      <c r="K2238" s="260">
        <f>J2232-K2234</f>
        <v>7205796</v>
      </c>
      <c r="L2238" s="256"/>
    </row>
    <row r="2239" spans="1:12" s="10" customFormat="1" ht="13.5" customHeight="1" x14ac:dyDescent="0.25">
      <c r="A2239" s="187"/>
      <c r="B2239" s="261" t="s">
        <v>19</v>
      </c>
      <c r="C2239" s="247"/>
      <c r="D2239" s="246"/>
      <c r="E2239" s="192"/>
      <c r="F2239" s="192"/>
      <c r="G2239" s="192"/>
      <c r="H2239" s="192"/>
      <c r="I2239" s="262"/>
      <c r="J2239" s="209" t="s">
        <v>20</v>
      </c>
      <c r="K2239" s="263" t="s">
        <v>110</v>
      </c>
      <c r="L2239" s="192"/>
    </row>
    <row r="2240" spans="1:12" s="10" customFormat="1" ht="7.5" customHeight="1" x14ac:dyDescent="0.25">
      <c r="A2240" s="264"/>
      <c r="B2240" s="247"/>
      <c r="C2240" s="247"/>
      <c r="D2240" s="246"/>
      <c r="E2240" s="247"/>
      <c r="F2240" s="247"/>
      <c r="G2240" s="247"/>
      <c r="H2240" s="247"/>
      <c r="I2240" s="265"/>
      <c r="J2240" s="265"/>
      <c r="K2240" s="266"/>
      <c r="L2240" s="247"/>
    </row>
    <row r="2241" spans="1:12" ht="7.5" customHeight="1" x14ac:dyDescent="0.25">
      <c r="A2241" s="99"/>
      <c r="B2241" s="100"/>
      <c r="C2241" s="100"/>
      <c r="D2241" s="101"/>
      <c r="E2241" s="100"/>
      <c r="F2241" s="100"/>
      <c r="G2241" s="100"/>
      <c r="H2241" s="100"/>
      <c r="I2241" s="102"/>
      <c r="J2241" s="102"/>
      <c r="K2241" s="100"/>
      <c r="L2241" s="100"/>
    </row>
    <row r="2242" spans="1:12" s="10" customFormat="1" ht="16.5" customHeight="1" x14ac:dyDescent="0.3">
      <c r="A2242" s="103"/>
      <c r="B2242" s="104" t="s">
        <v>0</v>
      </c>
      <c r="C2242" s="105"/>
      <c r="D2242" s="106" t="s">
        <v>1</v>
      </c>
      <c r="E2242" s="107">
        <v>22050113</v>
      </c>
      <c r="F2242" s="108"/>
      <c r="G2242" s="109" t="s">
        <v>2</v>
      </c>
      <c r="H2242" s="413" t="s">
        <v>47</v>
      </c>
      <c r="I2242" s="413"/>
      <c r="J2242" s="413"/>
      <c r="K2242" s="414"/>
      <c r="L2242" s="110"/>
    </row>
    <row r="2243" spans="1:12" s="10" customFormat="1" ht="2.4500000000000002" customHeight="1" x14ac:dyDescent="0.3">
      <c r="A2243" s="103"/>
      <c r="B2243" s="111"/>
      <c r="C2243" s="112"/>
      <c r="D2243" s="113"/>
      <c r="E2243" s="114"/>
      <c r="F2243" s="417" t="s">
        <v>3</v>
      </c>
      <c r="G2243" s="115"/>
      <c r="H2243" s="415"/>
      <c r="I2243" s="415"/>
      <c r="J2243" s="415"/>
      <c r="K2243" s="416"/>
      <c r="L2243" s="110"/>
    </row>
    <row r="2244" spans="1:12" s="10" customFormat="1" ht="16.5" customHeight="1" x14ac:dyDescent="0.3">
      <c r="A2244" s="103"/>
      <c r="B2244" s="104" t="s">
        <v>4</v>
      </c>
      <c r="C2244" s="105"/>
      <c r="D2244" s="418">
        <v>44712</v>
      </c>
      <c r="E2244" s="419"/>
      <c r="F2244" s="417"/>
      <c r="G2244" s="116"/>
      <c r="H2244" s="407" t="s">
        <v>48</v>
      </c>
      <c r="I2244" s="407"/>
      <c r="J2244" s="407"/>
      <c r="K2244" s="420"/>
      <c r="L2244" s="116"/>
    </row>
    <row r="2245" spans="1:12" s="10" customFormat="1" ht="2.4500000000000002" customHeight="1" x14ac:dyDescent="0.3">
      <c r="A2245" s="103"/>
      <c r="B2245" s="111"/>
      <c r="C2245" s="112"/>
      <c r="D2245" s="113"/>
      <c r="E2245" s="114"/>
      <c r="F2245" s="417"/>
      <c r="G2245" s="116"/>
      <c r="H2245" s="421" t="s">
        <v>37</v>
      </c>
      <c r="I2245" s="421"/>
      <c r="J2245" s="421"/>
      <c r="K2245" s="422"/>
      <c r="L2245" s="117"/>
    </row>
    <row r="2246" spans="1:12" s="10" customFormat="1" ht="16.5" customHeight="1" x14ac:dyDescent="0.4">
      <c r="A2246" s="103"/>
      <c r="B2246" s="104" t="s">
        <v>5</v>
      </c>
      <c r="C2246" s="105"/>
      <c r="D2246" s="118" t="s">
        <v>160</v>
      </c>
      <c r="E2246" s="107"/>
      <c r="F2246" s="119"/>
      <c r="G2246" s="120"/>
      <c r="H2246" s="423"/>
      <c r="I2246" s="423"/>
      <c r="J2246" s="423"/>
      <c r="K2246" s="424"/>
      <c r="L2246" s="117"/>
    </row>
    <row r="2247" spans="1:12" s="10" customFormat="1" ht="5.0999999999999996" customHeight="1" x14ac:dyDescent="0.45">
      <c r="A2247" s="103"/>
      <c r="B2247" s="121"/>
      <c r="C2247" s="122"/>
      <c r="D2247" s="123"/>
      <c r="E2247" s="108"/>
      <c r="F2247" s="124"/>
      <c r="G2247" s="108"/>
      <c r="H2247" s="108"/>
      <c r="I2247" s="125"/>
      <c r="J2247" s="125"/>
      <c r="K2247" s="126"/>
      <c r="L2247" s="108"/>
    </row>
    <row r="2248" spans="1:12" s="10" customFormat="1" ht="14.25" thickBot="1" x14ac:dyDescent="0.3">
      <c r="A2248" s="103"/>
      <c r="B2248" s="127" t="s">
        <v>6</v>
      </c>
      <c r="C2248" s="127" t="s">
        <v>7</v>
      </c>
      <c r="D2248" s="128" t="s">
        <v>8</v>
      </c>
      <c r="E2248" s="129"/>
      <c r="F2248" s="130" t="s">
        <v>9</v>
      </c>
      <c r="G2248" s="131"/>
      <c r="H2248" s="127" t="s">
        <v>10</v>
      </c>
      <c r="I2248" s="132" t="s">
        <v>11</v>
      </c>
      <c r="J2248" s="132" t="s">
        <v>12</v>
      </c>
      <c r="K2248" s="133" t="s">
        <v>13</v>
      </c>
      <c r="L2248" s="134"/>
    </row>
    <row r="2249" spans="1:12" s="10" customFormat="1" ht="7.5" customHeight="1" thickTop="1" x14ac:dyDescent="0.25">
      <c r="A2249" s="103"/>
      <c r="B2249" s="135"/>
      <c r="C2249" s="136"/>
      <c r="D2249" s="137"/>
      <c r="E2249" s="138"/>
      <c r="F2249" s="139"/>
      <c r="G2249" s="140"/>
      <c r="H2249" s="135"/>
      <c r="I2249" s="141"/>
      <c r="J2249" s="141"/>
      <c r="K2249" s="142"/>
      <c r="L2249" s="134"/>
    </row>
    <row r="2250" spans="1:12" s="10" customFormat="1" ht="13.5" customHeight="1" x14ac:dyDescent="0.25">
      <c r="A2250" s="143">
        <v>1</v>
      </c>
      <c r="B2250" s="144">
        <v>144</v>
      </c>
      <c r="C2250" s="144" t="s">
        <v>74</v>
      </c>
      <c r="D2250" s="371">
        <v>1</v>
      </c>
      <c r="E2250" s="152" t="s">
        <v>119</v>
      </c>
      <c r="F2250" s="147"/>
      <c r="G2250" s="148"/>
      <c r="H2250" s="149">
        <v>26100</v>
      </c>
      <c r="I2250" s="150">
        <v>0.13500000000000001</v>
      </c>
      <c r="J2250" s="150"/>
      <c r="K2250" s="151">
        <f t="shared" ref="K2250:K2269" si="56">(B2250*H2250-((B2250*H2250)*I2250))-((B2250*H2250-((B2250*H2250)*I2250))*J2250)</f>
        <v>3251016</v>
      </c>
      <c r="L2250" s="134"/>
    </row>
    <row r="2251" spans="1:12" s="10" customFormat="1" ht="13.5" customHeight="1" x14ac:dyDescent="0.25">
      <c r="A2251" s="143">
        <v>2</v>
      </c>
      <c r="B2251" s="144">
        <v>50</v>
      </c>
      <c r="C2251" s="144" t="s">
        <v>161</v>
      </c>
      <c r="D2251" s="371">
        <v>1</v>
      </c>
      <c r="E2251" s="152" t="s">
        <v>98</v>
      </c>
      <c r="F2251" s="147"/>
      <c r="G2251" s="148"/>
      <c r="H2251" s="149">
        <v>30000</v>
      </c>
      <c r="I2251" s="150">
        <v>0.13500000000000001</v>
      </c>
      <c r="J2251" s="150"/>
      <c r="K2251" s="151">
        <f t="shared" si="56"/>
        <v>1297500</v>
      </c>
      <c r="L2251" s="134"/>
    </row>
    <row r="2252" spans="1:12" s="10" customFormat="1" ht="13.5" x14ac:dyDescent="0.25">
      <c r="A2252" s="143">
        <v>3</v>
      </c>
      <c r="B2252" s="144">
        <v>8</v>
      </c>
      <c r="C2252" s="144" t="s">
        <v>74</v>
      </c>
      <c r="D2252" s="371">
        <v>2</v>
      </c>
      <c r="E2252" s="152" t="s">
        <v>162</v>
      </c>
      <c r="F2252" s="147"/>
      <c r="G2252" s="148"/>
      <c r="H2252" s="149">
        <v>384000</v>
      </c>
      <c r="I2252" s="150">
        <v>0.13500000000000001</v>
      </c>
      <c r="J2252" s="150"/>
      <c r="K2252" s="151">
        <f t="shared" si="56"/>
        <v>2657280</v>
      </c>
      <c r="L2252" s="134"/>
    </row>
    <row r="2253" spans="1:12" s="10" customFormat="1" ht="13.5" customHeight="1" x14ac:dyDescent="0.25">
      <c r="A2253" s="143">
        <v>4</v>
      </c>
      <c r="B2253" s="144"/>
      <c r="C2253" s="144"/>
      <c r="D2253" s="371"/>
      <c r="E2253" s="152"/>
      <c r="F2253" s="147"/>
      <c r="G2253" s="148"/>
      <c r="H2253" s="149"/>
      <c r="I2253" s="150"/>
      <c r="J2253" s="150"/>
      <c r="K2253" s="151">
        <f t="shared" si="56"/>
        <v>0</v>
      </c>
      <c r="L2253" s="134"/>
    </row>
    <row r="2254" spans="1:12" s="10" customFormat="1" ht="13.5" x14ac:dyDescent="0.25">
      <c r="A2254" s="143">
        <v>5</v>
      </c>
      <c r="B2254" s="144"/>
      <c r="C2254" s="144"/>
      <c r="D2254" s="371"/>
      <c r="E2254" s="152"/>
      <c r="F2254" s="147"/>
      <c r="G2254" s="148"/>
      <c r="H2254" s="149"/>
      <c r="I2254" s="150"/>
      <c r="J2254" s="150"/>
      <c r="K2254" s="151">
        <f t="shared" si="56"/>
        <v>0</v>
      </c>
      <c r="L2254" s="134"/>
    </row>
    <row r="2255" spans="1:12" s="10" customFormat="1" ht="13.5" x14ac:dyDescent="0.25">
      <c r="A2255" s="143">
        <v>6</v>
      </c>
      <c r="B2255" s="144"/>
      <c r="C2255" s="144"/>
      <c r="D2255" s="371"/>
      <c r="E2255" s="152"/>
      <c r="F2255" s="147"/>
      <c r="G2255" s="148"/>
      <c r="H2255" s="149"/>
      <c r="I2255" s="150"/>
      <c r="J2255" s="150"/>
      <c r="K2255" s="151">
        <f t="shared" si="56"/>
        <v>0</v>
      </c>
      <c r="L2255" s="134"/>
    </row>
    <row r="2256" spans="1:12" s="10" customFormat="1" ht="13.5" x14ac:dyDescent="0.25">
      <c r="A2256" s="143">
        <v>7</v>
      </c>
      <c r="B2256" s="144"/>
      <c r="C2256" s="144"/>
      <c r="D2256" s="371"/>
      <c r="E2256" s="152"/>
      <c r="F2256" s="147"/>
      <c r="G2256" s="148"/>
      <c r="H2256" s="149"/>
      <c r="I2256" s="150"/>
      <c r="J2256" s="150"/>
      <c r="K2256" s="151">
        <f t="shared" si="56"/>
        <v>0</v>
      </c>
      <c r="L2256" s="134"/>
    </row>
    <row r="2257" spans="1:12" s="10" customFormat="1" ht="13.5" x14ac:dyDescent="0.25">
      <c r="A2257" s="143">
        <v>8</v>
      </c>
      <c r="B2257" s="144"/>
      <c r="C2257" s="144"/>
      <c r="D2257" s="371"/>
      <c r="E2257" s="152"/>
      <c r="F2257" s="147"/>
      <c r="G2257" s="148"/>
      <c r="H2257" s="149"/>
      <c r="I2257" s="150"/>
      <c r="J2257" s="150"/>
      <c r="K2257" s="151">
        <f t="shared" si="56"/>
        <v>0</v>
      </c>
      <c r="L2257" s="134"/>
    </row>
    <row r="2258" spans="1:12" s="10" customFormat="1" ht="13.5" x14ac:dyDescent="0.25">
      <c r="A2258" s="143">
        <v>9</v>
      </c>
      <c r="B2258" s="144"/>
      <c r="C2258" s="144"/>
      <c r="D2258" s="371"/>
      <c r="E2258" s="152"/>
      <c r="F2258" s="147"/>
      <c r="G2258" s="148"/>
      <c r="H2258" s="149"/>
      <c r="I2258" s="150"/>
      <c r="J2258" s="150"/>
      <c r="K2258" s="151">
        <f t="shared" si="56"/>
        <v>0</v>
      </c>
      <c r="L2258" s="134"/>
    </row>
    <row r="2259" spans="1:12" s="10" customFormat="1" ht="13.5" x14ac:dyDescent="0.25">
      <c r="A2259" s="143">
        <v>10</v>
      </c>
      <c r="B2259" s="144"/>
      <c r="C2259" s="144"/>
      <c r="D2259" s="371"/>
      <c r="E2259" s="152"/>
      <c r="F2259" s="147"/>
      <c r="G2259" s="148"/>
      <c r="H2259" s="149"/>
      <c r="I2259" s="150"/>
      <c r="J2259" s="150"/>
      <c r="K2259" s="151">
        <f t="shared" si="56"/>
        <v>0</v>
      </c>
      <c r="L2259" s="134"/>
    </row>
    <row r="2260" spans="1:12" s="10" customFormat="1" ht="13.5" x14ac:dyDescent="0.25">
      <c r="A2260" s="143">
        <v>11</v>
      </c>
      <c r="B2260" s="144"/>
      <c r="C2260" s="144"/>
      <c r="D2260" s="371"/>
      <c r="E2260" s="152"/>
      <c r="F2260" s="147"/>
      <c r="G2260" s="148"/>
      <c r="H2260" s="149"/>
      <c r="I2260" s="150"/>
      <c r="J2260" s="150"/>
      <c r="K2260" s="151">
        <f t="shared" si="56"/>
        <v>0</v>
      </c>
      <c r="L2260" s="134"/>
    </row>
    <row r="2261" spans="1:12" s="10" customFormat="1" ht="13.5" x14ac:dyDescent="0.25">
      <c r="A2261" s="143">
        <v>12</v>
      </c>
      <c r="B2261" s="144"/>
      <c r="C2261" s="144"/>
      <c r="D2261" s="371"/>
      <c r="E2261" s="152"/>
      <c r="F2261" s="147"/>
      <c r="G2261" s="148"/>
      <c r="H2261" s="149"/>
      <c r="I2261" s="150"/>
      <c r="J2261" s="150"/>
      <c r="K2261" s="151">
        <f t="shared" si="56"/>
        <v>0</v>
      </c>
      <c r="L2261" s="134"/>
    </row>
    <row r="2262" spans="1:12" s="10" customFormat="1" ht="13.5" x14ac:dyDescent="0.25">
      <c r="A2262" s="143">
        <v>13</v>
      </c>
      <c r="B2262" s="144"/>
      <c r="C2262" s="144"/>
      <c r="D2262" s="371"/>
      <c r="E2262" s="152"/>
      <c r="F2262" s="147"/>
      <c r="G2262" s="148"/>
      <c r="H2262" s="149"/>
      <c r="I2262" s="150"/>
      <c r="J2262" s="150"/>
      <c r="K2262" s="151">
        <f t="shared" si="56"/>
        <v>0</v>
      </c>
      <c r="L2262" s="134"/>
    </row>
    <row r="2263" spans="1:12" s="10" customFormat="1" ht="13.5" x14ac:dyDescent="0.25">
      <c r="A2263" s="143">
        <v>14</v>
      </c>
      <c r="B2263" s="144"/>
      <c r="C2263" s="144"/>
      <c r="D2263" s="371"/>
      <c r="E2263" s="152"/>
      <c r="F2263" s="147"/>
      <c r="G2263" s="148"/>
      <c r="H2263" s="149"/>
      <c r="I2263" s="150"/>
      <c r="J2263" s="150"/>
      <c r="K2263" s="151">
        <f t="shared" si="56"/>
        <v>0</v>
      </c>
      <c r="L2263" s="134"/>
    </row>
    <row r="2264" spans="1:12" s="10" customFormat="1" ht="13.5" x14ac:dyDescent="0.25">
      <c r="A2264" s="143">
        <v>15</v>
      </c>
      <c r="B2264" s="144"/>
      <c r="C2264" s="144"/>
      <c r="D2264" s="371"/>
      <c r="E2264" s="152"/>
      <c r="F2264" s="147"/>
      <c r="G2264" s="148"/>
      <c r="H2264" s="149"/>
      <c r="I2264" s="150"/>
      <c r="J2264" s="150"/>
      <c r="K2264" s="151">
        <f t="shared" si="56"/>
        <v>0</v>
      </c>
      <c r="L2264" s="134"/>
    </row>
    <row r="2265" spans="1:12" s="10" customFormat="1" ht="13.5" x14ac:dyDescent="0.25">
      <c r="A2265" s="143">
        <v>16</v>
      </c>
      <c r="B2265" s="144"/>
      <c r="C2265" s="144"/>
      <c r="D2265" s="371"/>
      <c r="E2265" s="152"/>
      <c r="F2265" s="147"/>
      <c r="G2265" s="148"/>
      <c r="H2265" s="149"/>
      <c r="I2265" s="150"/>
      <c r="J2265" s="150"/>
      <c r="K2265" s="151">
        <f t="shared" si="56"/>
        <v>0</v>
      </c>
      <c r="L2265" s="134"/>
    </row>
    <row r="2266" spans="1:12" s="10" customFormat="1" ht="13.5" x14ac:dyDescent="0.25">
      <c r="A2266" s="143">
        <v>17</v>
      </c>
      <c r="B2266" s="144"/>
      <c r="C2266" s="144"/>
      <c r="D2266" s="371"/>
      <c r="E2266" s="152"/>
      <c r="F2266" s="147"/>
      <c r="G2266" s="148"/>
      <c r="H2266" s="149"/>
      <c r="I2266" s="150"/>
      <c r="J2266" s="150"/>
      <c r="K2266" s="151">
        <f t="shared" si="56"/>
        <v>0</v>
      </c>
      <c r="L2266" s="134"/>
    </row>
    <row r="2267" spans="1:12" s="10" customFormat="1" ht="13.5" x14ac:dyDescent="0.25">
      <c r="A2267" s="143">
        <v>18</v>
      </c>
      <c r="B2267" s="144"/>
      <c r="C2267" s="144"/>
      <c r="D2267" s="371"/>
      <c r="E2267" s="152"/>
      <c r="F2267" s="147"/>
      <c r="G2267" s="148"/>
      <c r="H2267" s="149"/>
      <c r="I2267" s="150"/>
      <c r="J2267" s="150"/>
      <c r="K2267" s="151">
        <f t="shared" si="56"/>
        <v>0</v>
      </c>
      <c r="L2267" s="134"/>
    </row>
    <row r="2268" spans="1:12" s="10" customFormat="1" ht="12.75" customHeight="1" x14ac:dyDescent="0.25">
      <c r="A2268" s="143">
        <v>19</v>
      </c>
      <c r="B2268" s="144"/>
      <c r="C2268" s="144"/>
      <c r="D2268" s="371"/>
      <c r="E2268" s="152"/>
      <c r="F2268" s="147"/>
      <c r="G2268" s="148"/>
      <c r="H2268" s="149"/>
      <c r="I2268" s="150"/>
      <c r="J2268" s="150"/>
      <c r="K2268" s="151">
        <f t="shared" si="56"/>
        <v>0</v>
      </c>
      <c r="L2268" s="134"/>
    </row>
    <row r="2269" spans="1:12" s="10" customFormat="1" ht="13.5" x14ac:dyDescent="0.25">
      <c r="A2269" s="143">
        <v>20</v>
      </c>
      <c r="B2269" s="144"/>
      <c r="C2269" s="144"/>
      <c r="D2269" s="371"/>
      <c r="E2269" s="152"/>
      <c r="F2269" s="147"/>
      <c r="G2269" s="148"/>
      <c r="H2269" s="149"/>
      <c r="I2269" s="150"/>
      <c r="J2269" s="150"/>
      <c r="K2269" s="151">
        <f t="shared" si="56"/>
        <v>0</v>
      </c>
      <c r="L2269" s="134"/>
    </row>
    <row r="2270" spans="1:12" s="10" customFormat="1" ht="7.5" customHeight="1" x14ac:dyDescent="0.25">
      <c r="A2270" s="103"/>
      <c r="B2270" s="153"/>
      <c r="C2270" s="153"/>
      <c r="D2270" s="154"/>
      <c r="E2270" s="155"/>
      <c r="F2270" s="156"/>
      <c r="G2270" s="157"/>
      <c r="H2270" s="158"/>
      <c r="I2270" s="159"/>
      <c r="J2270" s="159"/>
      <c r="K2270" s="160"/>
      <c r="L2270" s="134"/>
    </row>
    <row r="2271" spans="1:12" s="10" customFormat="1" ht="5.0999999999999996" customHeight="1" x14ac:dyDescent="0.25">
      <c r="A2271" s="103"/>
      <c r="B2271" s="369"/>
      <c r="C2271" s="369"/>
      <c r="D2271" s="162"/>
      <c r="E2271" s="163"/>
      <c r="F2271" s="163"/>
      <c r="G2271" s="163"/>
      <c r="H2271" s="163"/>
      <c r="I2271" s="164"/>
      <c r="J2271" s="425"/>
      <c r="K2271" s="407"/>
      <c r="L2271" s="108"/>
    </row>
    <row r="2272" spans="1:12" s="10" customFormat="1" ht="16.5" customHeight="1" x14ac:dyDescent="0.3">
      <c r="A2272" s="103"/>
      <c r="B2272" s="165"/>
      <c r="C2272" s="165"/>
      <c r="D2272" s="123"/>
      <c r="E2272" s="108"/>
      <c r="F2272" s="108"/>
      <c r="G2272" s="108"/>
      <c r="H2272" s="108"/>
      <c r="I2272" s="166" t="s">
        <v>14</v>
      </c>
      <c r="J2272" s="426">
        <f>SUM(K2250:K2270)</f>
        <v>7205796</v>
      </c>
      <c r="K2272" s="427"/>
      <c r="L2272" s="134"/>
    </row>
    <row r="2273" spans="1:12" s="10" customFormat="1" ht="5.0999999999999996" customHeight="1" x14ac:dyDescent="0.3">
      <c r="A2273" s="103"/>
      <c r="B2273" s="165"/>
      <c r="C2273" s="165"/>
      <c r="D2273" s="123"/>
      <c r="E2273" s="108"/>
      <c r="F2273" s="108"/>
      <c r="G2273" s="108"/>
      <c r="H2273" s="108"/>
      <c r="I2273" s="167"/>
      <c r="J2273" s="406"/>
      <c r="K2273" s="406"/>
      <c r="L2273" s="108"/>
    </row>
    <row r="2274" spans="1:12" s="10" customFormat="1" ht="16.5" customHeight="1" x14ac:dyDescent="0.3">
      <c r="A2274" s="103"/>
      <c r="B2274" s="165"/>
      <c r="C2274" s="165"/>
      <c r="D2274" s="123"/>
      <c r="E2274" s="108"/>
      <c r="F2274" s="108"/>
      <c r="G2274" s="108"/>
      <c r="H2274" s="108"/>
      <c r="I2274" s="166" t="s">
        <v>15</v>
      </c>
      <c r="J2274" s="168"/>
      <c r="K2274" s="169">
        <f>J2272*J2274</f>
        <v>0</v>
      </c>
      <c r="L2274" s="170"/>
    </row>
    <row r="2275" spans="1:12" s="10" customFormat="1" ht="5.0999999999999996" customHeight="1" x14ac:dyDescent="0.3">
      <c r="A2275" s="103"/>
      <c r="B2275" s="165"/>
      <c r="C2275" s="165"/>
      <c r="D2275" s="123"/>
      <c r="E2275" s="108"/>
      <c r="F2275" s="108"/>
      <c r="G2275" s="108"/>
      <c r="H2275" s="108"/>
      <c r="I2275" s="167"/>
      <c r="J2275" s="407"/>
      <c r="K2275" s="407"/>
      <c r="L2275" s="108"/>
    </row>
    <row r="2276" spans="1:12" s="10" customFormat="1" ht="16.5" customHeight="1" x14ac:dyDescent="0.3">
      <c r="A2276" s="103"/>
      <c r="B2276" s="171" t="s">
        <v>16</v>
      </c>
      <c r="C2276" s="171"/>
      <c r="D2276" s="123"/>
      <c r="E2276" s="123" t="s">
        <v>17</v>
      </c>
      <c r="F2276" s="108"/>
      <c r="G2276" s="108"/>
      <c r="H2276" s="108"/>
      <c r="I2276" s="166" t="s">
        <v>28</v>
      </c>
      <c r="J2276" s="408">
        <f>((J2272/1.11)+(K2274/1.11))*11%</f>
        <v>714087.89189189184</v>
      </c>
      <c r="K2276" s="409"/>
      <c r="L2276" s="172"/>
    </row>
    <row r="2277" spans="1:12" s="10" customFormat="1" ht="5.0999999999999996" customHeight="1" x14ac:dyDescent="0.3">
      <c r="A2277" s="103"/>
      <c r="B2277" s="165"/>
      <c r="C2277" s="165"/>
      <c r="D2277" s="123"/>
      <c r="E2277" s="108"/>
      <c r="F2277" s="108"/>
      <c r="G2277" s="108"/>
      <c r="H2277" s="108"/>
      <c r="I2277" s="167"/>
      <c r="J2277" s="407"/>
      <c r="K2277" s="407"/>
      <c r="L2277" s="108"/>
    </row>
    <row r="2278" spans="1:12" s="10" customFormat="1" ht="16.5" customHeight="1" x14ac:dyDescent="0.3">
      <c r="A2278" s="103"/>
      <c r="B2278" s="173"/>
      <c r="C2278" s="174"/>
      <c r="D2278" s="123"/>
      <c r="E2278" s="123"/>
      <c r="F2278" s="108"/>
      <c r="G2278" s="108"/>
      <c r="H2278" s="108"/>
      <c r="I2278" s="166" t="s">
        <v>18</v>
      </c>
      <c r="J2278" s="175"/>
      <c r="K2278" s="176">
        <f>J2272-K2274</f>
        <v>7205796</v>
      </c>
      <c r="L2278" s="172"/>
    </row>
    <row r="2279" spans="1:12" s="10" customFormat="1" ht="13.5" customHeight="1" x14ac:dyDescent="0.25">
      <c r="A2279" s="103"/>
      <c r="B2279" s="177" t="s">
        <v>19</v>
      </c>
      <c r="C2279" s="163"/>
      <c r="D2279" s="162"/>
      <c r="E2279" s="108"/>
      <c r="F2279" s="108"/>
      <c r="G2279" s="108"/>
      <c r="H2279" s="108"/>
      <c r="I2279" s="178"/>
      <c r="J2279" s="125" t="s">
        <v>20</v>
      </c>
      <c r="K2279" s="179" t="s">
        <v>110</v>
      </c>
      <c r="L2279" s="108"/>
    </row>
    <row r="2280" spans="1:12" s="10" customFormat="1" ht="7.5" customHeight="1" x14ac:dyDescent="0.25">
      <c r="A2280" s="180"/>
      <c r="B2280" s="163"/>
      <c r="C2280" s="163"/>
      <c r="D2280" s="162"/>
      <c r="E2280" s="163"/>
      <c r="F2280" s="163"/>
      <c r="G2280" s="163"/>
      <c r="H2280" s="163"/>
      <c r="I2280" s="181"/>
      <c r="J2280" s="181"/>
      <c r="K2280" s="182"/>
      <c r="L2280" s="163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22050114</v>
      </c>
      <c r="G2282" s="11" t="s">
        <v>2</v>
      </c>
      <c r="H2282" s="451" t="s">
        <v>36</v>
      </c>
      <c r="I2282" s="451"/>
      <c r="J2282" s="451"/>
      <c r="K2282" s="452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455" t="s">
        <v>3</v>
      </c>
      <c r="G2283" s="17"/>
      <c r="H2283" s="453"/>
      <c r="I2283" s="453"/>
      <c r="J2283" s="453"/>
      <c r="K2283" s="45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456">
        <v>44712</v>
      </c>
      <c r="E2284" s="457"/>
      <c r="F2284" s="455"/>
      <c r="G2284" s="18"/>
      <c r="H2284" s="445"/>
      <c r="I2284" s="445"/>
      <c r="J2284" s="445"/>
      <c r="K2284" s="458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455"/>
      <c r="G2285" s="18"/>
      <c r="H2285" s="459" t="s">
        <v>37</v>
      </c>
      <c r="I2285" s="459"/>
      <c r="J2285" s="459"/>
      <c r="K2285" s="46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163</v>
      </c>
      <c r="E2286" s="9"/>
      <c r="F2286" s="21"/>
      <c r="G2286" s="22"/>
      <c r="H2286" s="461"/>
      <c r="I2286" s="461"/>
      <c r="J2286" s="461"/>
      <c r="K2286" s="462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20</v>
      </c>
      <c r="C2290" s="46" t="s">
        <v>74</v>
      </c>
      <c r="D2290" s="273">
        <v>1</v>
      </c>
      <c r="E2290" s="48" t="s">
        <v>87</v>
      </c>
      <c r="F2290" s="49"/>
      <c r="G2290" s="50"/>
      <c r="H2290" s="51">
        <v>117600</v>
      </c>
      <c r="I2290" s="52">
        <v>0.13</v>
      </c>
      <c r="J2290" s="52"/>
      <c r="K2290" s="53">
        <f t="shared" ref="K2290:K2309" si="57">(B2290*H2290-((B2290*H2290)*I2290))-((B2290*H2290-((B2290*H2290)*I2290))*J2290)</f>
        <v>2046240</v>
      </c>
      <c r="L2290" s="36"/>
    </row>
    <row r="2291" spans="1:12" s="10" customFormat="1" ht="13.5" customHeight="1" x14ac:dyDescent="0.25">
      <c r="A2291" s="45">
        <v>2</v>
      </c>
      <c r="B2291" s="46"/>
      <c r="C2291" s="46"/>
      <c r="D2291" s="273"/>
      <c r="E2291" s="48"/>
      <c r="F2291" s="49"/>
      <c r="G2291" s="50"/>
      <c r="H2291" s="51"/>
      <c r="I2291" s="52"/>
      <c r="J2291" s="52"/>
      <c r="K2291" s="53">
        <f t="shared" si="57"/>
        <v>0</v>
      </c>
      <c r="L2291" s="36"/>
    </row>
    <row r="2292" spans="1:12" s="10" customFormat="1" ht="13.5" x14ac:dyDescent="0.25">
      <c r="A2292" s="45">
        <v>3</v>
      </c>
      <c r="B2292" s="46"/>
      <c r="C2292" s="46"/>
      <c r="D2292" s="273"/>
      <c r="E2292" s="48"/>
      <c r="F2292" s="49"/>
      <c r="G2292" s="50"/>
      <c r="H2292" s="51"/>
      <c r="I2292" s="52"/>
      <c r="J2292" s="52"/>
      <c r="K2292" s="53">
        <f t="shared" si="57"/>
        <v>0</v>
      </c>
      <c r="L2292" s="36"/>
    </row>
    <row r="2293" spans="1:12" s="10" customFormat="1" ht="13.5" customHeight="1" x14ac:dyDescent="0.25">
      <c r="A2293" s="45">
        <v>4</v>
      </c>
      <c r="B2293" s="46"/>
      <c r="C2293" s="46"/>
      <c r="D2293" s="273"/>
      <c r="E2293" s="48"/>
      <c r="F2293" s="49"/>
      <c r="G2293" s="50"/>
      <c r="H2293" s="51"/>
      <c r="I2293" s="52"/>
      <c r="J2293" s="52"/>
      <c r="K2293" s="53">
        <f t="shared" si="57"/>
        <v>0</v>
      </c>
      <c r="L2293" s="36"/>
    </row>
    <row r="2294" spans="1:12" s="10" customFormat="1" ht="13.5" x14ac:dyDescent="0.25">
      <c r="A2294" s="45">
        <v>5</v>
      </c>
      <c r="B2294" s="46"/>
      <c r="C2294" s="46"/>
      <c r="D2294" s="273"/>
      <c r="E2294" s="48"/>
      <c r="F2294" s="49"/>
      <c r="G2294" s="50"/>
      <c r="H2294" s="51"/>
      <c r="I2294" s="52"/>
      <c r="J2294" s="52"/>
      <c r="K2294" s="53">
        <f t="shared" si="57"/>
        <v>0</v>
      </c>
      <c r="L2294" s="36"/>
    </row>
    <row r="2295" spans="1:12" s="10" customFormat="1" ht="13.5" x14ac:dyDescent="0.25">
      <c r="A2295" s="45">
        <v>6</v>
      </c>
      <c r="B2295" s="46"/>
      <c r="C2295" s="46"/>
      <c r="D2295" s="273"/>
      <c r="E2295" s="48"/>
      <c r="F2295" s="49"/>
      <c r="G2295" s="50"/>
      <c r="H2295" s="51"/>
      <c r="I2295" s="52"/>
      <c r="J2295" s="52"/>
      <c r="K2295" s="53">
        <f t="shared" si="57"/>
        <v>0</v>
      </c>
      <c r="L2295" s="36"/>
    </row>
    <row r="2296" spans="1:12" s="10" customFormat="1" ht="13.5" x14ac:dyDescent="0.25">
      <c r="A2296" s="45">
        <v>7</v>
      </c>
      <c r="B2296" s="46"/>
      <c r="C2296" s="46"/>
      <c r="D2296" s="273"/>
      <c r="E2296" s="48"/>
      <c r="F2296" s="49"/>
      <c r="G2296" s="50"/>
      <c r="H2296" s="51"/>
      <c r="I2296" s="52"/>
      <c r="J2296" s="52"/>
      <c r="K2296" s="53">
        <f t="shared" si="57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273"/>
      <c r="E2297" s="48"/>
      <c r="F2297" s="49"/>
      <c r="G2297" s="50"/>
      <c r="H2297" s="51"/>
      <c r="I2297" s="52"/>
      <c r="J2297" s="52"/>
      <c r="K2297" s="53">
        <f t="shared" si="57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273"/>
      <c r="E2298" s="48"/>
      <c r="F2298" s="49"/>
      <c r="G2298" s="50"/>
      <c r="H2298" s="51"/>
      <c r="I2298" s="52"/>
      <c r="J2298" s="52"/>
      <c r="K2298" s="53">
        <f t="shared" si="57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273"/>
      <c r="E2299" s="48"/>
      <c r="F2299" s="49"/>
      <c r="G2299" s="50"/>
      <c r="H2299" s="51"/>
      <c r="I2299" s="52"/>
      <c r="J2299" s="52"/>
      <c r="K2299" s="53">
        <f t="shared" si="57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273"/>
      <c r="E2300" s="48"/>
      <c r="F2300" s="49"/>
      <c r="G2300" s="50"/>
      <c r="H2300" s="51"/>
      <c r="I2300" s="52"/>
      <c r="J2300" s="52"/>
      <c r="K2300" s="53">
        <f t="shared" si="57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273"/>
      <c r="E2301" s="48"/>
      <c r="F2301" s="49"/>
      <c r="G2301" s="50"/>
      <c r="H2301" s="51"/>
      <c r="I2301" s="52"/>
      <c r="J2301" s="52"/>
      <c r="K2301" s="53">
        <f t="shared" si="57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273"/>
      <c r="E2302" s="48"/>
      <c r="F2302" s="49"/>
      <c r="G2302" s="50"/>
      <c r="H2302" s="51"/>
      <c r="I2302" s="52"/>
      <c r="J2302" s="52"/>
      <c r="K2302" s="53">
        <f t="shared" si="57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273"/>
      <c r="E2303" s="48"/>
      <c r="F2303" s="49"/>
      <c r="G2303" s="50"/>
      <c r="H2303" s="51"/>
      <c r="I2303" s="52"/>
      <c r="J2303" s="52"/>
      <c r="K2303" s="53">
        <f t="shared" si="57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273"/>
      <c r="E2304" s="48"/>
      <c r="F2304" s="49"/>
      <c r="G2304" s="50"/>
      <c r="H2304" s="51"/>
      <c r="I2304" s="52"/>
      <c r="J2304" s="52"/>
      <c r="K2304" s="53">
        <f t="shared" si="57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273"/>
      <c r="E2305" s="48"/>
      <c r="F2305" s="49"/>
      <c r="G2305" s="50"/>
      <c r="H2305" s="51"/>
      <c r="I2305" s="52"/>
      <c r="J2305" s="52"/>
      <c r="K2305" s="53">
        <f t="shared" si="57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273"/>
      <c r="E2306" s="48"/>
      <c r="F2306" s="49"/>
      <c r="G2306" s="50"/>
      <c r="H2306" s="51"/>
      <c r="I2306" s="52"/>
      <c r="J2306" s="52"/>
      <c r="K2306" s="53">
        <f t="shared" si="57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273"/>
      <c r="E2307" s="48"/>
      <c r="F2307" s="49"/>
      <c r="G2307" s="50"/>
      <c r="H2307" s="51"/>
      <c r="I2307" s="52"/>
      <c r="J2307" s="52"/>
      <c r="K2307" s="53">
        <f t="shared" si="57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273"/>
      <c r="E2308" s="48"/>
      <c r="F2308" s="49"/>
      <c r="G2308" s="50"/>
      <c r="H2308" s="51"/>
      <c r="I2308" s="52"/>
      <c r="J2308" s="52"/>
      <c r="K2308" s="53">
        <f t="shared" si="57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273"/>
      <c r="E2309" s="48"/>
      <c r="F2309" s="49"/>
      <c r="G2309" s="50"/>
      <c r="H2309" s="51"/>
      <c r="I2309" s="52"/>
      <c r="J2309" s="52"/>
      <c r="K2309" s="53">
        <f t="shared" si="57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272"/>
      <c r="C2311" s="272"/>
      <c r="D2311" s="63"/>
      <c r="E2311" s="64"/>
      <c r="F2311" s="64"/>
      <c r="G2311" s="64"/>
      <c r="H2311" s="64"/>
      <c r="I2311" s="65"/>
      <c r="J2311" s="444"/>
      <c r="K2311" s="445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446">
        <f>SUM(K2290:K2310)</f>
        <v>2046240</v>
      </c>
      <c r="K2312" s="447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448"/>
      <c r="K2313" s="448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445"/>
      <c r="K2315" s="445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28</v>
      </c>
      <c r="J2316" s="449">
        <f>((J2312/1.11)+(K2314/1.11))*11%</f>
        <v>202780.54054054053</v>
      </c>
      <c r="K2316" s="450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445"/>
      <c r="K2317" s="445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18</v>
      </c>
      <c r="J2318" s="76"/>
      <c r="K2318" s="77">
        <f>J2312-K2314</f>
        <v>2046240</v>
      </c>
      <c r="L2318" s="73"/>
    </row>
    <row r="2319" spans="1:12" s="10" customFormat="1" ht="13.5" customHeight="1" x14ac:dyDescent="0.25">
      <c r="A2319" s="5"/>
      <c r="B2319" s="78" t="s">
        <v>19</v>
      </c>
      <c r="C2319" s="64"/>
      <c r="D2319" s="63"/>
      <c r="I2319" s="79"/>
      <c r="J2319" s="27" t="s">
        <v>20</v>
      </c>
      <c r="K2319" s="80" t="s">
        <v>110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183"/>
      <c r="B2321" s="184"/>
      <c r="C2321" s="184"/>
      <c r="D2321" s="185"/>
      <c r="E2321" s="184"/>
      <c r="F2321" s="184"/>
      <c r="G2321" s="184"/>
      <c r="H2321" s="184"/>
      <c r="I2321" s="186"/>
      <c r="J2321" s="186"/>
      <c r="K2321" s="184"/>
      <c r="L2321" s="184"/>
    </row>
    <row r="2322" spans="1:12" s="10" customFormat="1" ht="16.5" customHeight="1" x14ac:dyDescent="0.3">
      <c r="A2322" s="187"/>
      <c r="B2322" s="188" t="s">
        <v>0</v>
      </c>
      <c r="C2322" s="189"/>
      <c r="D2322" s="190" t="s">
        <v>1</v>
      </c>
      <c r="E2322" s="191">
        <v>22050114</v>
      </c>
      <c r="F2322" s="192"/>
      <c r="G2322" s="193" t="s">
        <v>2</v>
      </c>
      <c r="H2322" s="428" t="s">
        <v>36</v>
      </c>
      <c r="I2322" s="428"/>
      <c r="J2322" s="428"/>
      <c r="K2322" s="429"/>
      <c r="L2322" s="194"/>
    </row>
    <row r="2323" spans="1:12" s="10" customFormat="1" ht="2.4500000000000002" customHeight="1" x14ac:dyDescent="0.3">
      <c r="A2323" s="187"/>
      <c r="B2323" s="195"/>
      <c r="C2323" s="196"/>
      <c r="D2323" s="197"/>
      <c r="E2323" s="198"/>
      <c r="F2323" s="432" t="s">
        <v>3</v>
      </c>
      <c r="G2323" s="199"/>
      <c r="H2323" s="430"/>
      <c r="I2323" s="430"/>
      <c r="J2323" s="430"/>
      <c r="K2323" s="431"/>
      <c r="L2323" s="194"/>
    </row>
    <row r="2324" spans="1:12" s="10" customFormat="1" ht="16.5" customHeight="1" x14ac:dyDescent="0.3">
      <c r="A2324" s="187"/>
      <c r="B2324" s="188" t="s">
        <v>4</v>
      </c>
      <c r="C2324" s="189"/>
      <c r="D2324" s="433">
        <v>44712</v>
      </c>
      <c r="E2324" s="434"/>
      <c r="F2324" s="432"/>
      <c r="G2324" s="200"/>
      <c r="H2324" s="412"/>
      <c r="I2324" s="412"/>
      <c r="J2324" s="412"/>
      <c r="K2324" s="435"/>
      <c r="L2324" s="200"/>
    </row>
    <row r="2325" spans="1:12" s="10" customFormat="1" ht="2.4500000000000002" customHeight="1" x14ac:dyDescent="0.3">
      <c r="A2325" s="187"/>
      <c r="B2325" s="195"/>
      <c r="C2325" s="196"/>
      <c r="D2325" s="197"/>
      <c r="E2325" s="198"/>
      <c r="F2325" s="432"/>
      <c r="G2325" s="200"/>
      <c r="H2325" s="436" t="s">
        <v>37</v>
      </c>
      <c r="I2325" s="436"/>
      <c r="J2325" s="436"/>
      <c r="K2325" s="437"/>
      <c r="L2325" s="201"/>
    </row>
    <row r="2326" spans="1:12" s="10" customFormat="1" ht="16.5" customHeight="1" x14ac:dyDescent="0.4">
      <c r="A2326" s="187"/>
      <c r="B2326" s="188" t="s">
        <v>5</v>
      </c>
      <c r="C2326" s="189"/>
      <c r="D2326" s="202" t="s">
        <v>163</v>
      </c>
      <c r="E2326" s="191"/>
      <c r="F2326" s="203"/>
      <c r="G2326" s="204"/>
      <c r="H2326" s="438"/>
      <c r="I2326" s="438"/>
      <c r="J2326" s="438"/>
      <c r="K2326" s="439"/>
      <c r="L2326" s="201"/>
    </row>
    <row r="2327" spans="1:12" s="10" customFormat="1" ht="5.0999999999999996" customHeight="1" x14ac:dyDescent="0.45">
      <c r="A2327" s="187"/>
      <c r="B2327" s="205"/>
      <c r="C2327" s="206"/>
      <c r="D2327" s="207"/>
      <c r="E2327" s="192"/>
      <c r="F2327" s="208"/>
      <c r="G2327" s="192"/>
      <c r="H2327" s="192"/>
      <c r="I2327" s="209"/>
      <c r="J2327" s="209"/>
      <c r="K2327" s="210"/>
      <c r="L2327" s="192"/>
    </row>
    <row r="2328" spans="1:12" s="10" customFormat="1" ht="14.25" thickBot="1" x14ac:dyDescent="0.3">
      <c r="A2328" s="187"/>
      <c r="B2328" s="211" t="s">
        <v>6</v>
      </c>
      <c r="C2328" s="211" t="s">
        <v>7</v>
      </c>
      <c r="D2328" s="212" t="s">
        <v>8</v>
      </c>
      <c r="E2328" s="213"/>
      <c r="F2328" s="214" t="s">
        <v>9</v>
      </c>
      <c r="G2328" s="215"/>
      <c r="H2328" s="211" t="s">
        <v>10</v>
      </c>
      <c r="I2328" s="216" t="s">
        <v>11</v>
      </c>
      <c r="J2328" s="216" t="s">
        <v>12</v>
      </c>
      <c r="K2328" s="217" t="s">
        <v>13</v>
      </c>
      <c r="L2328" s="218"/>
    </row>
    <row r="2329" spans="1:12" s="10" customFormat="1" ht="7.5" customHeight="1" thickTop="1" x14ac:dyDescent="0.25">
      <c r="A2329" s="187"/>
      <c r="B2329" s="219"/>
      <c r="C2329" s="220"/>
      <c r="D2329" s="221"/>
      <c r="E2329" s="222"/>
      <c r="F2329" s="223"/>
      <c r="G2329" s="224"/>
      <c r="H2329" s="219"/>
      <c r="I2329" s="225"/>
      <c r="J2329" s="225"/>
      <c r="K2329" s="226"/>
      <c r="L2329" s="218"/>
    </row>
    <row r="2330" spans="1:12" s="10" customFormat="1" ht="13.5" customHeight="1" x14ac:dyDescent="0.25">
      <c r="A2330" s="227">
        <v>1</v>
      </c>
      <c r="B2330" s="228">
        <v>20</v>
      </c>
      <c r="C2330" s="228" t="s">
        <v>74</v>
      </c>
      <c r="D2330" s="372">
        <v>1</v>
      </c>
      <c r="E2330" s="236" t="s">
        <v>87</v>
      </c>
      <c r="F2330" s="231"/>
      <c r="G2330" s="232"/>
      <c r="H2330" s="233">
        <v>117600</v>
      </c>
      <c r="I2330" s="234">
        <v>0.13</v>
      </c>
      <c r="J2330" s="234"/>
      <c r="K2330" s="235">
        <f t="shared" ref="K2330:K2349" si="58">(B2330*H2330-((B2330*H2330)*I2330))-((B2330*H2330-((B2330*H2330)*I2330))*J2330)</f>
        <v>2046240</v>
      </c>
      <c r="L2330" s="218"/>
    </row>
    <row r="2331" spans="1:12" s="10" customFormat="1" ht="13.5" customHeight="1" x14ac:dyDescent="0.25">
      <c r="A2331" s="227">
        <v>2</v>
      </c>
      <c r="B2331" s="228"/>
      <c r="C2331" s="228"/>
      <c r="D2331" s="372"/>
      <c r="E2331" s="236"/>
      <c r="F2331" s="231"/>
      <c r="G2331" s="232"/>
      <c r="H2331" s="233"/>
      <c r="I2331" s="234"/>
      <c r="J2331" s="234"/>
      <c r="K2331" s="235">
        <f t="shared" si="58"/>
        <v>0</v>
      </c>
      <c r="L2331" s="218"/>
    </row>
    <row r="2332" spans="1:12" s="10" customFormat="1" ht="13.5" x14ac:dyDescent="0.25">
      <c r="A2332" s="227">
        <v>3</v>
      </c>
      <c r="B2332" s="228"/>
      <c r="C2332" s="228"/>
      <c r="D2332" s="372"/>
      <c r="E2332" s="236"/>
      <c r="F2332" s="231"/>
      <c r="G2332" s="232"/>
      <c r="H2332" s="233"/>
      <c r="I2332" s="234"/>
      <c r="J2332" s="234"/>
      <c r="K2332" s="235">
        <f t="shared" si="58"/>
        <v>0</v>
      </c>
      <c r="L2332" s="218"/>
    </row>
    <row r="2333" spans="1:12" s="10" customFormat="1" ht="13.5" customHeight="1" x14ac:dyDescent="0.25">
      <c r="A2333" s="227">
        <v>4</v>
      </c>
      <c r="B2333" s="228"/>
      <c r="C2333" s="228"/>
      <c r="D2333" s="372"/>
      <c r="E2333" s="236"/>
      <c r="F2333" s="231"/>
      <c r="G2333" s="232"/>
      <c r="H2333" s="233"/>
      <c r="I2333" s="234"/>
      <c r="J2333" s="234"/>
      <c r="K2333" s="235">
        <f t="shared" si="58"/>
        <v>0</v>
      </c>
      <c r="L2333" s="218"/>
    </row>
    <row r="2334" spans="1:12" s="10" customFormat="1" ht="13.5" x14ac:dyDescent="0.25">
      <c r="A2334" s="227">
        <v>5</v>
      </c>
      <c r="B2334" s="228"/>
      <c r="C2334" s="228"/>
      <c r="D2334" s="372"/>
      <c r="E2334" s="236"/>
      <c r="F2334" s="231"/>
      <c r="G2334" s="232"/>
      <c r="H2334" s="233"/>
      <c r="I2334" s="234"/>
      <c r="J2334" s="234"/>
      <c r="K2334" s="235">
        <f t="shared" si="58"/>
        <v>0</v>
      </c>
      <c r="L2334" s="218"/>
    </row>
    <row r="2335" spans="1:12" s="10" customFormat="1" ht="13.5" x14ac:dyDescent="0.25">
      <c r="A2335" s="227">
        <v>6</v>
      </c>
      <c r="B2335" s="228"/>
      <c r="C2335" s="228"/>
      <c r="D2335" s="372"/>
      <c r="E2335" s="236"/>
      <c r="F2335" s="231"/>
      <c r="G2335" s="232"/>
      <c r="H2335" s="233"/>
      <c r="I2335" s="234"/>
      <c r="J2335" s="234"/>
      <c r="K2335" s="235">
        <f t="shared" si="58"/>
        <v>0</v>
      </c>
      <c r="L2335" s="218"/>
    </row>
    <row r="2336" spans="1:12" s="10" customFormat="1" ht="13.5" x14ac:dyDescent="0.25">
      <c r="A2336" s="227">
        <v>7</v>
      </c>
      <c r="B2336" s="228"/>
      <c r="C2336" s="228"/>
      <c r="D2336" s="372"/>
      <c r="E2336" s="236"/>
      <c r="F2336" s="231"/>
      <c r="G2336" s="232"/>
      <c r="H2336" s="233"/>
      <c r="I2336" s="234"/>
      <c r="J2336" s="234"/>
      <c r="K2336" s="235">
        <f t="shared" si="58"/>
        <v>0</v>
      </c>
      <c r="L2336" s="218"/>
    </row>
    <row r="2337" spans="1:12" s="10" customFormat="1" ht="13.5" x14ac:dyDescent="0.25">
      <c r="A2337" s="227">
        <v>8</v>
      </c>
      <c r="B2337" s="228"/>
      <c r="C2337" s="228"/>
      <c r="D2337" s="372"/>
      <c r="E2337" s="236"/>
      <c r="F2337" s="231"/>
      <c r="G2337" s="232"/>
      <c r="H2337" s="233"/>
      <c r="I2337" s="234"/>
      <c r="J2337" s="234"/>
      <c r="K2337" s="235">
        <f t="shared" si="58"/>
        <v>0</v>
      </c>
      <c r="L2337" s="218"/>
    </row>
    <row r="2338" spans="1:12" s="10" customFormat="1" ht="13.5" x14ac:dyDescent="0.25">
      <c r="A2338" s="227">
        <v>9</v>
      </c>
      <c r="B2338" s="228"/>
      <c r="C2338" s="228"/>
      <c r="D2338" s="372"/>
      <c r="E2338" s="236"/>
      <c r="F2338" s="231"/>
      <c r="G2338" s="232"/>
      <c r="H2338" s="233"/>
      <c r="I2338" s="234"/>
      <c r="J2338" s="234"/>
      <c r="K2338" s="235">
        <f t="shared" si="58"/>
        <v>0</v>
      </c>
      <c r="L2338" s="218"/>
    </row>
    <row r="2339" spans="1:12" s="10" customFormat="1" ht="13.5" x14ac:dyDescent="0.25">
      <c r="A2339" s="227">
        <v>10</v>
      </c>
      <c r="B2339" s="228"/>
      <c r="C2339" s="228"/>
      <c r="D2339" s="372"/>
      <c r="E2339" s="236"/>
      <c r="F2339" s="231"/>
      <c r="G2339" s="232"/>
      <c r="H2339" s="233"/>
      <c r="I2339" s="234"/>
      <c r="J2339" s="234"/>
      <c r="K2339" s="235">
        <f t="shared" si="58"/>
        <v>0</v>
      </c>
      <c r="L2339" s="218"/>
    </row>
    <row r="2340" spans="1:12" s="10" customFormat="1" ht="13.5" x14ac:dyDescent="0.25">
      <c r="A2340" s="227">
        <v>11</v>
      </c>
      <c r="B2340" s="228"/>
      <c r="C2340" s="228"/>
      <c r="D2340" s="372"/>
      <c r="E2340" s="236"/>
      <c r="F2340" s="231"/>
      <c r="G2340" s="232"/>
      <c r="H2340" s="233"/>
      <c r="I2340" s="234"/>
      <c r="J2340" s="234"/>
      <c r="K2340" s="235">
        <f t="shared" si="58"/>
        <v>0</v>
      </c>
      <c r="L2340" s="218"/>
    </row>
    <row r="2341" spans="1:12" s="10" customFormat="1" ht="13.5" x14ac:dyDescent="0.25">
      <c r="A2341" s="227">
        <v>12</v>
      </c>
      <c r="B2341" s="228"/>
      <c r="C2341" s="228"/>
      <c r="D2341" s="372"/>
      <c r="E2341" s="236"/>
      <c r="F2341" s="231"/>
      <c r="G2341" s="232"/>
      <c r="H2341" s="233"/>
      <c r="I2341" s="234"/>
      <c r="J2341" s="234"/>
      <c r="K2341" s="235">
        <f t="shared" si="58"/>
        <v>0</v>
      </c>
      <c r="L2341" s="218"/>
    </row>
    <row r="2342" spans="1:12" s="10" customFormat="1" ht="13.5" x14ac:dyDescent="0.25">
      <c r="A2342" s="227">
        <v>13</v>
      </c>
      <c r="B2342" s="228"/>
      <c r="C2342" s="228"/>
      <c r="D2342" s="372"/>
      <c r="E2342" s="236"/>
      <c r="F2342" s="231"/>
      <c r="G2342" s="232"/>
      <c r="H2342" s="233"/>
      <c r="I2342" s="234"/>
      <c r="J2342" s="234"/>
      <c r="K2342" s="235">
        <f t="shared" si="58"/>
        <v>0</v>
      </c>
      <c r="L2342" s="218"/>
    </row>
    <row r="2343" spans="1:12" s="10" customFormat="1" ht="13.5" x14ac:dyDescent="0.25">
      <c r="A2343" s="227">
        <v>14</v>
      </c>
      <c r="B2343" s="228"/>
      <c r="C2343" s="228"/>
      <c r="D2343" s="372"/>
      <c r="E2343" s="236"/>
      <c r="F2343" s="231"/>
      <c r="G2343" s="232"/>
      <c r="H2343" s="233"/>
      <c r="I2343" s="234"/>
      <c r="J2343" s="234"/>
      <c r="K2343" s="235">
        <f t="shared" si="58"/>
        <v>0</v>
      </c>
      <c r="L2343" s="218"/>
    </row>
    <row r="2344" spans="1:12" s="10" customFormat="1" ht="13.5" x14ac:dyDescent="0.25">
      <c r="A2344" s="227">
        <v>15</v>
      </c>
      <c r="B2344" s="228"/>
      <c r="C2344" s="228"/>
      <c r="D2344" s="372"/>
      <c r="E2344" s="236"/>
      <c r="F2344" s="231"/>
      <c r="G2344" s="232"/>
      <c r="H2344" s="233"/>
      <c r="I2344" s="234"/>
      <c r="J2344" s="234"/>
      <c r="K2344" s="235">
        <f t="shared" si="58"/>
        <v>0</v>
      </c>
      <c r="L2344" s="218"/>
    </row>
    <row r="2345" spans="1:12" s="10" customFormat="1" ht="13.5" x14ac:dyDescent="0.25">
      <c r="A2345" s="227">
        <v>16</v>
      </c>
      <c r="B2345" s="228"/>
      <c r="C2345" s="228"/>
      <c r="D2345" s="372"/>
      <c r="E2345" s="236"/>
      <c r="F2345" s="231"/>
      <c r="G2345" s="232"/>
      <c r="H2345" s="233"/>
      <c r="I2345" s="234"/>
      <c r="J2345" s="234"/>
      <c r="K2345" s="235">
        <f t="shared" si="58"/>
        <v>0</v>
      </c>
      <c r="L2345" s="218"/>
    </row>
    <row r="2346" spans="1:12" s="10" customFormat="1" ht="13.5" x14ac:dyDescent="0.25">
      <c r="A2346" s="227">
        <v>17</v>
      </c>
      <c r="B2346" s="228"/>
      <c r="C2346" s="228"/>
      <c r="D2346" s="372"/>
      <c r="E2346" s="236"/>
      <c r="F2346" s="231"/>
      <c r="G2346" s="232"/>
      <c r="H2346" s="233"/>
      <c r="I2346" s="234"/>
      <c r="J2346" s="234"/>
      <c r="K2346" s="235">
        <f t="shared" si="58"/>
        <v>0</v>
      </c>
      <c r="L2346" s="218"/>
    </row>
    <row r="2347" spans="1:12" s="10" customFormat="1" ht="13.5" x14ac:dyDescent="0.25">
      <c r="A2347" s="227">
        <v>18</v>
      </c>
      <c r="B2347" s="228"/>
      <c r="C2347" s="228"/>
      <c r="D2347" s="372"/>
      <c r="E2347" s="236"/>
      <c r="F2347" s="231"/>
      <c r="G2347" s="232"/>
      <c r="H2347" s="233"/>
      <c r="I2347" s="234"/>
      <c r="J2347" s="234"/>
      <c r="K2347" s="235">
        <f t="shared" si="58"/>
        <v>0</v>
      </c>
      <c r="L2347" s="218"/>
    </row>
    <row r="2348" spans="1:12" s="10" customFormat="1" ht="12.75" customHeight="1" x14ac:dyDescent="0.25">
      <c r="A2348" s="227">
        <v>19</v>
      </c>
      <c r="B2348" s="228"/>
      <c r="C2348" s="228"/>
      <c r="D2348" s="372"/>
      <c r="E2348" s="236"/>
      <c r="F2348" s="231"/>
      <c r="G2348" s="232"/>
      <c r="H2348" s="233"/>
      <c r="I2348" s="234"/>
      <c r="J2348" s="234"/>
      <c r="K2348" s="235">
        <f t="shared" si="58"/>
        <v>0</v>
      </c>
      <c r="L2348" s="218"/>
    </row>
    <row r="2349" spans="1:12" s="10" customFormat="1" ht="13.5" x14ac:dyDescent="0.25">
      <c r="A2349" s="227">
        <v>20</v>
      </c>
      <c r="B2349" s="228"/>
      <c r="C2349" s="228"/>
      <c r="D2349" s="372"/>
      <c r="E2349" s="236"/>
      <c r="F2349" s="231"/>
      <c r="G2349" s="232"/>
      <c r="H2349" s="233"/>
      <c r="I2349" s="234"/>
      <c r="J2349" s="234"/>
      <c r="K2349" s="235">
        <f t="shared" si="58"/>
        <v>0</v>
      </c>
      <c r="L2349" s="218"/>
    </row>
    <row r="2350" spans="1:12" s="10" customFormat="1" ht="7.5" customHeight="1" x14ac:dyDescent="0.25">
      <c r="A2350" s="187"/>
      <c r="B2350" s="237"/>
      <c r="C2350" s="237"/>
      <c r="D2350" s="238"/>
      <c r="E2350" s="239"/>
      <c r="F2350" s="240"/>
      <c r="G2350" s="241"/>
      <c r="H2350" s="242"/>
      <c r="I2350" s="243"/>
      <c r="J2350" s="243"/>
      <c r="K2350" s="244"/>
      <c r="L2350" s="218"/>
    </row>
    <row r="2351" spans="1:12" s="10" customFormat="1" ht="5.0999999999999996" customHeight="1" x14ac:dyDescent="0.25">
      <c r="A2351" s="187"/>
      <c r="B2351" s="370"/>
      <c r="C2351" s="370"/>
      <c r="D2351" s="246"/>
      <c r="E2351" s="247"/>
      <c r="F2351" s="247"/>
      <c r="G2351" s="247"/>
      <c r="H2351" s="247"/>
      <c r="I2351" s="248"/>
      <c r="J2351" s="440"/>
      <c r="K2351" s="412"/>
      <c r="L2351" s="192"/>
    </row>
    <row r="2352" spans="1:12" s="10" customFormat="1" ht="16.5" customHeight="1" x14ac:dyDescent="0.3">
      <c r="A2352" s="187"/>
      <c r="B2352" s="249"/>
      <c r="C2352" s="249"/>
      <c r="D2352" s="207"/>
      <c r="E2352" s="192"/>
      <c r="F2352" s="192"/>
      <c r="G2352" s="192"/>
      <c r="H2352" s="192"/>
      <c r="I2352" s="250" t="s">
        <v>14</v>
      </c>
      <c r="J2352" s="441">
        <f>SUM(K2330:K2350)</f>
        <v>2046240</v>
      </c>
      <c r="K2352" s="442"/>
      <c r="L2352" s="218"/>
    </row>
    <row r="2353" spans="1:12" s="10" customFormat="1" ht="5.0999999999999996" customHeight="1" x14ac:dyDescent="0.3">
      <c r="A2353" s="187"/>
      <c r="B2353" s="249"/>
      <c r="C2353" s="249"/>
      <c r="D2353" s="207"/>
      <c r="E2353" s="192"/>
      <c r="F2353" s="192"/>
      <c r="G2353" s="192"/>
      <c r="H2353" s="192"/>
      <c r="I2353" s="251"/>
      <c r="J2353" s="443"/>
      <c r="K2353" s="443"/>
      <c r="L2353" s="192"/>
    </row>
    <row r="2354" spans="1:12" s="10" customFormat="1" ht="16.5" customHeight="1" x14ac:dyDescent="0.3">
      <c r="A2354" s="187"/>
      <c r="B2354" s="249"/>
      <c r="C2354" s="249"/>
      <c r="D2354" s="207"/>
      <c r="E2354" s="192"/>
      <c r="F2354" s="192"/>
      <c r="G2354" s="192"/>
      <c r="H2354" s="192"/>
      <c r="I2354" s="250" t="s">
        <v>15</v>
      </c>
      <c r="J2354" s="252"/>
      <c r="K2354" s="253">
        <f>J2352*J2354</f>
        <v>0</v>
      </c>
      <c r="L2354" s="254"/>
    </row>
    <row r="2355" spans="1:12" s="10" customFormat="1" ht="5.0999999999999996" customHeight="1" x14ac:dyDescent="0.3">
      <c r="A2355" s="187"/>
      <c r="B2355" s="249"/>
      <c r="C2355" s="249"/>
      <c r="D2355" s="207"/>
      <c r="E2355" s="192"/>
      <c r="F2355" s="192"/>
      <c r="G2355" s="192"/>
      <c r="H2355" s="192"/>
      <c r="I2355" s="251"/>
      <c r="J2355" s="412"/>
      <c r="K2355" s="412"/>
      <c r="L2355" s="192"/>
    </row>
    <row r="2356" spans="1:12" s="10" customFormat="1" ht="16.5" customHeight="1" x14ac:dyDescent="0.3">
      <c r="A2356" s="187"/>
      <c r="B2356" s="255" t="s">
        <v>16</v>
      </c>
      <c r="C2356" s="255"/>
      <c r="D2356" s="207"/>
      <c r="E2356" s="207" t="s">
        <v>17</v>
      </c>
      <c r="F2356" s="192"/>
      <c r="G2356" s="192"/>
      <c r="H2356" s="192"/>
      <c r="I2356" s="250" t="s">
        <v>28</v>
      </c>
      <c r="J2356" s="410">
        <f>((J2352/1.11)+(K2354/1.11))*11%</f>
        <v>202780.54054054053</v>
      </c>
      <c r="K2356" s="411"/>
      <c r="L2356" s="256"/>
    </row>
    <row r="2357" spans="1:12" s="10" customFormat="1" ht="5.0999999999999996" customHeight="1" x14ac:dyDescent="0.3">
      <c r="A2357" s="187"/>
      <c r="B2357" s="249"/>
      <c r="C2357" s="249"/>
      <c r="D2357" s="207"/>
      <c r="E2357" s="192"/>
      <c r="F2357" s="192"/>
      <c r="G2357" s="192"/>
      <c r="H2357" s="192"/>
      <c r="I2357" s="251"/>
      <c r="J2357" s="412"/>
      <c r="K2357" s="412"/>
      <c r="L2357" s="192"/>
    </row>
    <row r="2358" spans="1:12" s="10" customFormat="1" ht="16.5" customHeight="1" x14ac:dyDescent="0.3">
      <c r="A2358" s="187"/>
      <c r="B2358" s="257"/>
      <c r="C2358" s="258"/>
      <c r="D2358" s="207"/>
      <c r="E2358" s="207"/>
      <c r="F2358" s="192"/>
      <c r="G2358" s="192"/>
      <c r="H2358" s="192"/>
      <c r="I2358" s="250" t="s">
        <v>18</v>
      </c>
      <c r="J2358" s="259"/>
      <c r="K2358" s="260">
        <f>J2352-K2354</f>
        <v>2046240</v>
      </c>
      <c r="L2358" s="256"/>
    </row>
    <row r="2359" spans="1:12" s="10" customFormat="1" ht="13.5" customHeight="1" x14ac:dyDescent="0.25">
      <c r="A2359" s="187"/>
      <c r="B2359" s="261" t="s">
        <v>19</v>
      </c>
      <c r="C2359" s="247"/>
      <c r="D2359" s="246"/>
      <c r="E2359" s="192"/>
      <c r="F2359" s="192"/>
      <c r="G2359" s="192"/>
      <c r="H2359" s="192"/>
      <c r="I2359" s="262"/>
      <c r="J2359" s="209" t="s">
        <v>20</v>
      </c>
      <c r="K2359" s="263" t="s">
        <v>110</v>
      </c>
      <c r="L2359" s="192"/>
    </row>
    <row r="2360" spans="1:12" s="10" customFormat="1" ht="7.5" customHeight="1" x14ac:dyDescent="0.25">
      <c r="A2360" s="264"/>
      <c r="B2360" s="247"/>
      <c r="C2360" s="247"/>
      <c r="D2360" s="246"/>
      <c r="E2360" s="247"/>
      <c r="F2360" s="247"/>
      <c r="G2360" s="247"/>
      <c r="H2360" s="247"/>
      <c r="I2360" s="265"/>
      <c r="J2360" s="265"/>
      <c r="K2360" s="266"/>
      <c r="L2360" s="247"/>
    </row>
    <row r="2361" spans="1:12" ht="7.5" customHeight="1" x14ac:dyDescent="0.25">
      <c r="A2361" s="99"/>
      <c r="B2361" s="100"/>
      <c r="C2361" s="100"/>
      <c r="D2361" s="101"/>
      <c r="E2361" s="100"/>
      <c r="F2361" s="100"/>
      <c r="G2361" s="100"/>
      <c r="H2361" s="100"/>
      <c r="I2361" s="102"/>
      <c r="J2361" s="102"/>
      <c r="K2361" s="100"/>
      <c r="L2361" s="100"/>
    </row>
    <row r="2362" spans="1:12" s="10" customFormat="1" ht="16.5" customHeight="1" x14ac:dyDescent="0.3">
      <c r="A2362" s="103"/>
      <c r="B2362" s="104" t="s">
        <v>0</v>
      </c>
      <c r="C2362" s="105"/>
      <c r="D2362" s="106" t="s">
        <v>1</v>
      </c>
      <c r="E2362" s="107">
        <v>22050114</v>
      </c>
      <c r="F2362" s="108"/>
      <c r="G2362" s="109" t="s">
        <v>2</v>
      </c>
      <c r="H2362" s="413" t="s">
        <v>36</v>
      </c>
      <c r="I2362" s="413"/>
      <c r="J2362" s="413"/>
      <c r="K2362" s="414"/>
      <c r="L2362" s="110"/>
    </row>
    <row r="2363" spans="1:12" s="10" customFormat="1" ht="2.4500000000000002" customHeight="1" x14ac:dyDescent="0.3">
      <c r="A2363" s="103"/>
      <c r="B2363" s="111"/>
      <c r="C2363" s="112"/>
      <c r="D2363" s="113"/>
      <c r="E2363" s="114"/>
      <c r="F2363" s="417" t="s">
        <v>3</v>
      </c>
      <c r="G2363" s="115"/>
      <c r="H2363" s="415"/>
      <c r="I2363" s="415"/>
      <c r="J2363" s="415"/>
      <c r="K2363" s="416"/>
      <c r="L2363" s="110"/>
    </row>
    <row r="2364" spans="1:12" s="10" customFormat="1" ht="16.5" customHeight="1" x14ac:dyDescent="0.3">
      <c r="A2364" s="103"/>
      <c r="B2364" s="104" t="s">
        <v>4</v>
      </c>
      <c r="C2364" s="105"/>
      <c r="D2364" s="418">
        <v>44712</v>
      </c>
      <c r="E2364" s="419"/>
      <c r="F2364" s="417"/>
      <c r="G2364" s="116"/>
      <c r="H2364" s="407"/>
      <c r="I2364" s="407"/>
      <c r="J2364" s="407"/>
      <c r="K2364" s="420"/>
      <c r="L2364" s="116"/>
    </row>
    <row r="2365" spans="1:12" s="10" customFormat="1" ht="2.4500000000000002" customHeight="1" x14ac:dyDescent="0.3">
      <c r="A2365" s="103"/>
      <c r="B2365" s="111"/>
      <c r="C2365" s="112"/>
      <c r="D2365" s="113"/>
      <c r="E2365" s="114"/>
      <c r="F2365" s="417"/>
      <c r="G2365" s="116"/>
      <c r="H2365" s="421" t="s">
        <v>37</v>
      </c>
      <c r="I2365" s="421"/>
      <c r="J2365" s="421"/>
      <c r="K2365" s="422"/>
      <c r="L2365" s="117"/>
    </row>
    <row r="2366" spans="1:12" s="10" customFormat="1" ht="16.5" customHeight="1" x14ac:dyDescent="0.4">
      <c r="A2366" s="103"/>
      <c r="B2366" s="104" t="s">
        <v>5</v>
      </c>
      <c r="C2366" s="105"/>
      <c r="D2366" s="118" t="s">
        <v>163</v>
      </c>
      <c r="E2366" s="107"/>
      <c r="F2366" s="119"/>
      <c r="G2366" s="120"/>
      <c r="H2366" s="423"/>
      <c r="I2366" s="423"/>
      <c r="J2366" s="423"/>
      <c r="K2366" s="424"/>
      <c r="L2366" s="117"/>
    </row>
    <row r="2367" spans="1:12" s="10" customFormat="1" ht="5.0999999999999996" customHeight="1" x14ac:dyDescent="0.45">
      <c r="A2367" s="103"/>
      <c r="B2367" s="121"/>
      <c r="C2367" s="122"/>
      <c r="D2367" s="123"/>
      <c r="E2367" s="108"/>
      <c r="F2367" s="124"/>
      <c r="G2367" s="108"/>
      <c r="H2367" s="108"/>
      <c r="I2367" s="125"/>
      <c r="J2367" s="125"/>
      <c r="K2367" s="126"/>
      <c r="L2367" s="108"/>
    </row>
    <row r="2368" spans="1:12" s="10" customFormat="1" ht="14.25" thickBot="1" x14ac:dyDescent="0.3">
      <c r="A2368" s="103"/>
      <c r="B2368" s="127" t="s">
        <v>6</v>
      </c>
      <c r="C2368" s="127" t="s">
        <v>7</v>
      </c>
      <c r="D2368" s="128" t="s">
        <v>8</v>
      </c>
      <c r="E2368" s="129"/>
      <c r="F2368" s="130" t="s">
        <v>9</v>
      </c>
      <c r="G2368" s="131"/>
      <c r="H2368" s="127" t="s">
        <v>10</v>
      </c>
      <c r="I2368" s="132" t="s">
        <v>11</v>
      </c>
      <c r="J2368" s="132" t="s">
        <v>12</v>
      </c>
      <c r="K2368" s="133" t="s">
        <v>13</v>
      </c>
      <c r="L2368" s="134"/>
    </row>
    <row r="2369" spans="1:12" s="10" customFormat="1" ht="7.5" customHeight="1" thickTop="1" x14ac:dyDescent="0.25">
      <c r="A2369" s="103"/>
      <c r="B2369" s="135"/>
      <c r="C2369" s="136"/>
      <c r="D2369" s="137"/>
      <c r="E2369" s="138"/>
      <c r="F2369" s="139"/>
      <c r="G2369" s="140"/>
      <c r="H2369" s="135"/>
      <c r="I2369" s="141"/>
      <c r="J2369" s="141"/>
      <c r="K2369" s="142"/>
      <c r="L2369" s="134"/>
    </row>
    <row r="2370" spans="1:12" s="10" customFormat="1" ht="13.5" customHeight="1" x14ac:dyDescent="0.25">
      <c r="A2370" s="143">
        <v>1</v>
      </c>
      <c r="B2370" s="144">
        <v>20</v>
      </c>
      <c r="C2370" s="144" t="s">
        <v>74</v>
      </c>
      <c r="D2370" s="371">
        <v>1</v>
      </c>
      <c r="E2370" s="152" t="s">
        <v>87</v>
      </c>
      <c r="F2370" s="147"/>
      <c r="G2370" s="148"/>
      <c r="H2370" s="149">
        <v>117600</v>
      </c>
      <c r="I2370" s="150">
        <v>0.13</v>
      </c>
      <c r="J2370" s="150"/>
      <c r="K2370" s="151">
        <f t="shared" ref="K2370:K2389" si="59">(B2370*H2370-((B2370*H2370)*I2370))-((B2370*H2370-((B2370*H2370)*I2370))*J2370)</f>
        <v>2046240</v>
      </c>
      <c r="L2370" s="134"/>
    </row>
    <row r="2371" spans="1:12" s="10" customFormat="1" ht="13.5" customHeight="1" x14ac:dyDescent="0.25">
      <c r="A2371" s="143">
        <v>2</v>
      </c>
      <c r="B2371" s="144"/>
      <c r="C2371" s="144"/>
      <c r="D2371" s="371"/>
      <c r="E2371" s="152"/>
      <c r="F2371" s="147"/>
      <c r="G2371" s="148"/>
      <c r="H2371" s="149"/>
      <c r="I2371" s="150"/>
      <c r="J2371" s="150"/>
      <c r="K2371" s="151">
        <f t="shared" si="59"/>
        <v>0</v>
      </c>
      <c r="L2371" s="134"/>
    </row>
    <row r="2372" spans="1:12" s="10" customFormat="1" ht="13.5" x14ac:dyDescent="0.25">
      <c r="A2372" s="143">
        <v>3</v>
      </c>
      <c r="B2372" s="144"/>
      <c r="C2372" s="144"/>
      <c r="D2372" s="371"/>
      <c r="E2372" s="152"/>
      <c r="F2372" s="147"/>
      <c r="G2372" s="148"/>
      <c r="H2372" s="149"/>
      <c r="I2372" s="150"/>
      <c r="J2372" s="150"/>
      <c r="K2372" s="151">
        <f t="shared" si="59"/>
        <v>0</v>
      </c>
      <c r="L2372" s="134"/>
    </row>
    <row r="2373" spans="1:12" s="10" customFormat="1" ht="13.5" customHeight="1" x14ac:dyDescent="0.25">
      <c r="A2373" s="143">
        <v>4</v>
      </c>
      <c r="B2373" s="144"/>
      <c r="C2373" s="144"/>
      <c r="D2373" s="371"/>
      <c r="E2373" s="152"/>
      <c r="F2373" s="147"/>
      <c r="G2373" s="148"/>
      <c r="H2373" s="149"/>
      <c r="I2373" s="150"/>
      <c r="J2373" s="150"/>
      <c r="K2373" s="151">
        <f t="shared" si="59"/>
        <v>0</v>
      </c>
      <c r="L2373" s="134"/>
    </row>
    <row r="2374" spans="1:12" s="10" customFormat="1" ht="13.5" x14ac:dyDescent="0.25">
      <c r="A2374" s="143">
        <v>5</v>
      </c>
      <c r="B2374" s="144"/>
      <c r="C2374" s="144"/>
      <c r="D2374" s="371"/>
      <c r="E2374" s="152"/>
      <c r="F2374" s="147"/>
      <c r="G2374" s="148"/>
      <c r="H2374" s="149"/>
      <c r="I2374" s="150"/>
      <c r="J2374" s="150"/>
      <c r="K2374" s="151">
        <f t="shared" si="59"/>
        <v>0</v>
      </c>
      <c r="L2374" s="134"/>
    </row>
    <row r="2375" spans="1:12" s="10" customFormat="1" ht="13.5" x14ac:dyDescent="0.25">
      <c r="A2375" s="143">
        <v>6</v>
      </c>
      <c r="B2375" s="144"/>
      <c r="C2375" s="144"/>
      <c r="D2375" s="371"/>
      <c r="E2375" s="152"/>
      <c r="F2375" s="147"/>
      <c r="G2375" s="148"/>
      <c r="H2375" s="149"/>
      <c r="I2375" s="150"/>
      <c r="J2375" s="150"/>
      <c r="K2375" s="151">
        <f t="shared" si="59"/>
        <v>0</v>
      </c>
      <c r="L2375" s="134"/>
    </row>
    <row r="2376" spans="1:12" s="10" customFormat="1" ht="13.5" x14ac:dyDescent="0.25">
      <c r="A2376" s="143">
        <v>7</v>
      </c>
      <c r="B2376" s="144"/>
      <c r="C2376" s="144"/>
      <c r="D2376" s="371"/>
      <c r="E2376" s="152"/>
      <c r="F2376" s="147"/>
      <c r="G2376" s="148"/>
      <c r="H2376" s="149"/>
      <c r="I2376" s="150"/>
      <c r="J2376" s="150"/>
      <c r="K2376" s="151">
        <f t="shared" si="59"/>
        <v>0</v>
      </c>
      <c r="L2376" s="134"/>
    </row>
    <row r="2377" spans="1:12" s="10" customFormat="1" ht="13.5" x14ac:dyDescent="0.25">
      <c r="A2377" s="143">
        <v>8</v>
      </c>
      <c r="B2377" s="144"/>
      <c r="C2377" s="144"/>
      <c r="D2377" s="371"/>
      <c r="E2377" s="152"/>
      <c r="F2377" s="147"/>
      <c r="G2377" s="148"/>
      <c r="H2377" s="149"/>
      <c r="I2377" s="150"/>
      <c r="J2377" s="150"/>
      <c r="K2377" s="151">
        <f t="shared" si="59"/>
        <v>0</v>
      </c>
      <c r="L2377" s="134"/>
    </row>
    <row r="2378" spans="1:12" s="10" customFormat="1" ht="13.5" x14ac:dyDescent="0.25">
      <c r="A2378" s="143">
        <v>9</v>
      </c>
      <c r="B2378" s="144"/>
      <c r="C2378" s="144"/>
      <c r="D2378" s="371"/>
      <c r="E2378" s="152"/>
      <c r="F2378" s="147"/>
      <c r="G2378" s="148"/>
      <c r="H2378" s="149"/>
      <c r="I2378" s="150"/>
      <c r="J2378" s="150"/>
      <c r="K2378" s="151">
        <f t="shared" si="59"/>
        <v>0</v>
      </c>
      <c r="L2378" s="134"/>
    </row>
    <row r="2379" spans="1:12" s="10" customFormat="1" ht="13.5" x14ac:dyDescent="0.25">
      <c r="A2379" s="143">
        <v>10</v>
      </c>
      <c r="B2379" s="144"/>
      <c r="C2379" s="144"/>
      <c r="D2379" s="371"/>
      <c r="E2379" s="152"/>
      <c r="F2379" s="147"/>
      <c r="G2379" s="148"/>
      <c r="H2379" s="149"/>
      <c r="I2379" s="150"/>
      <c r="J2379" s="150"/>
      <c r="K2379" s="151">
        <f t="shared" si="59"/>
        <v>0</v>
      </c>
      <c r="L2379" s="134"/>
    </row>
    <row r="2380" spans="1:12" s="10" customFormat="1" ht="13.5" x14ac:dyDescent="0.25">
      <c r="A2380" s="143">
        <v>11</v>
      </c>
      <c r="B2380" s="144"/>
      <c r="C2380" s="144"/>
      <c r="D2380" s="371"/>
      <c r="E2380" s="152"/>
      <c r="F2380" s="147"/>
      <c r="G2380" s="148"/>
      <c r="H2380" s="149"/>
      <c r="I2380" s="150"/>
      <c r="J2380" s="150"/>
      <c r="K2380" s="151">
        <f t="shared" si="59"/>
        <v>0</v>
      </c>
      <c r="L2380" s="134"/>
    </row>
    <row r="2381" spans="1:12" s="10" customFormat="1" ht="13.5" x14ac:dyDescent="0.25">
      <c r="A2381" s="143">
        <v>12</v>
      </c>
      <c r="B2381" s="144"/>
      <c r="C2381" s="144"/>
      <c r="D2381" s="371"/>
      <c r="E2381" s="152"/>
      <c r="F2381" s="147"/>
      <c r="G2381" s="148"/>
      <c r="H2381" s="149"/>
      <c r="I2381" s="150"/>
      <c r="J2381" s="150"/>
      <c r="K2381" s="151">
        <f t="shared" si="59"/>
        <v>0</v>
      </c>
      <c r="L2381" s="134"/>
    </row>
    <row r="2382" spans="1:12" s="10" customFormat="1" ht="13.5" x14ac:dyDescent="0.25">
      <c r="A2382" s="143">
        <v>13</v>
      </c>
      <c r="B2382" s="144"/>
      <c r="C2382" s="144"/>
      <c r="D2382" s="371"/>
      <c r="E2382" s="152"/>
      <c r="F2382" s="147"/>
      <c r="G2382" s="148"/>
      <c r="H2382" s="149"/>
      <c r="I2382" s="150"/>
      <c r="J2382" s="150"/>
      <c r="K2382" s="151">
        <f t="shared" si="59"/>
        <v>0</v>
      </c>
      <c r="L2382" s="134"/>
    </row>
    <row r="2383" spans="1:12" s="10" customFormat="1" ht="13.5" x14ac:dyDescent="0.25">
      <c r="A2383" s="143">
        <v>14</v>
      </c>
      <c r="B2383" s="144"/>
      <c r="C2383" s="144"/>
      <c r="D2383" s="371"/>
      <c r="E2383" s="152"/>
      <c r="F2383" s="147"/>
      <c r="G2383" s="148"/>
      <c r="H2383" s="149"/>
      <c r="I2383" s="150"/>
      <c r="J2383" s="150"/>
      <c r="K2383" s="151">
        <f t="shared" si="59"/>
        <v>0</v>
      </c>
      <c r="L2383" s="134"/>
    </row>
    <row r="2384" spans="1:12" s="10" customFormat="1" ht="13.5" x14ac:dyDescent="0.25">
      <c r="A2384" s="143">
        <v>15</v>
      </c>
      <c r="B2384" s="144"/>
      <c r="C2384" s="144"/>
      <c r="D2384" s="371"/>
      <c r="E2384" s="152"/>
      <c r="F2384" s="147"/>
      <c r="G2384" s="148"/>
      <c r="H2384" s="149"/>
      <c r="I2384" s="150"/>
      <c r="J2384" s="150"/>
      <c r="K2384" s="151">
        <f t="shared" si="59"/>
        <v>0</v>
      </c>
      <c r="L2384" s="134"/>
    </row>
    <row r="2385" spans="1:12" s="10" customFormat="1" ht="13.5" x14ac:dyDescent="0.25">
      <c r="A2385" s="143">
        <v>16</v>
      </c>
      <c r="B2385" s="144"/>
      <c r="C2385" s="144"/>
      <c r="D2385" s="371"/>
      <c r="E2385" s="152"/>
      <c r="F2385" s="147"/>
      <c r="G2385" s="148"/>
      <c r="H2385" s="149"/>
      <c r="I2385" s="150"/>
      <c r="J2385" s="150"/>
      <c r="K2385" s="151">
        <f t="shared" si="59"/>
        <v>0</v>
      </c>
      <c r="L2385" s="134"/>
    </row>
    <row r="2386" spans="1:12" s="10" customFormat="1" ht="13.5" x14ac:dyDescent="0.25">
      <c r="A2386" s="143">
        <v>17</v>
      </c>
      <c r="B2386" s="144"/>
      <c r="C2386" s="144"/>
      <c r="D2386" s="371"/>
      <c r="E2386" s="152"/>
      <c r="F2386" s="147"/>
      <c r="G2386" s="148"/>
      <c r="H2386" s="149"/>
      <c r="I2386" s="150"/>
      <c r="J2386" s="150"/>
      <c r="K2386" s="151">
        <f t="shared" si="59"/>
        <v>0</v>
      </c>
      <c r="L2386" s="134"/>
    </row>
    <row r="2387" spans="1:12" s="10" customFormat="1" ht="13.5" x14ac:dyDescent="0.25">
      <c r="A2387" s="143">
        <v>18</v>
      </c>
      <c r="B2387" s="144"/>
      <c r="C2387" s="144"/>
      <c r="D2387" s="371"/>
      <c r="E2387" s="152"/>
      <c r="F2387" s="147"/>
      <c r="G2387" s="148"/>
      <c r="H2387" s="149"/>
      <c r="I2387" s="150"/>
      <c r="J2387" s="150"/>
      <c r="K2387" s="151">
        <f t="shared" si="59"/>
        <v>0</v>
      </c>
      <c r="L2387" s="134"/>
    </row>
    <row r="2388" spans="1:12" s="10" customFormat="1" ht="12.75" customHeight="1" x14ac:dyDescent="0.25">
      <c r="A2388" s="143">
        <v>19</v>
      </c>
      <c r="B2388" s="144"/>
      <c r="C2388" s="144"/>
      <c r="D2388" s="371"/>
      <c r="E2388" s="152"/>
      <c r="F2388" s="147"/>
      <c r="G2388" s="148"/>
      <c r="H2388" s="149"/>
      <c r="I2388" s="150"/>
      <c r="J2388" s="150"/>
      <c r="K2388" s="151">
        <f t="shared" si="59"/>
        <v>0</v>
      </c>
      <c r="L2388" s="134"/>
    </row>
    <row r="2389" spans="1:12" s="10" customFormat="1" ht="13.5" x14ac:dyDescent="0.25">
      <c r="A2389" s="143">
        <v>20</v>
      </c>
      <c r="B2389" s="144"/>
      <c r="C2389" s="144"/>
      <c r="D2389" s="371"/>
      <c r="E2389" s="152"/>
      <c r="F2389" s="147"/>
      <c r="G2389" s="148"/>
      <c r="H2389" s="149"/>
      <c r="I2389" s="150"/>
      <c r="J2389" s="150"/>
      <c r="K2389" s="151">
        <f t="shared" si="59"/>
        <v>0</v>
      </c>
      <c r="L2389" s="134"/>
    </row>
    <row r="2390" spans="1:12" s="10" customFormat="1" ht="7.5" customHeight="1" x14ac:dyDescent="0.25">
      <c r="A2390" s="103"/>
      <c r="B2390" s="153"/>
      <c r="C2390" s="153"/>
      <c r="D2390" s="154"/>
      <c r="E2390" s="155"/>
      <c r="F2390" s="156"/>
      <c r="G2390" s="157"/>
      <c r="H2390" s="158"/>
      <c r="I2390" s="159"/>
      <c r="J2390" s="159"/>
      <c r="K2390" s="160"/>
      <c r="L2390" s="134"/>
    </row>
    <row r="2391" spans="1:12" s="10" customFormat="1" ht="5.0999999999999996" customHeight="1" x14ac:dyDescent="0.25">
      <c r="A2391" s="103"/>
      <c r="B2391" s="369"/>
      <c r="C2391" s="369"/>
      <c r="D2391" s="162"/>
      <c r="E2391" s="163"/>
      <c r="F2391" s="163"/>
      <c r="G2391" s="163"/>
      <c r="H2391" s="163"/>
      <c r="I2391" s="164"/>
      <c r="J2391" s="425"/>
      <c r="K2391" s="407"/>
      <c r="L2391" s="108"/>
    </row>
    <row r="2392" spans="1:12" s="10" customFormat="1" ht="16.5" customHeight="1" x14ac:dyDescent="0.3">
      <c r="A2392" s="103"/>
      <c r="B2392" s="165"/>
      <c r="C2392" s="165"/>
      <c r="D2392" s="123"/>
      <c r="E2392" s="108"/>
      <c r="F2392" s="108"/>
      <c r="G2392" s="108"/>
      <c r="H2392" s="108"/>
      <c r="I2392" s="166" t="s">
        <v>14</v>
      </c>
      <c r="J2392" s="426">
        <f>SUM(K2370:K2390)</f>
        <v>2046240</v>
      </c>
      <c r="K2392" s="427"/>
      <c r="L2392" s="134"/>
    </row>
    <row r="2393" spans="1:12" s="10" customFormat="1" ht="5.0999999999999996" customHeight="1" x14ac:dyDescent="0.3">
      <c r="A2393" s="103"/>
      <c r="B2393" s="165"/>
      <c r="C2393" s="165"/>
      <c r="D2393" s="123"/>
      <c r="E2393" s="108"/>
      <c r="F2393" s="108"/>
      <c r="G2393" s="108"/>
      <c r="H2393" s="108"/>
      <c r="I2393" s="167"/>
      <c r="J2393" s="406"/>
      <c r="K2393" s="406"/>
      <c r="L2393" s="108"/>
    </row>
    <row r="2394" spans="1:12" s="10" customFormat="1" ht="16.5" customHeight="1" x14ac:dyDescent="0.3">
      <c r="A2394" s="103"/>
      <c r="B2394" s="165"/>
      <c r="C2394" s="165"/>
      <c r="D2394" s="123"/>
      <c r="E2394" s="108"/>
      <c r="F2394" s="108"/>
      <c r="G2394" s="108"/>
      <c r="H2394" s="108"/>
      <c r="I2394" s="166" t="s">
        <v>15</v>
      </c>
      <c r="J2394" s="168"/>
      <c r="K2394" s="169">
        <f>J2392*J2394</f>
        <v>0</v>
      </c>
      <c r="L2394" s="170"/>
    </row>
    <row r="2395" spans="1:12" s="10" customFormat="1" ht="5.0999999999999996" customHeight="1" x14ac:dyDescent="0.3">
      <c r="A2395" s="103"/>
      <c r="B2395" s="165"/>
      <c r="C2395" s="165"/>
      <c r="D2395" s="123"/>
      <c r="E2395" s="108"/>
      <c r="F2395" s="108"/>
      <c r="G2395" s="108"/>
      <c r="H2395" s="108"/>
      <c r="I2395" s="167"/>
      <c r="J2395" s="407"/>
      <c r="K2395" s="407"/>
      <c r="L2395" s="108"/>
    </row>
    <row r="2396" spans="1:12" s="10" customFormat="1" ht="16.5" customHeight="1" x14ac:dyDescent="0.3">
      <c r="A2396" s="103"/>
      <c r="B2396" s="171" t="s">
        <v>16</v>
      </c>
      <c r="C2396" s="171"/>
      <c r="D2396" s="123"/>
      <c r="E2396" s="123" t="s">
        <v>17</v>
      </c>
      <c r="F2396" s="108"/>
      <c r="G2396" s="108"/>
      <c r="H2396" s="108"/>
      <c r="I2396" s="166" t="s">
        <v>28</v>
      </c>
      <c r="J2396" s="408">
        <f>((J2392/1.11)+(K2394/1.11))*11%</f>
        <v>202780.54054054053</v>
      </c>
      <c r="K2396" s="409"/>
      <c r="L2396" s="172"/>
    </row>
    <row r="2397" spans="1:12" s="10" customFormat="1" ht="5.0999999999999996" customHeight="1" x14ac:dyDescent="0.3">
      <c r="A2397" s="103"/>
      <c r="B2397" s="165"/>
      <c r="C2397" s="165"/>
      <c r="D2397" s="123"/>
      <c r="E2397" s="108"/>
      <c r="F2397" s="108"/>
      <c r="G2397" s="108"/>
      <c r="H2397" s="108"/>
      <c r="I2397" s="167"/>
      <c r="J2397" s="407"/>
      <c r="K2397" s="407"/>
      <c r="L2397" s="108"/>
    </row>
    <row r="2398" spans="1:12" s="10" customFormat="1" ht="16.5" customHeight="1" x14ac:dyDescent="0.3">
      <c r="A2398" s="103"/>
      <c r="B2398" s="173"/>
      <c r="C2398" s="174"/>
      <c r="D2398" s="123"/>
      <c r="E2398" s="123"/>
      <c r="F2398" s="108"/>
      <c r="G2398" s="108"/>
      <c r="H2398" s="108"/>
      <c r="I2398" s="166" t="s">
        <v>18</v>
      </c>
      <c r="J2398" s="175"/>
      <c r="K2398" s="176">
        <f>J2392-K2394</f>
        <v>2046240</v>
      </c>
      <c r="L2398" s="172"/>
    </row>
    <row r="2399" spans="1:12" s="10" customFormat="1" ht="13.5" customHeight="1" x14ac:dyDescent="0.25">
      <c r="A2399" s="103"/>
      <c r="B2399" s="177" t="s">
        <v>19</v>
      </c>
      <c r="C2399" s="163"/>
      <c r="D2399" s="162"/>
      <c r="E2399" s="108"/>
      <c r="F2399" s="108"/>
      <c r="G2399" s="108"/>
      <c r="H2399" s="108"/>
      <c r="I2399" s="178"/>
      <c r="J2399" s="125" t="s">
        <v>20</v>
      </c>
      <c r="K2399" s="179" t="s">
        <v>110</v>
      </c>
      <c r="L2399" s="108"/>
    </row>
    <row r="2400" spans="1:12" s="10" customFormat="1" ht="7.5" customHeight="1" x14ac:dyDescent="0.25">
      <c r="A2400" s="180"/>
      <c r="B2400" s="163"/>
      <c r="C2400" s="163"/>
      <c r="D2400" s="162"/>
      <c r="E2400" s="163"/>
      <c r="F2400" s="163"/>
      <c r="G2400" s="163"/>
      <c r="H2400" s="163"/>
      <c r="I2400" s="181"/>
      <c r="J2400" s="181"/>
      <c r="K2400" s="182"/>
      <c r="L2400" s="163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22050115</v>
      </c>
      <c r="G2402" s="11" t="s">
        <v>2</v>
      </c>
      <c r="H2402" s="463" t="s">
        <v>79</v>
      </c>
      <c r="I2402" s="463"/>
      <c r="J2402" s="463"/>
      <c r="K2402" s="464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455" t="s">
        <v>3</v>
      </c>
      <c r="G2403" s="17"/>
      <c r="H2403" s="465"/>
      <c r="I2403" s="465"/>
      <c r="J2403" s="465"/>
      <c r="K2403" s="466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456">
        <v>44712</v>
      </c>
      <c r="E2404" s="457"/>
      <c r="F2404" s="455"/>
      <c r="G2404" s="18"/>
      <c r="H2404" s="445"/>
      <c r="I2404" s="445"/>
      <c r="J2404" s="445"/>
      <c r="K2404" s="458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455"/>
      <c r="G2405" s="18"/>
      <c r="H2405" s="459" t="s">
        <v>80</v>
      </c>
      <c r="I2405" s="459"/>
      <c r="J2405" s="459"/>
      <c r="K2405" s="460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165</v>
      </c>
      <c r="E2406" s="9"/>
      <c r="F2406" s="21"/>
      <c r="G2406" s="22"/>
      <c r="H2406" s="461"/>
      <c r="I2406" s="461"/>
      <c r="J2406" s="461"/>
      <c r="K2406" s="462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3</v>
      </c>
      <c r="C2410" s="46" t="s">
        <v>32</v>
      </c>
      <c r="D2410" s="364"/>
      <c r="E2410" s="267" t="s">
        <v>123</v>
      </c>
      <c r="F2410" s="49"/>
      <c r="G2410" s="50"/>
      <c r="H2410" s="51">
        <v>124200</v>
      </c>
      <c r="I2410" s="52">
        <v>0.1</v>
      </c>
      <c r="J2410" s="52"/>
      <c r="K2410" s="53">
        <f t="shared" ref="K2410:K2429" si="60">(B2410*H2410-((B2410*H2410)*I2410))-((B2410*H2410-((B2410*H2410)*I2410))*J2410)</f>
        <v>335340</v>
      </c>
      <c r="L2410" s="36"/>
    </row>
    <row r="2411" spans="1:12" s="10" customFormat="1" ht="13.5" customHeight="1" x14ac:dyDescent="0.25">
      <c r="A2411" s="45">
        <v>2</v>
      </c>
      <c r="B2411" s="46">
        <v>48</v>
      </c>
      <c r="C2411" s="46" t="s">
        <v>49</v>
      </c>
      <c r="D2411" s="364"/>
      <c r="E2411" s="267" t="s">
        <v>166</v>
      </c>
      <c r="F2411" s="49"/>
      <c r="G2411" s="50"/>
      <c r="H2411" s="51">
        <v>11900</v>
      </c>
      <c r="I2411" s="52">
        <v>0.1</v>
      </c>
      <c r="J2411" s="52"/>
      <c r="K2411" s="53">
        <f t="shared" si="60"/>
        <v>514080</v>
      </c>
      <c r="L2411" s="36"/>
    </row>
    <row r="2412" spans="1:12" s="10" customFormat="1" ht="13.5" x14ac:dyDescent="0.25">
      <c r="A2412" s="45">
        <v>3</v>
      </c>
      <c r="B2412" s="46">
        <v>1</v>
      </c>
      <c r="C2412" s="46" t="s">
        <v>32</v>
      </c>
      <c r="D2412" s="364"/>
      <c r="E2412" s="267" t="s">
        <v>76</v>
      </c>
      <c r="F2412" s="49"/>
      <c r="G2412" s="50"/>
      <c r="H2412" s="51">
        <v>87000</v>
      </c>
      <c r="I2412" s="52">
        <v>0.1</v>
      </c>
      <c r="J2412" s="52"/>
      <c r="K2412" s="53">
        <f t="shared" si="60"/>
        <v>78300</v>
      </c>
      <c r="L2412" s="36"/>
    </row>
    <row r="2413" spans="1:12" s="10" customFormat="1" ht="13.5" customHeight="1" x14ac:dyDescent="0.25">
      <c r="A2413" s="45">
        <v>4</v>
      </c>
      <c r="B2413" s="46">
        <v>36</v>
      </c>
      <c r="C2413" s="46" t="s">
        <v>32</v>
      </c>
      <c r="D2413" s="364">
        <v>1</v>
      </c>
      <c r="E2413" s="48" t="s">
        <v>105</v>
      </c>
      <c r="F2413" s="49"/>
      <c r="G2413" s="50"/>
      <c r="H2413" s="51">
        <v>52800</v>
      </c>
      <c r="I2413" s="52">
        <v>0.1</v>
      </c>
      <c r="J2413" s="52"/>
      <c r="K2413" s="53">
        <f t="shared" si="60"/>
        <v>1710720</v>
      </c>
      <c r="L2413" s="36"/>
    </row>
    <row r="2414" spans="1:12" s="10" customFormat="1" ht="13.5" x14ac:dyDescent="0.25">
      <c r="A2414" s="45">
        <v>5</v>
      </c>
      <c r="B2414" s="46"/>
      <c r="C2414" s="46"/>
      <c r="D2414" s="364"/>
      <c r="E2414" s="48"/>
      <c r="F2414" s="49"/>
      <c r="G2414" s="50"/>
      <c r="H2414" s="51"/>
      <c r="I2414" s="52"/>
      <c r="J2414" s="52"/>
      <c r="K2414" s="53">
        <f t="shared" si="60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364"/>
      <c r="E2415" s="48"/>
      <c r="F2415" s="49"/>
      <c r="G2415" s="50"/>
      <c r="H2415" s="51"/>
      <c r="I2415" s="52"/>
      <c r="J2415" s="52"/>
      <c r="K2415" s="53">
        <f t="shared" si="60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364"/>
      <c r="E2416" s="48"/>
      <c r="F2416" s="49"/>
      <c r="G2416" s="50"/>
      <c r="H2416" s="51"/>
      <c r="I2416" s="52"/>
      <c r="J2416" s="52"/>
      <c r="K2416" s="53">
        <f t="shared" si="60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364"/>
      <c r="E2417" s="48"/>
      <c r="F2417" s="49"/>
      <c r="G2417" s="50"/>
      <c r="H2417" s="51"/>
      <c r="I2417" s="52"/>
      <c r="J2417" s="52"/>
      <c r="K2417" s="53">
        <f t="shared" si="60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364"/>
      <c r="E2418" s="48"/>
      <c r="F2418" s="49"/>
      <c r="G2418" s="50"/>
      <c r="H2418" s="51"/>
      <c r="I2418" s="52"/>
      <c r="J2418" s="52"/>
      <c r="K2418" s="53">
        <f t="shared" si="60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364"/>
      <c r="E2419" s="48"/>
      <c r="F2419" s="49"/>
      <c r="G2419" s="50"/>
      <c r="H2419" s="51"/>
      <c r="I2419" s="52"/>
      <c r="J2419" s="52"/>
      <c r="K2419" s="53">
        <f t="shared" si="60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364"/>
      <c r="E2420" s="48"/>
      <c r="F2420" s="49"/>
      <c r="G2420" s="50"/>
      <c r="H2420" s="51"/>
      <c r="I2420" s="52"/>
      <c r="J2420" s="52"/>
      <c r="K2420" s="53">
        <f t="shared" si="60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364"/>
      <c r="E2421" s="48"/>
      <c r="F2421" s="49"/>
      <c r="G2421" s="50"/>
      <c r="H2421" s="51"/>
      <c r="I2421" s="52"/>
      <c r="J2421" s="52"/>
      <c r="K2421" s="53">
        <f t="shared" si="60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364"/>
      <c r="E2422" s="48"/>
      <c r="F2422" s="49"/>
      <c r="G2422" s="50"/>
      <c r="H2422" s="51"/>
      <c r="I2422" s="52"/>
      <c r="J2422" s="52"/>
      <c r="K2422" s="53">
        <f t="shared" si="60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364"/>
      <c r="E2423" s="48"/>
      <c r="F2423" s="49"/>
      <c r="G2423" s="50"/>
      <c r="H2423" s="51"/>
      <c r="I2423" s="52"/>
      <c r="J2423" s="52"/>
      <c r="K2423" s="53">
        <f t="shared" si="60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364"/>
      <c r="E2424" s="48"/>
      <c r="F2424" s="49"/>
      <c r="G2424" s="50"/>
      <c r="H2424" s="51"/>
      <c r="I2424" s="52"/>
      <c r="J2424" s="52"/>
      <c r="K2424" s="53">
        <f t="shared" si="60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364"/>
      <c r="E2425" s="48"/>
      <c r="F2425" s="49"/>
      <c r="G2425" s="50"/>
      <c r="H2425" s="51"/>
      <c r="I2425" s="52"/>
      <c r="J2425" s="52"/>
      <c r="K2425" s="53">
        <f t="shared" si="60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364"/>
      <c r="E2426" s="48"/>
      <c r="F2426" s="49"/>
      <c r="G2426" s="50"/>
      <c r="H2426" s="51"/>
      <c r="I2426" s="52"/>
      <c r="J2426" s="52"/>
      <c r="K2426" s="53">
        <f t="shared" si="60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364"/>
      <c r="E2427" s="48"/>
      <c r="F2427" s="49"/>
      <c r="G2427" s="50"/>
      <c r="H2427" s="51"/>
      <c r="I2427" s="52"/>
      <c r="J2427" s="52"/>
      <c r="K2427" s="53">
        <f t="shared" si="60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364"/>
      <c r="E2428" s="48"/>
      <c r="F2428" s="49"/>
      <c r="G2428" s="50"/>
      <c r="H2428" s="51"/>
      <c r="I2428" s="52"/>
      <c r="J2428" s="52"/>
      <c r="K2428" s="53">
        <f t="shared" si="60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364"/>
      <c r="E2429" s="48"/>
      <c r="F2429" s="49"/>
      <c r="G2429" s="50"/>
      <c r="H2429" s="51"/>
      <c r="I2429" s="52"/>
      <c r="J2429" s="52"/>
      <c r="K2429" s="53">
        <f t="shared" si="60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363"/>
      <c r="C2431" s="363"/>
      <c r="D2431" s="63"/>
      <c r="E2431" s="64"/>
      <c r="F2431" s="64"/>
      <c r="G2431" s="64"/>
      <c r="H2431" s="64"/>
      <c r="I2431" s="65"/>
      <c r="J2431" s="444"/>
      <c r="K2431" s="445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446">
        <f>SUM(K2410:K2430)</f>
        <v>2638440</v>
      </c>
      <c r="K2432" s="447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448"/>
      <c r="K2433" s="448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445"/>
      <c r="K2435" s="445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28</v>
      </c>
      <c r="J2436" s="449">
        <f>((J2432/1.11)+(K2434/1.11))*11%</f>
        <v>261467.02702702701</v>
      </c>
      <c r="K2436" s="450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445"/>
      <c r="K2437" s="445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18</v>
      </c>
      <c r="J2438" s="76"/>
      <c r="K2438" s="77">
        <f>J2432-K2434</f>
        <v>2638440</v>
      </c>
      <c r="L2438" s="73"/>
    </row>
    <row r="2439" spans="1:12" s="10" customFormat="1" ht="13.5" customHeight="1" x14ac:dyDescent="0.25">
      <c r="A2439" s="5"/>
      <c r="B2439" s="78" t="s">
        <v>19</v>
      </c>
      <c r="C2439" s="64"/>
      <c r="D2439" s="63"/>
      <c r="I2439" s="79"/>
      <c r="J2439" s="27" t="s">
        <v>20</v>
      </c>
      <c r="K2439" s="80" t="s">
        <v>124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183"/>
      <c r="B2441" s="184"/>
      <c r="C2441" s="184"/>
      <c r="D2441" s="185"/>
      <c r="E2441" s="184"/>
      <c r="F2441" s="184"/>
      <c r="G2441" s="184"/>
      <c r="H2441" s="184"/>
      <c r="I2441" s="186"/>
      <c r="J2441" s="186"/>
      <c r="K2441" s="184"/>
      <c r="L2441" s="184"/>
    </row>
    <row r="2442" spans="1:12" s="10" customFormat="1" ht="16.5" customHeight="1" x14ac:dyDescent="0.3">
      <c r="A2442" s="187"/>
      <c r="B2442" s="188" t="s">
        <v>0</v>
      </c>
      <c r="C2442" s="189"/>
      <c r="D2442" s="190" t="s">
        <v>1</v>
      </c>
      <c r="E2442" s="191">
        <v>22050115</v>
      </c>
      <c r="F2442" s="192"/>
      <c r="G2442" s="193" t="s">
        <v>2</v>
      </c>
      <c r="H2442" s="467" t="s">
        <v>79</v>
      </c>
      <c r="I2442" s="467"/>
      <c r="J2442" s="467"/>
      <c r="K2442" s="468"/>
      <c r="L2442" s="194"/>
    </row>
    <row r="2443" spans="1:12" s="10" customFormat="1" ht="2.4500000000000002" customHeight="1" x14ac:dyDescent="0.3">
      <c r="A2443" s="187"/>
      <c r="B2443" s="195"/>
      <c r="C2443" s="196"/>
      <c r="D2443" s="197"/>
      <c r="E2443" s="198"/>
      <c r="F2443" s="432" t="s">
        <v>3</v>
      </c>
      <c r="G2443" s="199"/>
      <c r="H2443" s="469"/>
      <c r="I2443" s="469"/>
      <c r="J2443" s="469"/>
      <c r="K2443" s="470"/>
      <c r="L2443" s="194"/>
    </row>
    <row r="2444" spans="1:12" s="10" customFormat="1" ht="16.5" customHeight="1" x14ac:dyDescent="0.3">
      <c r="A2444" s="187"/>
      <c r="B2444" s="188" t="s">
        <v>4</v>
      </c>
      <c r="C2444" s="189"/>
      <c r="D2444" s="433">
        <v>44712</v>
      </c>
      <c r="E2444" s="434"/>
      <c r="F2444" s="432"/>
      <c r="G2444" s="200"/>
      <c r="H2444" s="412"/>
      <c r="I2444" s="412"/>
      <c r="J2444" s="412"/>
      <c r="K2444" s="435"/>
      <c r="L2444" s="200"/>
    </row>
    <row r="2445" spans="1:12" s="10" customFormat="1" ht="2.4500000000000002" customHeight="1" x14ac:dyDescent="0.3">
      <c r="A2445" s="187"/>
      <c r="B2445" s="195"/>
      <c r="C2445" s="196"/>
      <c r="D2445" s="197"/>
      <c r="E2445" s="198"/>
      <c r="F2445" s="432"/>
      <c r="G2445" s="200"/>
      <c r="H2445" s="436" t="s">
        <v>80</v>
      </c>
      <c r="I2445" s="436"/>
      <c r="J2445" s="436"/>
      <c r="K2445" s="437"/>
      <c r="L2445" s="201"/>
    </row>
    <row r="2446" spans="1:12" s="10" customFormat="1" ht="16.5" customHeight="1" x14ac:dyDescent="0.4">
      <c r="A2446" s="187"/>
      <c r="B2446" s="188" t="s">
        <v>5</v>
      </c>
      <c r="C2446" s="189"/>
      <c r="D2446" s="202" t="s">
        <v>165</v>
      </c>
      <c r="E2446" s="191"/>
      <c r="F2446" s="203"/>
      <c r="G2446" s="204"/>
      <c r="H2446" s="438"/>
      <c r="I2446" s="438"/>
      <c r="J2446" s="438"/>
      <c r="K2446" s="439"/>
      <c r="L2446" s="201"/>
    </row>
    <row r="2447" spans="1:12" s="10" customFormat="1" ht="5.0999999999999996" customHeight="1" x14ac:dyDescent="0.45">
      <c r="A2447" s="187"/>
      <c r="B2447" s="205"/>
      <c r="C2447" s="206"/>
      <c r="D2447" s="207"/>
      <c r="E2447" s="192"/>
      <c r="F2447" s="208"/>
      <c r="G2447" s="192"/>
      <c r="H2447" s="192"/>
      <c r="I2447" s="209"/>
      <c r="J2447" s="209"/>
      <c r="K2447" s="210"/>
      <c r="L2447" s="192"/>
    </row>
    <row r="2448" spans="1:12" s="10" customFormat="1" ht="14.25" thickBot="1" x14ac:dyDescent="0.3">
      <c r="A2448" s="187"/>
      <c r="B2448" s="211" t="s">
        <v>6</v>
      </c>
      <c r="C2448" s="211" t="s">
        <v>7</v>
      </c>
      <c r="D2448" s="212" t="s">
        <v>8</v>
      </c>
      <c r="E2448" s="213"/>
      <c r="F2448" s="214" t="s">
        <v>9</v>
      </c>
      <c r="G2448" s="215"/>
      <c r="H2448" s="211" t="s">
        <v>10</v>
      </c>
      <c r="I2448" s="216" t="s">
        <v>11</v>
      </c>
      <c r="J2448" s="216" t="s">
        <v>12</v>
      </c>
      <c r="K2448" s="217" t="s">
        <v>13</v>
      </c>
      <c r="L2448" s="218"/>
    </row>
    <row r="2449" spans="1:12" s="10" customFormat="1" ht="7.5" customHeight="1" thickTop="1" x14ac:dyDescent="0.25">
      <c r="A2449" s="187"/>
      <c r="B2449" s="219"/>
      <c r="C2449" s="220"/>
      <c r="D2449" s="221"/>
      <c r="E2449" s="222"/>
      <c r="F2449" s="223"/>
      <c r="G2449" s="224"/>
      <c r="H2449" s="219"/>
      <c r="I2449" s="225"/>
      <c r="J2449" s="225"/>
      <c r="K2449" s="226"/>
      <c r="L2449" s="218"/>
    </row>
    <row r="2450" spans="1:12" s="10" customFormat="1" ht="13.5" customHeight="1" x14ac:dyDescent="0.25">
      <c r="A2450" s="227">
        <v>1</v>
      </c>
      <c r="B2450" s="228">
        <v>3</v>
      </c>
      <c r="C2450" s="228" t="s">
        <v>32</v>
      </c>
      <c r="D2450" s="372"/>
      <c r="E2450" s="230" t="s">
        <v>123</v>
      </c>
      <c r="F2450" s="231"/>
      <c r="G2450" s="232"/>
      <c r="H2450" s="233">
        <v>124200</v>
      </c>
      <c r="I2450" s="234">
        <v>0.1</v>
      </c>
      <c r="J2450" s="234"/>
      <c r="K2450" s="235">
        <f t="shared" ref="K2450:K2469" si="61">(B2450*H2450-((B2450*H2450)*I2450))-((B2450*H2450-((B2450*H2450)*I2450))*J2450)</f>
        <v>335340</v>
      </c>
      <c r="L2450" s="218"/>
    </row>
    <row r="2451" spans="1:12" s="10" customFormat="1" ht="13.5" customHeight="1" x14ac:dyDescent="0.25">
      <c r="A2451" s="227">
        <v>2</v>
      </c>
      <c r="B2451" s="228">
        <v>48</v>
      </c>
      <c r="C2451" s="228" t="s">
        <v>49</v>
      </c>
      <c r="D2451" s="372"/>
      <c r="E2451" s="230" t="s">
        <v>166</v>
      </c>
      <c r="F2451" s="231"/>
      <c r="G2451" s="232"/>
      <c r="H2451" s="233">
        <v>11900</v>
      </c>
      <c r="I2451" s="234">
        <v>0.1</v>
      </c>
      <c r="J2451" s="234"/>
      <c r="K2451" s="235">
        <f t="shared" si="61"/>
        <v>514080</v>
      </c>
      <c r="L2451" s="218"/>
    </row>
    <row r="2452" spans="1:12" s="10" customFormat="1" ht="13.5" x14ac:dyDescent="0.25">
      <c r="A2452" s="227">
        <v>3</v>
      </c>
      <c r="B2452" s="228">
        <v>1</v>
      </c>
      <c r="C2452" s="228" t="s">
        <v>32</v>
      </c>
      <c r="D2452" s="372"/>
      <c r="E2452" s="230" t="s">
        <v>76</v>
      </c>
      <c r="F2452" s="231"/>
      <c r="G2452" s="232"/>
      <c r="H2452" s="233">
        <v>87000</v>
      </c>
      <c r="I2452" s="234">
        <v>0.1</v>
      </c>
      <c r="J2452" s="234"/>
      <c r="K2452" s="235">
        <f t="shared" si="61"/>
        <v>78300</v>
      </c>
      <c r="L2452" s="218"/>
    </row>
    <row r="2453" spans="1:12" s="10" customFormat="1" ht="13.5" customHeight="1" x14ac:dyDescent="0.25">
      <c r="A2453" s="227">
        <v>4</v>
      </c>
      <c r="B2453" s="228">
        <v>36</v>
      </c>
      <c r="C2453" s="228" t="s">
        <v>32</v>
      </c>
      <c r="D2453" s="372">
        <v>1</v>
      </c>
      <c r="E2453" s="236" t="s">
        <v>105</v>
      </c>
      <c r="F2453" s="231"/>
      <c r="G2453" s="232"/>
      <c r="H2453" s="233">
        <v>52800</v>
      </c>
      <c r="I2453" s="234">
        <v>0.1</v>
      </c>
      <c r="J2453" s="234"/>
      <c r="K2453" s="235">
        <f t="shared" si="61"/>
        <v>1710720</v>
      </c>
      <c r="L2453" s="218"/>
    </row>
    <row r="2454" spans="1:12" s="10" customFormat="1" ht="13.5" x14ac:dyDescent="0.25">
      <c r="A2454" s="227">
        <v>5</v>
      </c>
      <c r="B2454" s="228"/>
      <c r="C2454" s="228"/>
      <c r="D2454" s="372"/>
      <c r="E2454" s="236"/>
      <c r="F2454" s="231"/>
      <c r="G2454" s="232"/>
      <c r="H2454" s="233"/>
      <c r="I2454" s="234"/>
      <c r="J2454" s="234"/>
      <c r="K2454" s="235">
        <f t="shared" si="61"/>
        <v>0</v>
      </c>
      <c r="L2454" s="218"/>
    </row>
    <row r="2455" spans="1:12" s="10" customFormat="1" ht="13.5" x14ac:dyDescent="0.25">
      <c r="A2455" s="227">
        <v>6</v>
      </c>
      <c r="B2455" s="228"/>
      <c r="C2455" s="228"/>
      <c r="D2455" s="372"/>
      <c r="E2455" s="236"/>
      <c r="F2455" s="231"/>
      <c r="G2455" s="232"/>
      <c r="H2455" s="233"/>
      <c r="I2455" s="234"/>
      <c r="J2455" s="234"/>
      <c r="K2455" s="235">
        <f t="shared" si="61"/>
        <v>0</v>
      </c>
      <c r="L2455" s="218"/>
    </row>
    <row r="2456" spans="1:12" s="10" customFormat="1" ht="13.5" x14ac:dyDescent="0.25">
      <c r="A2456" s="227">
        <v>7</v>
      </c>
      <c r="B2456" s="228"/>
      <c r="C2456" s="228"/>
      <c r="D2456" s="372"/>
      <c r="E2456" s="236"/>
      <c r="F2456" s="231"/>
      <c r="G2456" s="232"/>
      <c r="H2456" s="233"/>
      <c r="I2456" s="234"/>
      <c r="J2456" s="234"/>
      <c r="K2456" s="235">
        <f t="shared" si="61"/>
        <v>0</v>
      </c>
      <c r="L2456" s="218"/>
    </row>
    <row r="2457" spans="1:12" s="10" customFormat="1" ht="13.5" x14ac:dyDescent="0.25">
      <c r="A2457" s="227">
        <v>8</v>
      </c>
      <c r="B2457" s="228"/>
      <c r="C2457" s="228"/>
      <c r="D2457" s="372"/>
      <c r="E2457" s="236"/>
      <c r="F2457" s="231"/>
      <c r="G2457" s="232"/>
      <c r="H2457" s="233"/>
      <c r="I2457" s="234"/>
      <c r="J2457" s="234"/>
      <c r="K2457" s="235">
        <f t="shared" si="61"/>
        <v>0</v>
      </c>
      <c r="L2457" s="218"/>
    </row>
    <row r="2458" spans="1:12" s="10" customFormat="1" ht="13.5" x14ac:dyDescent="0.25">
      <c r="A2458" s="227">
        <v>9</v>
      </c>
      <c r="B2458" s="228"/>
      <c r="C2458" s="228"/>
      <c r="D2458" s="372"/>
      <c r="E2458" s="236"/>
      <c r="F2458" s="231"/>
      <c r="G2458" s="232"/>
      <c r="H2458" s="233"/>
      <c r="I2458" s="234"/>
      <c r="J2458" s="234"/>
      <c r="K2458" s="235">
        <f t="shared" si="61"/>
        <v>0</v>
      </c>
      <c r="L2458" s="218"/>
    </row>
    <row r="2459" spans="1:12" s="10" customFormat="1" ht="13.5" x14ac:dyDescent="0.25">
      <c r="A2459" s="227">
        <v>10</v>
      </c>
      <c r="B2459" s="228"/>
      <c r="C2459" s="228"/>
      <c r="D2459" s="372"/>
      <c r="E2459" s="236"/>
      <c r="F2459" s="231"/>
      <c r="G2459" s="232"/>
      <c r="H2459" s="233"/>
      <c r="I2459" s="234"/>
      <c r="J2459" s="234"/>
      <c r="K2459" s="235">
        <f t="shared" si="61"/>
        <v>0</v>
      </c>
      <c r="L2459" s="218"/>
    </row>
    <row r="2460" spans="1:12" s="10" customFormat="1" ht="13.5" x14ac:dyDescent="0.25">
      <c r="A2460" s="227">
        <v>11</v>
      </c>
      <c r="B2460" s="228"/>
      <c r="C2460" s="228"/>
      <c r="D2460" s="372"/>
      <c r="E2460" s="236"/>
      <c r="F2460" s="231"/>
      <c r="G2460" s="232"/>
      <c r="H2460" s="233"/>
      <c r="I2460" s="234"/>
      <c r="J2460" s="234"/>
      <c r="K2460" s="235">
        <f t="shared" si="61"/>
        <v>0</v>
      </c>
      <c r="L2460" s="218"/>
    </row>
    <row r="2461" spans="1:12" s="10" customFormat="1" ht="13.5" x14ac:dyDescent="0.25">
      <c r="A2461" s="227">
        <v>12</v>
      </c>
      <c r="B2461" s="228"/>
      <c r="C2461" s="228"/>
      <c r="D2461" s="372"/>
      <c r="E2461" s="236"/>
      <c r="F2461" s="231"/>
      <c r="G2461" s="232"/>
      <c r="H2461" s="233"/>
      <c r="I2461" s="234"/>
      <c r="J2461" s="234"/>
      <c r="K2461" s="235">
        <f t="shared" si="61"/>
        <v>0</v>
      </c>
      <c r="L2461" s="218"/>
    </row>
    <row r="2462" spans="1:12" s="10" customFormat="1" ht="13.5" x14ac:dyDescent="0.25">
      <c r="A2462" s="227">
        <v>13</v>
      </c>
      <c r="B2462" s="228"/>
      <c r="C2462" s="228"/>
      <c r="D2462" s="372"/>
      <c r="E2462" s="236"/>
      <c r="F2462" s="231"/>
      <c r="G2462" s="232"/>
      <c r="H2462" s="233"/>
      <c r="I2462" s="234"/>
      <c r="J2462" s="234"/>
      <c r="K2462" s="235">
        <f t="shared" si="61"/>
        <v>0</v>
      </c>
      <c r="L2462" s="218"/>
    </row>
    <row r="2463" spans="1:12" s="10" customFormat="1" ht="13.5" x14ac:dyDescent="0.25">
      <c r="A2463" s="227">
        <v>14</v>
      </c>
      <c r="B2463" s="228"/>
      <c r="C2463" s="228"/>
      <c r="D2463" s="372"/>
      <c r="E2463" s="236"/>
      <c r="F2463" s="231"/>
      <c r="G2463" s="232"/>
      <c r="H2463" s="233"/>
      <c r="I2463" s="234"/>
      <c r="J2463" s="234"/>
      <c r="K2463" s="235">
        <f t="shared" si="61"/>
        <v>0</v>
      </c>
      <c r="L2463" s="218"/>
    </row>
    <row r="2464" spans="1:12" s="10" customFormat="1" ht="13.5" x14ac:dyDescent="0.25">
      <c r="A2464" s="227">
        <v>15</v>
      </c>
      <c r="B2464" s="228"/>
      <c r="C2464" s="228"/>
      <c r="D2464" s="372"/>
      <c r="E2464" s="236"/>
      <c r="F2464" s="231"/>
      <c r="G2464" s="232"/>
      <c r="H2464" s="233"/>
      <c r="I2464" s="234"/>
      <c r="J2464" s="234"/>
      <c r="K2464" s="235">
        <f t="shared" si="61"/>
        <v>0</v>
      </c>
      <c r="L2464" s="218"/>
    </row>
    <row r="2465" spans="1:12" s="10" customFormat="1" ht="13.5" x14ac:dyDescent="0.25">
      <c r="A2465" s="227">
        <v>16</v>
      </c>
      <c r="B2465" s="228"/>
      <c r="C2465" s="228"/>
      <c r="D2465" s="372"/>
      <c r="E2465" s="236"/>
      <c r="F2465" s="231"/>
      <c r="G2465" s="232"/>
      <c r="H2465" s="233"/>
      <c r="I2465" s="234"/>
      <c r="J2465" s="234"/>
      <c r="K2465" s="235">
        <f t="shared" si="61"/>
        <v>0</v>
      </c>
      <c r="L2465" s="218"/>
    </row>
    <row r="2466" spans="1:12" s="10" customFormat="1" ht="13.5" x14ac:dyDescent="0.25">
      <c r="A2466" s="227">
        <v>17</v>
      </c>
      <c r="B2466" s="228"/>
      <c r="C2466" s="228"/>
      <c r="D2466" s="372"/>
      <c r="E2466" s="236"/>
      <c r="F2466" s="231"/>
      <c r="G2466" s="232"/>
      <c r="H2466" s="233"/>
      <c r="I2466" s="234"/>
      <c r="J2466" s="234"/>
      <c r="K2466" s="235">
        <f t="shared" si="61"/>
        <v>0</v>
      </c>
      <c r="L2466" s="218"/>
    </row>
    <row r="2467" spans="1:12" s="10" customFormat="1" ht="13.5" x14ac:dyDescent="0.25">
      <c r="A2467" s="227">
        <v>18</v>
      </c>
      <c r="B2467" s="228"/>
      <c r="C2467" s="228"/>
      <c r="D2467" s="372"/>
      <c r="E2467" s="236"/>
      <c r="F2467" s="231"/>
      <c r="G2467" s="232"/>
      <c r="H2467" s="233"/>
      <c r="I2467" s="234"/>
      <c r="J2467" s="234"/>
      <c r="K2467" s="235">
        <f t="shared" si="61"/>
        <v>0</v>
      </c>
      <c r="L2467" s="218"/>
    </row>
    <row r="2468" spans="1:12" s="10" customFormat="1" ht="12.75" customHeight="1" x14ac:dyDescent="0.25">
      <c r="A2468" s="227">
        <v>19</v>
      </c>
      <c r="B2468" s="228"/>
      <c r="C2468" s="228"/>
      <c r="D2468" s="372"/>
      <c r="E2468" s="236"/>
      <c r="F2468" s="231"/>
      <c r="G2468" s="232"/>
      <c r="H2468" s="233"/>
      <c r="I2468" s="234"/>
      <c r="J2468" s="234"/>
      <c r="K2468" s="235">
        <f t="shared" si="61"/>
        <v>0</v>
      </c>
      <c r="L2468" s="218"/>
    </row>
    <row r="2469" spans="1:12" s="10" customFormat="1" ht="13.5" x14ac:dyDescent="0.25">
      <c r="A2469" s="227">
        <v>20</v>
      </c>
      <c r="B2469" s="228"/>
      <c r="C2469" s="228"/>
      <c r="D2469" s="372"/>
      <c r="E2469" s="236"/>
      <c r="F2469" s="231"/>
      <c r="G2469" s="232"/>
      <c r="H2469" s="233"/>
      <c r="I2469" s="234"/>
      <c r="J2469" s="234"/>
      <c r="K2469" s="235">
        <f t="shared" si="61"/>
        <v>0</v>
      </c>
      <c r="L2469" s="218"/>
    </row>
    <row r="2470" spans="1:12" s="10" customFormat="1" ht="7.5" customHeight="1" x14ac:dyDescent="0.25">
      <c r="A2470" s="187"/>
      <c r="B2470" s="237"/>
      <c r="C2470" s="237"/>
      <c r="D2470" s="238"/>
      <c r="E2470" s="239"/>
      <c r="F2470" s="240"/>
      <c r="G2470" s="241"/>
      <c r="H2470" s="242"/>
      <c r="I2470" s="243"/>
      <c r="J2470" s="243"/>
      <c r="K2470" s="244"/>
      <c r="L2470" s="218"/>
    </row>
    <row r="2471" spans="1:12" s="10" customFormat="1" ht="5.0999999999999996" customHeight="1" x14ac:dyDescent="0.25">
      <c r="A2471" s="187"/>
      <c r="B2471" s="370"/>
      <c r="C2471" s="370"/>
      <c r="D2471" s="246"/>
      <c r="E2471" s="247"/>
      <c r="F2471" s="247"/>
      <c r="G2471" s="247"/>
      <c r="H2471" s="247"/>
      <c r="I2471" s="248"/>
      <c r="J2471" s="440"/>
      <c r="K2471" s="412"/>
      <c r="L2471" s="192"/>
    </row>
    <row r="2472" spans="1:12" s="10" customFormat="1" ht="16.5" customHeight="1" x14ac:dyDescent="0.3">
      <c r="A2472" s="187"/>
      <c r="B2472" s="249"/>
      <c r="C2472" s="249"/>
      <c r="D2472" s="207"/>
      <c r="E2472" s="192"/>
      <c r="F2472" s="192"/>
      <c r="G2472" s="192"/>
      <c r="H2472" s="192"/>
      <c r="I2472" s="250" t="s">
        <v>14</v>
      </c>
      <c r="J2472" s="441">
        <f>SUM(K2450:K2470)</f>
        <v>2638440</v>
      </c>
      <c r="K2472" s="442"/>
      <c r="L2472" s="218"/>
    </row>
    <row r="2473" spans="1:12" s="10" customFormat="1" ht="5.0999999999999996" customHeight="1" x14ac:dyDescent="0.3">
      <c r="A2473" s="187"/>
      <c r="B2473" s="249"/>
      <c r="C2473" s="249"/>
      <c r="D2473" s="207"/>
      <c r="E2473" s="192"/>
      <c r="F2473" s="192"/>
      <c r="G2473" s="192"/>
      <c r="H2473" s="192"/>
      <c r="I2473" s="251"/>
      <c r="J2473" s="443"/>
      <c r="K2473" s="443"/>
      <c r="L2473" s="192"/>
    </row>
    <row r="2474" spans="1:12" s="10" customFormat="1" ht="16.5" customHeight="1" x14ac:dyDescent="0.3">
      <c r="A2474" s="187"/>
      <c r="B2474" s="249"/>
      <c r="C2474" s="249"/>
      <c r="D2474" s="207"/>
      <c r="E2474" s="192"/>
      <c r="F2474" s="192"/>
      <c r="G2474" s="192"/>
      <c r="H2474" s="192"/>
      <c r="I2474" s="250" t="s">
        <v>15</v>
      </c>
      <c r="J2474" s="252"/>
      <c r="K2474" s="253">
        <f>J2472*J2474</f>
        <v>0</v>
      </c>
      <c r="L2474" s="254"/>
    </row>
    <row r="2475" spans="1:12" s="10" customFormat="1" ht="5.0999999999999996" customHeight="1" x14ac:dyDescent="0.3">
      <c r="A2475" s="187"/>
      <c r="B2475" s="249"/>
      <c r="C2475" s="249"/>
      <c r="D2475" s="207"/>
      <c r="E2475" s="192"/>
      <c r="F2475" s="192"/>
      <c r="G2475" s="192"/>
      <c r="H2475" s="192"/>
      <c r="I2475" s="251"/>
      <c r="J2475" s="412"/>
      <c r="K2475" s="412"/>
      <c r="L2475" s="192"/>
    </row>
    <row r="2476" spans="1:12" s="10" customFormat="1" ht="16.5" customHeight="1" x14ac:dyDescent="0.3">
      <c r="A2476" s="187"/>
      <c r="B2476" s="255" t="s">
        <v>16</v>
      </c>
      <c r="C2476" s="255"/>
      <c r="D2476" s="207"/>
      <c r="E2476" s="207" t="s">
        <v>17</v>
      </c>
      <c r="F2476" s="192"/>
      <c r="G2476" s="192"/>
      <c r="H2476" s="192"/>
      <c r="I2476" s="250" t="s">
        <v>28</v>
      </c>
      <c r="J2476" s="410">
        <f>((J2472/1.11)+(K2474/1.11))*11%</f>
        <v>261467.02702702701</v>
      </c>
      <c r="K2476" s="411"/>
      <c r="L2476" s="256"/>
    </row>
    <row r="2477" spans="1:12" s="10" customFormat="1" ht="5.0999999999999996" customHeight="1" x14ac:dyDescent="0.3">
      <c r="A2477" s="187"/>
      <c r="B2477" s="249"/>
      <c r="C2477" s="249"/>
      <c r="D2477" s="207"/>
      <c r="E2477" s="192"/>
      <c r="F2477" s="192"/>
      <c r="G2477" s="192"/>
      <c r="H2477" s="192"/>
      <c r="I2477" s="251"/>
      <c r="J2477" s="412"/>
      <c r="K2477" s="412"/>
      <c r="L2477" s="192"/>
    </row>
    <row r="2478" spans="1:12" s="10" customFormat="1" ht="16.5" customHeight="1" x14ac:dyDescent="0.3">
      <c r="A2478" s="187"/>
      <c r="B2478" s="257"/>
      <c r="C2478" s="258"/>
      <c r="D2478" s="207"/>
      <c r="E2478" s="207"/>
      <c r="F2478" s="192"/>
      <c r="G2478" s="192"/>
      <c r="H2478" s="192"/>
      <c r="I2478" s="250" t="s">
        <v>18</v>
      </c>
      <c r="J2478" s="259"/>
      <c r="K2478" s="260">
        <f>J2472-K2474</f>
        <v>2638440</v>
      </c>
      <c r="L2478" s="256"/>
    </row>
    <row r="2479" spans="1:12" s="10" customFormat="1" ht="13.5" customHeight="1" x14ac:dyDescent="0.25">
      <c r="A2479" s="187"/>
      <c r="B2479" s="261" t="s">
        <v>19</v>
      </c>
      <c r="C2479" s="247"/>
      <c r="D2479" s="246"/>
      <c r="E2479" s="192"/>
      <c r="F2479" s="192"/>
      <c r="G2479" s="192"/>
      <c r="H2479" s="192"/>
      <c r="I2479" s="262"/>
      <c r="J2479" s="209" t="s">
        <v>20</v>
      </c>
      <c r="K2479" s="263" t="s">
        <v>124</v>
      </c>
      <c r="L2479" s="192"/>
    </row>
    <row r="2480" spans="1:12" s="10" customFormat="1" ht="7.5" customHeight="1" x14ac:dyDescent="0.25">
      <c r="A2480" s="264"/>
      <c r="B2480" s="247"/>
      <c r="C2480" s="247"/>
      <c r="D2480" s="246"/>
      <c r="E2480" s="247"/>
      <c r="F2480" s="247"/>
      <c r="G2480" s="247"/>
      <c r="H2480" s="247"/>
      <c r="I2480" s="265"/>
      <c r="J2480" s="265"/>
      <c r="K2480" s="266"/>
      <c r="L2480" s="247"/>
    </row>
    <row r="2481" spans="1:12" ht="7.5" customHeight="1" x14ac:dyDescent="0.25">
      <c r="A2481" s="99"/>
      <c r="B2481" s="100"/>
      <c r="C2481" s="100"/>
      <c r="D2481" s="101"/>
      <c r="E2481" s="100"/>
      <c r="F2481" s="100"/>
      <c r="G2481" s="100"/>
      <c r="H2481" s="100"/>
      <c r="I2481" s="102"/>
      <c r="J2481" s="102"/>
      <c r="K2481" s="100"/>
      <c r="L2481" s="100"/>
    </row>
    <row r="2482" spans="1:12" s="10" customFormat="1" ht="16.5" customHeight="1" x14ac:dyDescent="0.3">
      <c r="A2482" s="103"/>
      <c r="B2482" s="104" t="s">
        <v>0</v>
      </c>
      <c r="C2482" s="105"/>
      <c r="D2482" s="106" t="s">
        <v>1</v>
      </c>
      <c r="E2482" s="107">
        <v>22050115</v>
      </c>
      <c r="F2482" s="108"/>
      <c r="G2482" s="109" t="s">
        <v>2</v>
      </c>
      <c r="H2482" s="471" t="s">
        <v>79</v>
      </c>
      <c r="I2482" s="471"/>
      <c r="J2482" s="471"/>
      <c r="K2482" s="472"/>
      <c r="L2482" s="110"/>
    </row>
    <row r="2483" spans="1:12" s="10" customFormat="1" ht="2.4500000000000002" customHeight="1" x14ac:dyDescent="0.3">
      <c r="A2483" s="103"/>
      <c r="B2483" s="111"/>
      <c r="C2483" s="112"/>
      <c r="D2483" s="113"/>
      <c r="E2483" s="114"/>
      <c r="F2483" s="417" t="s">
        <v>3</v>
      </c>
      <c r="G2483" s="115"/>
      <c r="H2483" s="473"/>
      <c r="I2483" s="473"/>
      <c r="J2483" s="473"/>
      <c r="K2483" s="474"/>
      <c r="L2483" s="110"/>
    </row>
    <row r="2484" spans="1:12" s="10" customFormat="1" ht="16.5" customHeight="1" x14ac:dyDescent="0.3">
      <c r="A2484" s="103"/>
      <c r="B2484" s="104" t="s">
        <v>4</v>
      </c>
      <c r="C2484" s="105"/>
      <c r="D2484" s="418">
        <v>44712</v>
      </c>
      <c r="E2484" s="419"/>
      <c r="F2484" s="417"/>
      <c r="G2484" s="116"/>
      <c r="H2484" s="407"/>
      <c r="I2484" s="407"/>
      <c r="J2484" s="407"/>
      <c r="K2484" s="420"/>
      <c r="L2484" s="116"/>
    </row>
    <row r="2485" spans="1:12" s="10" customFormat="1" ht="2.4500000000000002" customHeight="1" x14ac:dyDescent="0.3">
      <c r="A2485" s="103"/>
      <c r="B2485" s="111"/>
      <c r="C2485" s="112"/>
      <c r="D2485" s="113"/>
      <c r="E2485" s="114"/>
      <c r="F2485" s="417"/>
      <c r="G2485" s="116"/>
      <c r="H2485" s="421" t="s">
        <v>80</v>
      </c>
      <c r="I2485" s="421"/>
      <c r="J2485" s="421"/>
      <c r="K2485" s="422"/>
      <c r="L2485" s="117"/>
    </row>
    <row r="2486" spans="1:12" s="10" customFormat="1" ht="16.5" customHeight="1" x14ac:dyDescent="0.4">
      <c r="A2486" s="103"/>
      <c r="B2486" s="104" t="s">
        <v>5</v>
      </c>
      <c r="C2486" s="105"/>
      <c r="D2486" s="118" t="s">
        <v>165</v>
      </c>
      <c r="E2486" s="107"/>
      <c r="F2486" s="119"/>
      <c r="G2486" s="120"/>
      <c r="H2486" s="423"/>
      <c r="I2486" s="423"/>
      <c r="J2486" s="423"/>
      <c r="K2486" s="424"/>
      <c r="L2486" s="117"/>
    </row>
    <row r="2487" spans="1:12" s="10" customFormat="1" ht="5.0999999999999996" customHeight="1" x14ac:dyDescent="0.45">
      <c r="A2487" s="103"/>
      <c r="B2487" s="121"/>
      <c r="C2487" s="122"/>
      <c r="D2487" s="123"/>
      <c r="E2487" s="108"/>
      <c r="F2487" s="124"/>
      <c r="G2487" s="108"/>
      <c r="H2487" s="108"/>
      <c r="I2487" s="125"/>
      <c r="J2487" s="125"/>
      <c r="K2487" s="126"/>
      <c r="L2487" s="108"/>
    </row>
    <row r="2488" spans="1:12" s="10" customFormat="1" ht="14.25" thickBot="1" x14ac:dyDescent="0.3">
      <c r="A2488" s="103"/>
      <c r="B2488" s="127" t="s">
        <v>6</v>
      </c>
      <c r="C2488" s="127" t="s">
        <v>7</v>
      </c>
      <c r="D2488" s="128" t="s">
        <v>8</v>
      </c>
      <c r="E2488" s="129"/>
      <c r="F2488" s="130" t="s">
        <v>9</v>
      </c>
      <c r="G2488" s="131"/>
      <c r="H2488" s="127" t="s">
        <v>10</v>
      </c>
      <c r="I2488" s="132" t="s">
        <v>11</v>
      </c>
      <c r="J2488" s="132" t="s">
        <v>12</v>
      </c>
      <c r="K2488" s="133" t="s">
        <v>13</v>
      </c>
      <c r="L2488" s="134"/>
    </row>
    <row r="2489" spans="1:12" s="10" customFormat="1" ht="7.5" customHeight="1" thickTop="1" x14ac:dyDescent="0.25">
      <c r="A2489" s="103"/>
      <c r="B2489" s="135"/>
      <c r="C2489" s="136"/>
      <c r="D2489" s="137"/>
      <c r="E2489" s="138"/>
      <c r="F2489" s="139"/>
      <c r="G2489" s="140"/>
      <c r="H2489" s="135"/>
      <c r="I2489" s="141"/>
      <c r="J2489" s="141"/>
      <c r="K2489" s="142"/>
      <c r="L2489" s="134"/>
    </row>
    <row r="2490" spans="1:12" s="10" customFormat="1" ht="13.5" customHeight="1" x14ac:dyDescent="0.25">
      <c r="A2490" s="143">
        <v>1</v>
      </c>
      <c r="B2490" s="144">
        <v>3</v>
      </c>
      <c r="C2490" s="144" t="s">
        <v>32</v>
      </c>
      <c r="D2490" s="371"/>
      <c r="E2490" s="146" t="s">
        <v>123</v>
      </c>
      <c r="F2490" s="147"/>
      <c r="G2490" s="148"/>
      <c r="H2490" s="149">
        <v>124200</v>
      </c>
      <c r="I2490" s="150">
        <v>0.1</v>
      </c>
      <c r="J2490" s="150"/>
      <c r="K2490" s="151">
        <f t="shared" ref="K2490:K2509" si="62">(B2490*H2490-((B2490*H2490)*I2490))-((B2490*H2490-((B2490*H2490)*I2490))*J2490)</f>
        <v>335340</v>
      </c>
      <c r="L2490" s="134"/>
    </row>
    <row r="2491" spans="1:12" s="10" customFormat="1" ht="13.5" customHeight="1" x14ac:dyDescent="0.25">
      <c r="A2491" s="143">
        <v>2</v>
      </c>
      <c r="B2491" s="144">
        <v>48</v>
      </c>
      <c r="C2491" s="144" t="s">
        <v>49</v>
      </c>
      <c r="D2491" s="371"/>
      <c r="E2491" s="146" t="s">
        <v>166</v>
      </c>
      <c r="F2491" s="147"/>
      <c r="G2491" s="148"/>
      <c r="H2491" s="149">
        <v>11900</v>
      </c>
      <c r="I2491" s="150">
        <v>0.1</v>
      </c>
      <c r="J2491" s="150"/>
      <c r="K2491" s="151">
        <f t="shared" si="62"/>
        <v>514080</v>
      </c>
      <c r="L2491" s="134"/>
    </row>
    <row r="2492" spans="1:12" s="10" customFormat="1" ht="13.5" x14ac:dyDescent="0.25">
      <c r="A2492" s="143">
        <v>3</v>
      </c>
      <c r="B2492" s="144">
        <v>1</v>
      </c>
      <c r="C2492" s="144" t="s">
        <v>32</v>
      </c>
      <c r="D2492" s="371"/>
      <c r="E2492" s="146" t="s">
        <v>76</v>
      </c>
      <c r="F2492" s="147"/>
      <c r="G2492" s="148"/>
      <c r="H2492" s="149">
        <v>87000</v>
      </c>
      <c r="I2492" s="150">
        <v>0.1</v>
      </c>
      <c r="J2492" s="150"/>
      <c r="K2492" s="151">
        <f t="shared" si="62"/>
        <v>78300</v>
      </c>
      <c r="L2492" s="134"/>
    </row>
    <row r="2493" spans="1:12" s="10" customFormat="1" ht="13.5" customHeight="1" x14ac:dyDescent="0.25">
      <c r="A2493" s="143">
        <v>4</v>
      </c>
      <c r="B2493" s="144">
        <v>36</v>
      </c>
      <c r="C2493" s="144" t="s">
        <v>32</v>
      </c>
      <c r="D2493" s="371">
        <v>1</v>
      </c>
      <c r="E2493" s="152" t="s">
        <v>105</v>
      </c>
      <c r="F2493" s="147"/>
      <c r="G2493" s="148"/>
      <c r="H2493" s="149">
        <v>52800</v>
      </c>
      <c r="I2493" s="150">
        <v>0.1</v>
      </c>
      <c r="J2493" s="150"/>
      <c r="K2493" s="151">
        <f t="shared" si="62"/>
        <v>1710720</v>
      </c>
      <c r="L2493" s="134"/>
    </row>
    <row r="2494" spans="1:12" s="10" customFormat="1" ht="13.5" x14ac:dyDescent="0.25">
      <c r="A2494" s="143">
        <v>5</v>
      </c>
      <c r="B2494" s="144"/>
      <c r="C2494" s="144"/>
      <c r="D2494" s="371"/>
      <c r="E2494" s="152"/>
      <c r="F2494" s="147"/>
      <c r="G2494" s="148"/>
      <c r="H2494" s="149"/>
      <c r="I2494" s="150"/>
      <c r="J2494" s="150"/>
      <c r="K2494" s="151">
        <f t="shared" si="62"/>
        <v>0</v>
      </c>
      <c r="L2494" s="134"/>
    </row>
    <row r="2495" spans="1:12" s="10" customFormat="1" ht="13.5" x14ac:dyDescent="0.25">
      <c r="A2495" s="143">
        <v>6</v>
      </c>
      <c r="B2495" s="144"/>
      <c r="C2495" s="144"/>
      <c r="D2495" s="371"/>
      <c r="E2495" s="152"/>
      <c r="F2495" s="147"/>
      <c r="G2495" s="148"/>
      <c r="H2495" s="149"/>
      <c r="I2495" s="150"/>
      <c r="J2495" s="150"/>
      <c r="K2495" s="151">
        <f t="shared" si="62"/>
        <v>0</v>
      </c>
      <c r="L2495" s="134"/>
    </row>
    <row r="2496" spans="1:12" s="10" customFormat="1" ht="13.5" x14ac:dyDescent="0.25">
      <c r="A2496" s="143">
        <v>7</v>
      </c>
      <c r="B2496" s="144"/>
      <c r="C2496" s="144"/>
      <c r="D2496" s="371"/>
      <c r="E2496" s="152"/>
      <c r="F2496" s="147"/>
      <c r="G2496" s="148"/>
      <c r="H2496" s="149"/>
      <c r="I2496" s="150"/>
      <c r="J2496" s="150"/>
      <c r="K2496" s="151">
        <f t="shared" si="62"/>
        <v>0</v>
      </c>
      <c r="L2496" s="134"/>
    </row>
    <row r="2497" spans="1:12" s="10" customFormat="1" ht="13.5" x14ac:dyDescent="0.25">
      <c r="A2497" s="143">
        <v>8</v>
      </c>
      <c r="B2497" s="144"/>
      <c r="C2497" s="144"/>
      <c r="D2497" s="371"/>
      <c r="E2497" s="152"/>
      <c r="F2497" s="147"/>
      <c r="G2497" s="148"/>
      <c r="H2497" s="149"/>
      <c r="I2497" s="150"/>
      <c r="J2497" s="150"/>
      <c r="K2497" s="151">
        <f t="shared" si="62"/>
        <v>0</v>
      </c>
      <c r="L2497" s="134"/>
    </row>
    <row r="2498" spans="1:12" s="10" customFormat="1" ht="13.5" x14ac:dyDescent="0.25">
      <c r="A2498" s="143">
        <v>9</v>
      </c>
      <c r="B2498" s="144"/>
      <c r="C2498" s="144"/>
      <c r="D2498" s="371"/>
      <c r="E2498" s="152"/>
      <c r="F2498" s="147"/>
      <c r="G2498" s="148"/>
      <c r="H2498" s="149"/>
      <c r="I2498" s="150"/>
      <c r="J2498" s="150"/>
      <c r="K2498" s="151">
        <f t="shared" si="62"/>
        <v>0</v>
      </c>
      <c r="L2498" s="134"/>
    </row>
    <row r="2499" spans="1:12" s="10" customFormat="1" ht="13.5" x14ac:dyDescent="0.25">
      <c r="A2499" s="143">
        <v>10</v>
      </c>
      <c r="B2499" s="144"/>
      <c r="C2499" s="144"/>
      <c r="D2499" s="371"/>
      <c r="E2499" s="152"/>
      <c r="F2499" s="147"/>
      <c r="G2499" s="148"/>
      <c r="H2499" s="149"/>
      <c r="I2499" s="150"/>
      <c r="J2499" s="150"/>
      <c r="K2499" s="151">
        <f t="shared" si="62"/>
        <v>0</v>
      </c>
      <c r="L2499" s="134"/>
    </row>
    <row r="2500" spans="1:12" s="10" customFormat="1" ht="13.5" x14ac:dyDescent="0.25">
      <c r="A2500" s="143">
        <v>11</v>
      </c>
      <c r="B2500" s="144"/>
      <c r="C2500" s="144"/>
      <c r="D2500" s="371"/>
      <c r="E2500" s="152"/>
      <c r="F2500" s="147"/>
      <c r="G2500" s="148"/>
      <c r="H2500" s="149"/>
      <c r="I2500" s="150"/>
      <c r="J2500" s="150"/>
      <c r="K2500" s="151">
        <f t="shared" si="62"/>
        <v>0</v>
      </c>
      <c r="L2500" s="134"/>
    </row>
    <row r="2501" spans="1:12" s="10" customFormat="1" ht="13.5" x14ac:dyDescent="0.25">
      <c r="A2501" s="143">
        <v>12</v>
      </c>
      <c r="B2501" s="144"/>
      <c r="C2501" s="144"/>
      <c r="D2501" s="371"/>
      <c r="E2501" s="152"/>
      <c r="F2501" s="147"/>
      <c r="G2501" s="148"/>
      <c r="H2501" s="149"/>
      <c r="I2501" s="150"/>
      <c r="J2501" s="150"/>
      <c r="K2501" s="151">
        <f t="shared" si="62"/>
        <v>0</v>
      </c>
      <c r="L2501" s="134"/>
    </row>
    <row r="2502" spans="1:12" s="10" customFormat="1" ht="13.5" x14ac:dyDescent="0.25">
      <c r="A2502" s="143">
        <v>13</v>
      </c>
      <c r="B2502" s="144"/>
      <c r="C2502" s="144"/>
      <c r="D2502" s="371"/>
      <c r="E2502" s="152"/>
      <c r="F2502" s="147"/>
      <c r="G2502" s="148"/>
      <c r="H2502" s="149"/>
      <c r="I2502" s="150"/>
      <c r="J2502" s="150"/>
      <c r="K2502" s="151">
        <f t="shared" si="62"/>
        <v>0</v>
      </c>
      <c r="L2502" s="134"/>
    </row>
    <row r="2503" spans="1:12" s="10" customFormat="1" ht="13.5" x14ac:dyDescent="0.25">
      <c r="A2503" s="143">
        <v>14</v>
      </c>
      <c r="B2503" s="144"/>
      <c r="C2503" s="144"/>
      <c r="D2503" s="371"/>
      <c r="E2503" s="152"/>
      <c r="F2503" s="147"/>
      <c r="G2503" s="148"/>
      <c r="H2503" s="149"/>
      <c r="I2503" s="150"/>
      <c r="J2503" s="150"/>
      <c r="K2503" s="151">
        <f t="shared" si="62"/>
        <v>0</v>
      </c>
      <c r="L2503" s="134"/>
    </row>
    <row r="2504" spans="1:12" s="10" customFormat="1" ht="13.5" x14ac:dyDescent="0.25">
      <c r="A2504" s="143">
        <v>15</v>
      </c>
      <c r="B2504" s="144"/>
      <c r="C2504" s="144"/>
      <c r="D2504" s="371"/>
      <c r="E2504" s="152"/>
      <c r="F2504" s="147"/>
      <c r="G2504" s="148"/>
      <c r="H2504" s="149"/>
      <c r="I2504" s="150"/>
      <c r="J2504" s="150"/>
      <c r="K2504" s="151">
        <f t="shared" si="62"/>
        <v>0</v>
      </c>
      <c r="L2504" s="134"/>
    </row>
    <row r="2505" spans="1:12" s="10" customFormat="1" ht="13.5" x14ac:dyDescent="0.25">
      <c r="A2505" s="143">
        <v>16</v>
      </c>
      <c r="B2505" s="144"/>
      <c r="C2505" s="144"/>
      <c r="D2505" s="371"/>
      <c r="E2505" s="152"/>
      <c r="F2505" s="147"/>
      <c r="G2505" s="148"/>
      <c r="H2505" s="149"/>
      <c r="I2505" s="150"/>
      <c r="J2505" s="150"/>
      <c r="K2505" s="151">
        <f t="shared" si="62"/>
        <v>0</v>
      </c>
      <c r="L2505" s="134"/>
    </row>
    <row r="2506" spans="1:12" s="10" customFormat="1" ht="13.5" x14ac:dyDescent="0.25">
      <c r="A2506" s="143">
        <v>17</v>
      </c>
      <c r="B2506" s="144"/>
      <c r="C2506" s="144"/>
      <c r="D2506" s="371"/>
      <c r="E2506" s="152"/>
      <c r="F2506" s="147"/>
      <c r="G2506" s="148"/>
      <c r="H2506" s="149"/>
      <c r="I2506" s="150"/>
      <c r="J2506" s="150"/>
      <c r="K2506" s="151">
        <f t="shared" si="62"/>
        <v>0</v>
      </c>
      <c r="L2506" s="134"/>
    </row>
    <row r="2507" spans="1:12" s="10" customFormat="1" ht="13.5" x14ac:dyDescent="0.25">
      <c r="A2507" s="143">
        <v>18</v>
      </c>
      <c r="B2507" s="144"/>
      <c r="C2507" s="144"/>
      <c r="D2507" s="371"/>
      <c r="E2507" s="152"/>
      <c r="F2507" s="147"/>
      <c r="G2507" s="148"/>
      <c r="H2507" s="149"/>
      <c r="I2507" s="150"/>
      <c r="J2507" s="150"/>
      <c r="K2507" s="151">
        <f t="shared" si="62"/>
        <v>0</v>
      </c>
      <c r="L2507" s="134"/>
    </row>
    <row r="2508" spans="1:12" s="10" customFormat="1" ht="12.75" customHeight="1" x14ac:dyDescent="0.25">
      <c r="A2508" s="143">
        <v>19</v>
      </c>
      <c r="B2508" s="144"/>
      <c r="C2508" s="144"/>
      <c r="D2508" s="371"/>
      <c r="E2508" s="152"/>
      <c r="F2508" s="147"/>
      <c r="G2508" s="148"/>
      <c r="H2508" s="149"/>
      <c r="I2508" s="150"/>
      <c r="J2508" s="150"/>
      <c r="K2508" s="151">
        <f t="shared" si="62"/>
        <v>0</v>
      </c>
      <c r="L2508" s="134"/>
    </row>
    <row r="2509" spans="1:12" s="10" customFormat="1" ht="13.5" x14ac:dyDescent="0.25">
      <c r="A2509" s="143">
        <v>20</v>
      </c>
      <c r="B2509" s="144"/>
      <c r="C2509" s="144"/>
      <c r="D2509" s="371"/>
      <c r="E2509" s="152"/>
      <c r="F2509" s="147"/>
      <c r="G2509" s="148"/>
      <c r="H2509" s="149"/>
      <c r="I2509" s="150"/>
      <c r="J2509" s="150"/>
      <c r="K2509" s="151">
        <f t="shared" si="62"/>
        <v>0</v>
      </c>
      <c r="L2509" s="134"/>
    </row>
    <row r="2510" spans="1:12" s="10" customFormat="1" ht="7.5" customHeight="1" x14ac:dyDescent="0.25">
      <c r="A2510" s="103"/>
      <c r="B2510" s="153"/>
      <c r="C2510" s="153"/>
      <c r="D2510" s="154"/>
      <c r="E2510" s="155"/>
      <c r="F2510" s="156"/>
      <c r="G2510" s="157"/>
      <c r="H2510" s="158"/>
      <c r="I2510" s="159"/>
      <c r="J2510" s="159"/>
      <c r="K2510" s="160"/>
      <c r="L2510" s="134"/>
    </row>
    <row r="2511" spans="1:12" s="10" customFormat="1" ht="5.0999999999999996" customHeight="1" x14ac:dyDescent="0.25">
      <c r="A2511" s="103"/>
      <c r="B2511" s="369"/>
      <c r="C2511" s="369"/>
      <c r="D2511" s="162"/>
      <c r="E2511" s="163"/>
      <c r="F2511" s="163"/>
      <c r="G2511" s="163"/>
      <c r="H2511" s="163"/>
      <c r="I2511" s="164"/>
      <c r="J2511" s="425"/>
      <c r="K2511" s="407"/>
      <c r="L2511" s="108"/>
    </row>
    <row r="2512" spans="1:12" s="10" customFormat="1" ht="16.5" customHeight="1" x14ac:dyDescent="0.3">
      <c r="A2512" s="103"/>
      <c r="B2512" s="165"/>
      <c r="C2512" s="165"/>
      <c r="D2512" s="123"/>
      <c r="E2512" s="108"/>
      <c r="F2512" s="108"/>
      <c r="G2512" s="108"/>
      <c r="H2512" s="108"/>
      <c r="I2512" s="166" t="s">
        <v>14</v>
      </c>
      <c r="J2512" s="426">
        <f>SUM(K2490:K2510)</f>
        <v>2638440</v>
      </c>
      <c r="K2512" s="427"/>
      <c r="L2512" s="134"/>
    </row>
    <row r="2513" spans="1:12" s="10" customFormat="1" ht="5.0999999999999996" customHeight="1" x14ac:dyDescent="0.3">
      <c r="A2513" s="103"/>
      <c r="B2513" s="165"/>
      <c r="C2513" s="165"/>
      <c r="D2513" s="123"/>
      <c r="E2513" s="108"/>
      <c r="F2513" s="108"/>
      <c r="G2513" s="108"/>
      <c r="H2513" s="108"/>
      <c r="I2513" s="167"/>
      <c r="J2513" s="406"/>
      <c r="K2513" s="406"/>
      <c r="L2513" s="108"/>
    </row>
    <row r="2514" spans="1:12" s="10" customFormat="1" ht="16.5" customHeight="1" x14ac:dyDescent="0.3">
      <c r="A2514" s="103"/>
      <c r="B2514" s="165"/>
      <c r="C2514" s="165"/>
      <c r="D2514" s="123"/>
      <c r="E2514" s="108"/>
      <c r="F2514" s="108"/>
      <c r="G2514" s="108"/>
      <c r="H2514" s="108"/>
      <c r="I2514" s="166" t="s">
        <v>15</v>
      </c>
      <c r="J2514" s="168"/>
      <c r="K2514" s="169">
        <f>J2512*J2514</f>
        <v>0</v>
      </c>
      <c r="L2514" s="170"/>
    </row>
    <row r="2515" spans="1:12" s="10" customFormat="1" ht="5.0999999999999996" customHeight="1" x14ac:dyDescent="0.3">
      <c r="A2515" s="103"/>
      <c r="B2515" s="165"/>
      <c r="C2515" s="165"/>
      <c r="D2515" s="123"/>
      <c r="E2515" s="108"/>
      <c r="F2515" s="108"/>
      <c r="G2515" s="108"/>
      <c r="H2515" s="108"/>
      <c r="I2515" s="167"/>
      <c r="J2515" s="407"/>
      <c r="K2515" s="407"/>
      <c r="L2515" s="108"/>
    </row>
    <row r="2516" spans="1:12" s="10" customFormat="1" ht="16.5" customHeight="1" x14ac:dyDescent="0.3">
      <c r="A2516" s="103"/>
      <c r="B2516" s="171" t="s">
        <v>16</v>
      </c>
      <c r="C2516" s="171"/>
      <c r="D2516" s="123"/>
      <c r="E2516" s="123" t="s">
        <v>17</v>
      </c>
      <c r="F2516" s="108"/>
      <c r="G2516" s="108"/>
      <c r="H2516" s="108"/>
      <c r="I2516" s="166" t="s">
        <v>28</v>
      </c>
      <c r="J2516" s="408">
        <f>((J2512/1.11)+(K2514/1.11))*11%</f>
        <v>261467.02702702701</v>
      </c>
      <c r="K2516" s="409"/>
      <c r="L2516" s="172"/>
    </row>
    <row r="2517" spans="1:12" s="10" customFormat="1" ht="5.0999999999999996" customHeight="1" x14ac:dyDescent="0.3">
      <c r="A2517" s="103"/>
      <c r="B2517" s="165"/>
      <c r="C2517" s="165"/>
      <c r="D2517" s="123"/>
      <c r="E2517" s="108"/>
      <c r="F2517" s="108"/>
      <c r="G2517" s="108"/>
      <c r="H2517" s="108"/>
      <c r="I2517" s="167"/>
      <c r="J2517" s="407"/>
      <c r="K2517" s="407"/>
      <c r="L2517" s="108"/>
    </row>
    <row r="2518" spans="1:12" s="10" customFormat="1" ht="16.5" customHeight="1" x14ac:dyDescent="0.3">
      <c r="A2518" s="103"/>
      <c r="B2518" s="173"/>
      <c r="C2518" s="174"/>
      <c r="D2518" s="123"/>
      <c r="E2518" s="123"/>
      <c r="F2518" s="108"/>
      <c r="G2518" s="108"/>
      <c r="H2518" s="108"/>
      <c r="I2518" s="166" t="s">
        <v>18</v>
      </c>
      <c r="J2518" s="175"/>
      <c r="K2518" s="176">
        <f>J2512-K2514</f>
        <v>2638440</v>
      </c>
      <c r="L2518" s="172"/>
    </row>
    <row r="2519" spans="1:12" s="10" customFormat="1" ht="13.5" customHeight="1" x14ac:dyDescent="0.25">
      <c r="A2519" s="103"/>
      <c r="B2519" s="177" t="s">
        <v>19</v>
      </c>
      <c r="C2519" s="163"/>
      <c r="D2519" s="162"/>
      <c r="E2519" s="108"/>
      <c r="F2519" s="108"/>
      <c r="G2519" s="108"/>
      <c r="H2519" s="108"/>
      <c r="I2519" s="178"/>
      <c r="J2519" s="125" t="s">
        <v>20</v>
      </c>
      <c r="K2519" s="179" t="s">
        <v>124</v>
      </c>
      <c r="L2519" s="108"/>
    </row>
    <row r="2520" spans="1:12" s="10" customFormat="1" ht="7.5" customHeight="1" x14ac:dyDescent="0.25">
      <c r="A2520" s="180"/>
      <c r="B2520" s="163"/>
      <c r="C2520" s="163"/>
      <c r="D2520" s="162"/>
      <c r="E2520" s="163"/>
      <c r="F2520" s="163"/>
      <c r="G2520" s="163"/>
      <c r="H2520" s="163"/>
      <c r="I2520" s="181"/>
      <c r="J2520" s="181"/>
      <c r="K2520" s="182"/>
      <c r="L2520" s="163"/>
    </row>
    <row r="2521" spans="1:12" ht="7.5" customHeight="1" x14ac:dyDescent="0.25">
      <c r="A2521" s="1"/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22050120</v>
      </c>
      <c r="G2522" s="11" t="s">
        <v>2</v>
      </c>
      <c r="H2522" s="451" t="s">
        <v>41</v>
      </c>
      <c r="I2522" s="451"/>
      <c r="J2522" s="451"/>
      <c r="K2522" s="452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455" t="s">
        <v>3</v>
      </c>
      <c r="G2523" s="17"/>
      <c r="H2523" s="453"/>
      <c r="I2523" s="453"/>
      <c r="J2523" s="453"/>
      <c r="K2523" s="454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456">
        <v>44712</v>
      </c>
      <c r="E2524" s="457"/>
      <c r="F2524" s="455"/>
      <c r="G2524" s="18"/>
      <c r="H2524" s="445"/>
      <c r="I2524" s="445"/>
      <c r="J2524" s="445"/>
      <c r="K2524" s="458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455"/>
      <c r="G2525" s="18"/>
      <c r="H2525" s="459" t="s">
        <v>37</v>
      </c>
      <c r="I2525" s="459"/>
      <c r="J2525" s="459"/>
      <c r="K2525" s="460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167</v>
      </c>
      <c r="E2526" s="9"/>
      <c r="F2526" s="21"/>
      <c r="G2526" s="22"/>
      <c r="H2526" s="461"/>
      <c r="I2526" s="461"/>
      <c r="J2526" s="461"/>
      <c r="K2526" s="462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10</v>
      </c>
      <c r="C2530" s="46" t="s">
        <v>44</v>
      </c>
      <c r="D2530" s="364">
        <v>1</v>
      </c>
      <c r="E2530" s="267" t="s">
        <v>168</v>
      </c>
      <c r="F2530" s="49"/>
      <c r="G2530" s="50"/>
      <c r="H2530" s="51">
        <v>115800</v>
      </c>
      <c r="I2530" s="52">
        <v>0.1</v>
      </c>
      <c r="J2530" s="52"/>
      <c r="K2530" s="53">
        <f t="shared" ref="K2530:K2549" si="63">(B2530*H2530-((B2530*H2530)*I2530))-((B2530*H2530-((B2530*H2530)*I2530))*J2530)</f>
        <v>1042200</v>
      </c>
      <c r="L2530" s="36"/>
    </row>
    <row r="2531" spans="1:12" s="10" customFormat="1" ht="13.5" customHeight="1" x14ac:dyDescent="0.25">
      <c r="A2531" s="45">
        <v>2</v>
      </c>
      <c r="B2531" s="46"/>
      <c r="C2531" s="46"/>
      <c r="D2531" s="364"/>
      <c r="E2531" s="48"/>
      <c r="F2531" s="49"/>
      <c r="G2531" s="50"/>
      <c r="H2531" s="51"/>
      <c r="I2531" s="52"/>
      <c r="J2531" s="52"/>
      <c r="K2531" s="53">
        <f t="shared" si="63"/>
        <v>0</v>
      </c>
      <c r="L2531" s="36"/>
    </row>
    <row r="2532" spans="1:12" s="10" customFormat="1" ht="13.5" x14ac:dyDescent="0.25">
      <c r="A2532" s="45">
        <v>3</v>
      </c>
      <c r="B2532" s="46"/>
      <c r="C2532" s="46"/>
      <c r="D2532" s="364"/>
      <c r="E2532" s="48"/>
      <c r="F2532" s="49"/>
      <c r="G2532" s="50"/>
      <c r="H2532" s="51"/>
      <c r="I2532" s="52"/>
      <c r="J2532" s="52"/>
      <c r="K2532" s="53">
        <f t="shared" si="63"/>
        <v>0</v>
      </c>
      <c r="L2532" s="36"/>
    </row>
    <row r="2533" spans="1:12" s="10" customFormat="1" ht="13.5" customHeight="1" x14ac:dyDescent="0.25">
      <c r="A2533" s="45">
        <v>4</v>
      </c>
      <c r="B2533" s="46"/>
      <c r="C2533" s="46"/>
      <c r="D2533" s="364"/>
      <c r="E2533" s="48"/>
      <c r="F2533" s="49"/>
      <c r="G2533" s="50"/>
      <c r="H2533" s="51"/>
      <c r="I2533" s="52"/>
      <c r="J2533" s="52"/>
      <c r="K2533" s="53">
        <f t="shared" si="63"/>
        <v>0</v>
      </c>
      <c r="L2533" s="36"/>
    </row>
    <row r="2534" spans="1:12" s="10" customFormat="1" ht="13.5" x14ac:dyDescent="0.25">
      <c r="A2534" s="45">
        <v>5</v>
      </c>
      <c r="B2534" s="46"/>
      <c r="C2534" s="46"/>
      <c r="D2534" s="364"/>
      <c r="E2534" s="48"/>
      <c r="F2534" s="49"/>
      <c r="G2534" s="50"/>
      <c r="H2534" s="51"/>
      <c r="I2534" s="52"/>
      <c r="J2534" s="52"/>
      <c r="K2534" s="53">
        <f t="shared" si="63"/>
        <v>0</v>
      </c>
      <c r="L2534" s="36"/>
    </row>
    <row r="2535" spans="1:12" s="10" customFormat="1" ht="13.5" x14ac:dyDescent="0.25">
      <c r="A2535" s="45">
        <v>6</v>
      </c>
      <c r="B2535" s="46"/>
      <c r="C2535" s="46"/>
      <c r="D2535" s="364"/>
      <c r="E2535" s="48"/>
      <c r="F2535" s="49"/>
      <c r="G2535" s="50"/>
      <c r="H2535" s="51"/>
      <c r="I2535" s="52"/>
      <c r="J2535" s="52"/>
      <c r="K2535" s="53">
        <f t="shared" si="63"/>
        <v>0</v>
      </c>
      <c r="L2535" s="36"/>
    </row>
    <row r="2536" spans="1:12" s="10" customFormat="1" ht="13.5" x14ac:dyDescent="0.25">
      <c r="A2536" s="45">
        <v>7</v>
      </c>
      <c r="B2536" s="46"/>
      <c r="C2536" s="46"/>
      <c r="D2536" s="364"/>
      <c r="E2536" s="48"/>
      <c r="F2536" s="49"/>
      <c r="G2536" s="50"/>
      <c r="H2536" s="51"/>
      <c r="I2536" s="52"/>
      <c r="J2536" s="52"/>
      <c r="K2536" s="53">
        <f t="shared" si="63"/>
        <v>0</v>
      </c>
      <c r="L2536" s="36"/>
    </row>
    <row r="2537" spans="1:12" s="10" customFormat="1" ht="13.5" x14ac:dyDescent="0.25">
      <c r="A2537" s="45">
        <v>8</v>
      </c>
      <c r="B2537" s="46"/>
      <c r="C2537" s="46"/>
      <c r="D2537" s="364"/>
      <c r="E2537" s="48"/>
      <c r="F2537" s="49"/>
      <c r="G2537" s="50"/>
      <c r="H2537" s="51"/>
      <c r="I2537" s="52"/>
      <c r="J2537" s="52"/>
      <c r="K2537" s="53">
        <f t="shared" si="63"/>
        <v>0</v>
      </c>
      <c r="L2537" s="36"/>
    </row>
    <row r="2538" spans="1:12" s="10" customFormat="1" ht="13.5" x14ac:dyDescent="0.25">
      <c r="A2538" s="45">
        <v>9</v>
      </c>
      <c r="B2538" s="46"/>
      <c r="C2538" s="46"/>
      <c r="D2538" s="364"/>
      <c r="E2538" s="48"/>
      <c r="F2538" s="49"/>
      <c r="G2538" s="50"/>
      <c r="H2538" s="51"/>
      <c r="I2538" s="52"/>
      <c r="J2538" s="52"/>
      <c r="K2538" s="53">
        <f t="shared" si="63"/>
        <v>0</v>
      </c>
      <c r="L2538" s="36"/>
    </row>
    <row r="2539" spans="1:12" s="10" customFormat="1" ht="13.5" x14ac:dyDescent="0.25">
      <c r="A2539" s="45">
        <v>10</v>
      </c>
      <c r="B2539" s="46"/>
      <c r="C2539" s="46"/>
      <c r="D2539" s="364"/>
      <c r="E2539" s="48"/>
      <c r="F2539" s="49"/>
      <c r="G2539" s="50"/>
      <c r="H2539" s="51"/>
      <c r="I2539" s="52"/>
      <c r="J2539" s="52"/>
      <c r="K2539" s="53">
        <f t="shared" si="63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364"/>
      <c r="E2540" s="48"/>
      <c r="F2540" s="49"/>
      <c r="G2540" s="50"/>
      <c r="H2540" s="51"/>
      <c r="I2540" s="52"/>
      <c r="J2540" s="52"/>
      <c r="K2540" s="53">
        <f t="shared" si="63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364"/>
      <c r="E2541" s="48"/>
      <c r="F2541" s="49"/>
      <c r="G2541" s="50"/>
      <c r="H2541" s="51"/>
      <c r="I2541" s="52"/>
      <c r="J2541" s="52"/>
      <c r="K2541" s="53">
        <f t="shared" si="63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364"/>
      <c r="E2542" s="48"/>
      <c r="F2542" s="49"/>
      <c r="G2542" s="50"/>
      <c r="H2542" s="51"/>
      <c r="I2542" s="52"/>
      <c r="J2542" s="52"/>
      <c r="K2542" s="53">
        <f t="shared" si="63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364"/>
      <c r="E2543" s="48"/>
      <c r="F2543" s="49"/>
      <c r="G2543" s="50"/>
      <c r="H2543" s="51"/>
      <c r="I2543" s="52"/>
      <c r="J2543" s="52"/>
      <c r="K2543" s="53">
        <f t="shared" si="63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364"/>
      <c r="E2544" s="48"/>
      <c r="F2544" s="49"/>
      <c r="G2544" s="50"/>
      <c r="H2544" s="51"/>
      <c r="I2544" s="52"/>
      <c r="J2544" s="52"/>
      <c r="K2544" s="53">
        <f t="shared" si="63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364"/>
      <c r="E2545" s="48"/>
      <c r="F2545" s="49"/>
      <c r="G2545" s="50"/>
      <c r="H2545" s="51"/>
      <c r="I2545" s="52"/>
      <c r="J2545" s="52"/>
      <c r="K2545" s="53">
        <f t="shared" si="63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364"/>
      <c r="E2546" s="48"/>
      <c r="F2546" s="49"/>
      <c r="G2546" s="50"/>
      <c r="H2546" s="51"/>
      <c r="I2546" s="52"/>
      <c r="J2546" s="52"/>
      <c r="K2546" s="53">
        <f t="shared" si="63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364"/>
      <c r="E2547" s="48"/>
      <c r="F2547" s="49"/>
      <c r="G2547" s="50"/>
      <c r="H2547" s="51"/>
      <c r="I2547" s="52"/>
      <c r="J2547" s="52"/>
      <c r="K2547" s="53">
        <f t="shared" si="63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364"/>
      <c r="E2548" s="48"/>
      <c r="F2548" s="49"/>
      <c r="G2548" s="50"/>
      <c r="H2548" s="51"/>
      <c r="I2548" s="52"/>
      <c r="J2548" s="52"/>
      <c r="K2548" s="53">
        <f t="shared" si="63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364"/>
      <c r="E2549" s="48"/>
      <c r="F2549" s="49"/>
      <c r="G2549" s="50"/>
      <c r="H2549" s="51"/>
      <c r="I2549" s="52"/>
      <c r="J2549" s="52"/>
      <c r="K2549" s="53">
        <f t="shared" si="63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363"/>
      <c r="C2551" s="363"/>
      <c r="D2551" s="63"/>
      <c r="E2551" s="64"/>
      <c r="F2551" s="64"/>
      <c r="G2551" s="64"/>
      <c r="H2551" s="64"/>
      <c r="I2551" s="65"/>
      <c r="J2551" s="444"/>
      <c r="K2551" s="445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446">
        <f>SUM(K2530:K2550)</f>
        <v>1042200</v>
      </c>
      <c r="K2552" s="447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448"/>
      <c r="K2553" s="448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445"/>
      <c r="K2555" s="445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28</v>
      </c>
      <c r="J2556" s="449">
        <f>((J2552/1.11)+(K2554/1.11))*11%</f>
        <v>103281.08108108107</v>
      </c>
      <c r="K2556" s="450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445"/>
      <c r="K2557" s="445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18</v>
      </c>
      <c r="J2558" s="76"/>
      <c r="K2558" s="77">
        <f>J2552-K2554</f>
        <v>1042200</v>
      </c>
      <c r="L2558" s="73"/>
    </row>
    <row r="2559" spans="1:12" s="10" customFormat="1" ht="13.5" customHeight="1" x14ac:dyDescent="0.25">
      <c r="A2559" s="5"/>
      <c r="B2559" s="78" t="s">
        <v>19</v>
      </c>
      <c r="C2559" s="64"/>
      <c r="D2559" s="63"/>
      <c r="I2559" s="79"/>
      <c r="J2559" s="27" t="s">
        <v>20</v>
      </c>
      <c r="K2559" s="80" t="s">
        <v>34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183"/>
      <c r="B2561" s="184"/>
      <c r="C2561" s="184"/>
      <c r="D2561" s="185"/>
      <c r="E2561" s="184"/>
      <c r="F2561" s="184"/>
      <c r="G2561" s="184"/>
      <c r="H2561" s="184"/>
      <c r="I2561" s="186"/>
      <c r="J2561" s="186"/>
      <c r="K2561" s="184"/>
      <c r="L2561" s="184"/>
    </row>
    <row r="2562" spans="1:12" s="10" customFormat="1" ht="16.5" customHeight="1" x14ac:dyDescent="0.3">
      <c r="A2562" s="187"/>
      <c r="B2562" s="188" t="s">
        <v>0</v>
      </c>
      <c r="C2562" s="189"/>
      <c r="D2562" s="190" t="s">
        <v>1</v>
      </c>
      <c r="E2562" s="191">
        <v>22050120</v>
      </c>
      <c r="F2562" s="192"/>
      <c r="G2562" s="193" t="s">
        <v>2</v>
      </c>
      <c r="H2562" s="428" t="s">
        <v>41</v>
      </c>
      <c r="I2562" s="428"/>
      <c r="J2562" s="428"/>
      <c r="K2562" s="429"/>
      <c r="L2562" s="194"/>
    </row>
    <row r="2563" spans="1:12" s="10" customFormat="1" ht="2.4500000000000002" customHeight="1" x14ac:dyDescent="0.3">
      <c r="A2563" s="187"/>
      <c r="B2563" s="195"/>
      <c r="C2563" s="196"/>
      <c r="D2563" s="197"/>
      <c r="E2563" s="198"/>
      <c r="F2563" s="432" t="s">
        <v>3</v>
      </c>
      <c r="G2563" s="199"/>
      <c r="H2563" s="430"/>
      <c r="I2563" s="430"/>
      <c r="J2563" s="430"/>
      <c r="K2563" s="431"/>
      <c r="L2563" s="194"/>
    </row>
    <row r="2564" spans="1:12" s="10" customFormat="1" ht="16.5" customHeight="1" x14ac:dyDescent="0.3">
      <c r="A2564" s="187"/>
      <c r="B2564" s="188" t="s">
        <v>4</v>
      </c>
      <c r="C2564" s="189"/>
      <c r="D2564" s="433">
        <v>44712</v>
      </c>
      <c r="E2564" s="434"/>
      <c r="F2564" s="432"/>
      <c r="G2564" s="200"/>
      <c r="H2564" s="412"/>
      <c r="I2564" s="412"/>
      <c r="J2564" s="412"/>
      <c r="K2564" s="435"/>
      <c r="L2564" s="200"/>
    </row>
    <row r="2565" spans="1:12" s="10" customFormat="1" ht="2.4500000000000002" customHeight="1" x14ac:dyDescent="0.3">
      <c r="A2565" s="187"/>
      <c r="B2565" s="195"/>
      <c r="C2565" s="196"/>
      <c r="D2565" s="197"/>
      <c r="E2565" s="198"/>
      <c r="F2565" s="432"/>
      <c r="G2565" s="200"/>
      <c r="H2565" s="436" t="s">
        <v>37</v>
      </c>
      <c r="I2565" s="436"/>
      <c r="J2565" s="436"/>
      <c r="K2565" s="437"/>
      <c r="L2565" s="201"/>
    </row>
    <row r="2566" spans="1:12" s="10" customFormat="1" ht="16.5" customHeight="1" x14ac:dyDescent="0.4">
      <c r="A2566" s="187"/>
      <c r="B2566" s="188" t="s">
        <v>5</v>
      </c>
      <c r="C2566" s="189"/>
      <c r="D2566" s="202" t="s">
        <v>167</v>
      </c>
      <c r="E2566" s="191"/>
      <c r="F2566" s="203"/>
      <c r="G2566" s="204"/>
      <c r="H2566" s="438"/>
      <c r="I2566" s="438"/>
      <c r="J2566" s="438"/>
      <c r="K2566" s="439"/>
      <c r="L2566" s="201"/>
    </row>
    <row r="2567" spans="1:12" s="10" customFormat="1" ht="5.0999999999999996" customHeight="1" x14ac:dyDescent="0.45">
      <c r="A2567" s="187"/>
      <c r="B2567" s="205"/>
      <c r="C2567" s="206"/>
      <c r="D2567" s="207"/>
      <c r="E2567" s="192"/>
      <c r="F2567" s="208"/>
      <c r="G2567" s="192"/>
      <c r="H2567" s="192"/>
      <c r="I2567" s="209"/>
      <c r="J2567" s="209"/>
      <c r="K2567" s="210"/>
      <c r="L2567" s="192"/>
    </row>
    <row r="2568" spans="1:12" s="10" customFormat="1" ht="14.25" thickBot="1" x14ac:dyDescent="0.3">
      <c r="A2568" s="187"/>
      <c r="B2568" s="211" t="s">
        <v>6</v>
      </c>
      <c r="C2568" s="211" t="s">
        <v>7</v>
      </c>
      <c r="D2568" s="212" t="s">
        <v>8</v>
      </c>
      <c r="E2568" s="213"/>
      <c r="F2568" s="214" t="s">
        <v>9</v>
      </c>
      <c r="G2568" s="215"/>
      <c r="H2568" s="211" t="s">
        <v>10</v>
      </c>
      <c r="I2568" s="216" t="s">
        <v>11</v>
      </c>
      <c r="J2568" s="216" t="s">
        <v>12</v>
      </c>
      <c r="K2568" s="217" t="s">
        <v>13</v>
      </c>
      <c r="L2568" s="218"/>
    </row>
    <row r="2569" spans="1:12" s="10" customFormat="1" ht="7.5" customHeight="1" thickTop="1" x14ac:dyDescent="0.25">
      <c r="A2569" s="187"/>
      <c r="B2569" s="219"/>
      <c r="C2569" s="220"/>
      <c r="D2569" s="221"/>
      <c r="E2569" s="222"/>
      <c r="F2569" s="223"/>
      <c r="G2569" s="224"/>
      <c r="H2569" s="219"/>
      <c r="I2569" s="225"/>
      <c r="J2569" s="225"/>
      <c r="K2569" s="226"/>
      <c r="L2569" s="218"/>
    </row>
    <row r="2570" spans="1:12" s="10" customFormat="1" ht="13.5" customHeight="1" x14ac:dyDescent="0.25">
      <c r="A2570" s="227">
        <v>1</v>
      </c>
      <c r="B2570" s="228">
        <v>10</v>
      </c>
      <c r="C2570" s="228" t="s">
        <v>44</v>
      </c>
      <c r="D2570" s="379">
        <v>1</v>
      </c>
      <c r="E2570" s="230" t="s">
        <v>168</v>
      </c>
      <c r="F2570" s="231"/>
      <c r="G2570" s="232"/>
      <c r="H2570" s="233">
        <v>115800</v>
      </c>
      <c r="I2570" s="234">
        <v>0.1</v>
      </c>
      <c r="J2570" s="234"/>
      <c r="K2570" s="235">
        <f t="shared" ref="K2570:K2589" si="64">(B2570*H2570-((B2570*H2570)*I2570))-((B2570*H2570-((B2570*H2570)*I2570))*J2570)</f>
        <v>1042200</v>
      </c>
      <c r="L2570" s="218"/>
    </row>
    <row r="2571" spans="1:12" s="10" customFormat="1" ht="13.5" customHeight="1" x14ac:dyDescent="0.25">
      <c r="A2571" s="227">
        <v>2</v>
      </c>
      <c r="B2571" s="228"/>
      <c r="C2571" s="228"/>
      <c r="D2571" s="379"/>
      <c r="E2571" s="236"/>
      <c r="F2571" s="231"/>
      <c r="G2571" s="232"/>
      <c r="H2571" s="233"/>
      <c r="I2571" s="234"/>
      <c r="J2571" s="234"/>
      <c r="K2571" s="235">
        <f t="shared" si="64"/>
        <v>0</v>
      </c>
      <c r="L2571" s="218"/>
    </row>
    <row r="2572" spans="1:12" s="10" customFormat="1" ht="13.5" x14ac:dyDescent="0.25">
      <c r="A2572" s="227">
        <v>3</v>
      </c>
      <c r="B2572" s="228"/>
      <c r="C2572" s="228"/>
      <c r="D2572" s="379"/>
      <c r="E2572" s="236"/>
      <c r="F2572" s="231"/>
      <c r="G2572" s="232"/>
      <c r="H2572" s="233"/>
      <c r="I2572" s="234"/>
      <c r="J2572" s="234"/>
      <c r="K2572" s="235">
        <f t="shared" si="64"/>
        <v>0</v>
      </c>
      <c r="L2572" s="218"/>
    </row>
    <row r="2573" spans="1:12" s="10" customFormat="1" ht="13.5" customHeight="1" x14ac:dyDescent="0.25">
      <c r="A2573" s="227">
        <v>4</v>
      </c>
      <c r="B2573" s="228"/>
      <c r="C2573" s="228"/>
      <c r="D2573" s="379"/>
      <c r="E2573" s="236"/>
      <c r="F2573" s="231"/>
      <c r="G2573" s="232"/>
      <c r="H2573" s="233"/>
      <c r="I2573" s="234"/>
      <c r="J2573" s="234"/>
      <c r="K2573" s="235">
        <f t="shared" si="64"/>
        <v>0</v>
      </c>
      <c r="L2573" s="218"/>
    </row>
    <row r="2574" spans="1:12" s="10" customFormat="1" ht="13.5" x14ac:dyDescent="0.25">
      <c r="A2574" s="227">
        <v>5</v>
      </c>
      <c r="B2574" s="228"/>
      <c r="C2574" s="228"/>
      <c r="D2574" s="379"/>
      <c r="E2574" s="236"/>
      <c r="F2574" s="231"/>
      <c r="G2574" s="232"/>
      <c r="H2574" s="233"/>
      <c r="I2574" s="234"/>
      <c r="J2574" s="234"/>
      <c r="K2574" s="235">
        <f t="shared" si="64"/>
        <v>0</v>
      </c>
      <c r="L2574" s="218"/>
    </row>
    <row r="2575" spans="1:12" s="10" customFormat="1" ht="13.5" x14ac:dyDescent="0.25">
      <c r="A2575" s="227">
        <v>6</v>
      </c>
      <c r="B2575" s="228"/>
      <c r="C2575" s="228"/>
      <c r="D2575" s="379"/>
      <c r="E2575" s="236"/>
      <c r="F2575" s="231"/>
      <c r="G2575" s="232"/>
      <c r="H2575" s="233"/>
      <c r="I2575" s="234"/>
      <c r="J2575" s="234"/>
      <c r="K2575" s="235">
        <f t="shared" si="64"/>
        <v>0</v>
      </c>
      <c r="L2575" s="218"/>
    </row>
    <row r="2576" spans="1:12" s="10" customFormat="1" ht="13.5" x14ac:dyDescent="0.25">
      <c r="A2576" s="227">
        <v>7</v>
      </c>
      <c r="B2576" s="228"/>
      <c r="C2576" s="228"/>
      <c r="D2576" s="379"/>
      <c r="E2576" s="236"/>
      <c r="F2576" s="231"/>
      <c r="G2576" s="232"/>
      <c r="H2576" s="233"/>
      <c r="I2576" s="234"/>
      <c r="J2576" s="234"/>
      <c r="K2576" s="235">
        <f t="shared" si="64"/>
        <v>0</v>
      </c>
      <c r="L2576" s="218"/>
    </row>
    <row r="2577" spans="1:12" s="10" customFormat="1" ht="13.5" x14ac:dyDescent="0.25">
      <c r="A2577" s="227">
        <v>8</v>
      </c>
      <c r="B2577" s="228"/>
      <c r="C2577" s="228"/>
      <c r="D2577" s="379"/>
      <c r="E2577" s="236"/>
      <c r="F2577" s="231"/>
      <c r="G2577" s="232"/>
      <c r="H2577" s="233"/>
      <c r="I2577" s="234"/>
      <c r="J2577" s="234"/>
      <c r="K2577" s="235">
        <f t="shared" si="64"/>
        <v>0</v>
      </c>
      <c r="L2577" s="218"/>
    </row>
    <row r="2578" spans="1:12" s="10" customFormat="1" ht="13.5" x14ac:dyDescent="0.25">
      <c r="A2578" s="227">
        <v>9</v>
      </c>
      <c r="B2578" s="228"/>
      <c r="C2578" s="228"/>
      <c r="D2578" s="379"/>
      <c r="E2578" s="236"/>
      <c r="F2578" s="231"/>
      <c r="G2578" s="232"/>
      <c r="H2578" s="233"/>
      <c r="I2578" s="234"/>
      <c r="J2578" s="234"/>
      <c r="K2578" s="235">
        <f t="shared" si="64"/>
        <v>0</v>
      </c>
      <c r="L2578" s="218"/>
    </row>
    <row r="2579" spans="1:12" s="10" customFormat="1" ht="13.5" x14ac:dyDescent="0.25">
      <c r="A2579" s="227">
        <v>10</v>
      </c>
      <c r="B2579" s="228"/>
      <c r="C2579" s="228"/>
      <c r="D2579" s="379"/>
      <c r="E2579" s="236"/>
      <c r="F2579" s="231"/>
      <c r="G2579" s="232"/>
      <c r="H2579" s="233"/>
      <c r="I2579" s="234"/>
      <c r="J2579" s="234"/>
      <c r="K2579" s="235">
        <f t="shared" si="64"/>
        <v>0</v>
      </c>
      <c r="L2579" s="218"/>
    </row>
    <row r="2580" spans="1:12" s="10" customFormat="1" ht="13.5" x14ac:dyDescent="0.25">
      <c r="A2580" s="227">
        <v>11</v>
      </c>
      <c r="B2580" s="228"/>
      <c r="C2580" s="228"/>
      <c r="D2580" s="379"/>
      <c r="E2580" s="236"/>
      <c r="F2580" s="231"/>
      <c r="G2580" s="232"/>
      <c r="H2580" s="233"/>
      <c r="I2580" s="234"/>
      <c r="J2580" s="234"/>
      <c r="K2580" s="235">
        <f t="shared" si="64"/>
        <v>0</v>
      </c>
      <c r="L2580" s="218"/>
    </row>
    <row r="2581" spans="1:12" s="10" customFormat="1" ht="13.5" x14ac:dyDescent="0.25">
      <c r="A2581" s="227">
        <v>12</v>
      </c>
      <c r="B2581" s="228"/>
      <c r="C2581" s="228"/>
      <c r="D2581" s="379"/>
      <c r="E2581" s="236"/>
      <c r="F2581" s="231"/>
      <c r="G2581" s="232"/>
      <c r="H2581" s="233"/>
      <c r="I2581" s="234"/>
      <c r="J2581" s="234"/>
      <c r="K2581" s="235">
        <f t="shared" si="64"/>
        <v>0</v>
      </c>
      <c r="L2581" s="218"/>
    </row>
    <row r="2582" spans="1:12" s="10" customFormat="1" ht="13.5" x14ac:dyDescent="0.25">
      <c r="A2582" s="227">
        <v>13</v>
      </c>
      <c r="B2582" s="228"/>
      <c r="C2582" s="228"/>
      <c r="D2582" s="379"/>
      <c r="E2582" s="236"/>
      <c r="F2582" s="231"/>
      <c r="G2582" s="232"/>
      <c r="H2582" s="233"/>
      <c r="I2582" s="234"/>
      <c r="J2582" s="234"/>
      <c r="K2582" s="235">
        <f t="shared" si="64"/>
        <v>0</v>
      </c>
      <c r="L2582" s="218"/>
    </row>
    <row r="2583" spans="1:12" s="10" customFormat="1" ht="13.5" x14ac:dyDescent="0.25">
      <c r="A2583" s="227">
        <v>14</v>
      </c>
      <c r="B2583" s="228"/>
      <c r="C2583" s="228"/>
      <c r="D2583" s="379"/>
      <c r="E2583" s="236"/>
      <c r="F2583" s="231"/>
      <c r="G2583" s="232"/>
      <c r="H2583" s="233"/>
      <c r="I2583" s="234"/>
      <c r="J2583" s="234"/>
      <c r="K2583" s="235">
        <f t="shared" si="64"/>
        <v>0</v>
      </c>
      <c r="L2583" s="218"/>
    </row>
    <row r="2584" spans="1:12" s="10" customFormat="1" ht="13.5" x14ac:dyDescent="0.25">
      <c r="A2584" s="227">
        <v>15</v>
      </c>
      <c r="B2584" s="228"/>
      <c r="C2584" s="228"/>
      <c r="D2584" s="379"/>
      <c r="E2584" s="236"/>
      <c r="F2584" s="231"/>
      <c r="G2584" s="232"/>
      <c r="H2584" s="233"/>
      <c r="I2584" s="234"/>
      <c r="J2584" s="234"/>
      <c r="K2584" s="235">
        <f t="shared" si="64"/>
        <v>0</v>
      </c>
      <c r="L2584" s="218"/>
    </row>
    <row r="2585" spans="1:12" s="10" customFormat="1" ht="13.5" x14ac:dyDescent="0.25">
      <c r="A2585" s="227">
        <v>16</v>
      </c>
      <c r="B2585" s="228"/>
      <c r="C2585" s="228"/>
      <c r="D2585" s="379"/>
      <c r="E2585" s="236"/>
      <c r="F2585" s="231"/>
      <c r="G2585" s="232"/>
      <c r="H2585" s="233"/>
      <c r="I2585" s="234"/>
      <c r="J2585" s="234"/>
      <c r="K2585" s="235">
        <f t="shared" si="64"/>
        <v>0</v>
      </c>
      <c r="L2585" s="218"/>
    </row>
    <row r="2586" spans="1:12" s="10" customFormat="1" ht="13.5" x14ac:dyDescent="0.25">
      <c r="A2586" s="227">
        <v>17</v>
      </c>
      <c r="B2586" s="228"/>
      <c r="C2586" s="228"/>
      <c r="D2586" s="379"/>
      <c r="E2586" s="236"/>
      <c r="F2586" s="231"/>
      <c r="G2586" s="232"/>
      <c r="H2586" s="233"/>
      <c r="I2586" s="234"/>
      <c r="J2586" s="234"/>
      <c r="K2586" s="235">
        <f t="shared" si="64"/>
        <v>0</v>
      </c>
      <c r="L2586" s="218"/>
    </row>
    <row r="2587" spans="1:12" s="10" customFormat="1" ht="13.5" x14ac:dyDescent="0.25">
      <c r="A2587" s="227">
        <v>18</v>
      </c>
      <c r="B2587" s="228"/>
      <c r="C2587" s="228"/>
      <c r="D2587" s="379"/>
      <c r="E2587" s="236"/>
      <c r="F2587" s="231"/>
      <c r="G2587" s="232"/>
      <c r="H2587" s="233"/>
      <c r="I2587" s="234"/>
      <c r="J2587" s="234"/>
      <c r="K2587" s="235">
        <f t="shared" si="64"/>
        <v>0</v>
      </c>
      <c r="L2587" s="218"/>
    </row>
    <row r="2588" spans="1:12" s="10" customFormat="1" ht="12.75" customHeight="1" x14ac:dyDescent="0.25">
      <c r="A2588" s="227">
        <v>19</v>
      </c>
      <c r="B2588" s="228"/>
      <c r="C2588" s="228"/>
      <c r="D2588" s="379"/>
      <c r="E2588" s="236"/>
      <c r="F2588" s="231"/>
      <c r="G2588" s="232"/>
      <c r="H2588" s="233"/>
      <c r="I2588" s="234"/>
      <c r="J2588" s="234"/>
      <c r="K2588" s="235">
        <f t="shared" si="64"/>
        <v>0</v>
      </c>
      <c r="L2588" s="218"/>
    </row>
    <row r="2589" spans="1:12" s="10" customFormat="1" ht="13.5" x14ac:dyDescent="0.25">
      <c r="A2589" s="227">
        <v>20</v>
      </c>
      <c r="B2589" s="228"/>
      <c r="C2589" s="228"/>
      <c r="D2589" s="379"/>
      <c r="E2589" s="236"/>
      <c r="F2589" s="231"/>
      <c r="G2589" s="232"/>
      <c r="H2589" s="233"/>
      <c r="I2589" s="234"/>
      <c r="J2589" s="234"/>
      <c r="K2589" s="235">
        <f t="shared" si="64"/>
        <v>0</v>
      </c>
      <c r="L2589" s="218"/>
    </row>
    <row r="2590" spans="1:12" s="10" customFormat="1" ht="7.5" customHeight="1" x14ac:dyDescent="0.25">
      <c r="A2590" s="187"/>
      <c r="B2590" s="237"/>
      <c r="C2590" s="237"/>
      <c r="D2590" s="238"/>
      <c r="E2590" s="239"/>
      <c r="F2590" s="240"/>
      <c r="G2590" s="241"/>
      <c r="H2590" s="242"/>
      <c r="I2590" s="243"/>
      <c r="J2590" s="243"/>
      <c r="K2590" s="244"/>
      <c r="L2590" s="218"/>
    </row>
    <row r="2591" spans="1:12" s="10" customFormat="1" ht="5.0999999999999996" customHeight="1" x14ac:dyDescent="0.25">
      <c r="A2591" s="187"/>
      <c r="B2591" s="378"/>
      <c r="C2591" s="378"/>
      <c r="D2591" s="246"/>
      <c r="E2591" s="247"/>
      <c r="F2591" s="247"/>
      <c r="G2591" s="247"/>
      <c r="H2591" s="247"/>
      <c r="I2591" s="248"/>
      <c r="J2591" s="440"/>
      <c r="K2591" s="412"/>
      <c r="L2591" s="192"/>
    </row>
    <row r="2592" spans="1:12" s="10" customFormat="1" ht="16.5" customHeight="1" x14ac:dyDescent="0.3">
      <c r="A2592" s="187"/>
      <c r="B2592" s="249"/>
      <c r="C2592" s="249"/>
      <c r="D2592" s="207"/>
      <c r="E2592" s="192"/>
      <c r="F2592" s="192"/>
      <c r="G2592" s="192"/>
      <c r="H2592" s="192"/>
      <c r="I2592" s="250" t="s">
        <v>14</v>
      </c>
      <c r="J2592" s="441">
        <f>SUM(K2570:K2590)</f>
        <v>1042200</v>
      </c>
      <c r="K2592" s="442"/>
      <c r="L2592" s="218"/>
    </row>
    <row r="2593" spans="1:12" s="10" customFormat="1" ht="5.0999999999999996" customHeight="1" x14ac:dyDescent="0.3">
      <c r="A2593" s="187"/>
      <c r="B2593" s="249"/>
      <c r="C2593" s="249"/>
      <c r="D2593" s="207"/>
      <c r="E2593" s="192"/>
      <c r="F2593" s="192"/>
      <c r="G2593" s="192"/>
      <c r="H2593" s="192"/>
      <c r="I2593" s="251"/>
      <c r="J2593" s="443"/>
      <c r="K2593" s="443"/>
      <c r="L2593" s="192"/>
    </row>
    <row r="2594" spans="1:12" s="10" customFormat="1" ht="16.5" customHeight="1" x14ac:dyDescent="0.3">
      <c r="A2594" s="187"/>
      <c r="B2594" s="249"/>
      <c r="C2594" s="249"/>
      <c r="D2594" s="207"/>
      <c r="E2594" s="192"/>
      <c r="F2594" s="192"/>
      <c r="G2594" s="192"/>
      <c r="H2594" s="192"/>
      <c r="I2594" s="250" t="s">
        <v>15</v>
      </c>
      <c r="J2594" s="252"/>
      <c r="K2594" s="253">
        <f>J2592*J2594</f>
        <v>0</v>
      </c>
      <c r="L2594" s="254"/>
    </row>
    <row r="2595" spans="1:12" s="10" customFormat="1" ht="5.0999999999999996" customHeight="1" x14ac:dyDescent="0.3">
      <c r="A2595" s="187"/>
      <c r="B2595" s="249"/>
      <c r="C2595" s="249"/>
      <c r="D2595" s="207"/>
      <c r="E2595" s="192"/>
      <c r="F2595" s="192"/>
      <c r="G2595" s="192"/>
      <c r="H2595" s="192"/>
      <c r="I2595" s="251"/>
      <c r="J2595" s="412"/>
      <c r="K2595" s="412"/>
      <c r="L2595" s="192"/>
    </row>
    <row r="2596" spans="1:12" s="10" customFormat="1" ht="16.5" customHeight="1" x14ac:dyDescent="0.3">
      <c r="A2596" s="187"/>
      <c r="B2596" s="255" t="s">
        <v>16</v>
      </c>
      <c r="C2596" s="255"/>
      <c r="D2596" s="207"/>
      <c r="E2596" s="207" t="s">
        <v>17</v>
      </c>
      <c r="F2596" s="192"/>
      <c r="G2596" s="192"/>
      <c r="H2596" s="192"/>
      <c r="I2596" s="250" t="s">
        <v>28</v>
      </c>
      <c r="J2596" s="410">
        <f>((J2592/1.11)+(K2594/1.11))*11%</f>
        <v>103281.08108108107</v>
      </c>
      <c r="K2596" s="411"/>
      <c r="L2596" s="256"/>
    </row>
    <row r="2597" spans="1:12" s="10" customFormat="1" ht="5.0999999999999996" customHeight="1" x14ac:dyDescent="0.3">
      <c r="A2597" s="187"/>
      <c r="B2597" s="249"/>
      <c r="C2597" s="249"/>
      <c r="D2597" s="207"/>
      <c r="E2597" s="192"/>
      <c r="F2597" s="192"/>
      <c r="G2597" s="192"/>
      <c r="H2597" s="192"/>
      <c r="I2597" s="251"/>
      <c r="J2597" s="412"/>
      <c r="K2597" s="412"/>
      <c r="L2597" s="192"/>
    </row>
    <row r="2598" spans="1:12" s="10" customFormat="1" ht="16.5" customHeight="1" x14ac:dyDescent="0.3">
      <c r="A2598" s="187"/>
      <c r="B2598" s="257"/>
      <c r="C2598" s="258"/>
      <c r="D2598" s="207"/>
      <c r="E2598" s="207"/>
      <c r="F2598" s="192"/>
      <c r="G2598" s="192"/>
      <c r="H2598" s="192"/>
      <c r="I2598" s="250" t="s">
        <v>18</v>
      </c>
      <c r="J2598" s="259"/>
      <c r="K2598" s="260">
        <f>J2592-K2594</f>
        <v>1042200</v>
      </c>
      <c r="L2598" s="256"/>
    </row>
    <row r="2599" spans="1:12" s="10" customFormat="1" ht="13.5" customHeight="1" x14ac:dyDescent="0.25">
      <c r="A2599" s="187"/>
      <c r="B2599" s="261" t="s">
        <v>19</v>
      </c>
      <c r="C2599" s="247"/>
      <c r="D2599" s="246"/>
      <c r="E2599" s="192"/>
      <c r="F2599" s="192"/>
      <c r="G2599" s="192"/>
      <c r="H2599" s="192"/>
      <c r="I2599" s="262"/>
      <c r="J2599" s="209" t="s">
        <v>20</v>
      </c>
      <c r="K2599" s="263" t="s">
        <v>34</v>
      </c>
      <c r="L2599" s="192"/>
    </row>
    <row r="2600" spans="1:12" s="10" customFormat="1" ht="7.5" customHeight="1" x14ac:dyDescent="0.25">
      <c r="A2600" s="264"/>
      <c r="B2600" s="247"/>
      <c r="C2600" s="247"/>
      <c r="D2600" s="246"/>
      <c r="E2600" s="247"/>
      <c r="F2600" s="247"/>
      <c r="G2600" s="247"/>
      <c r="H2600" s="247"/>
      <c r="I2600" s="265"/>
      <c r="J2600" s="265"/>
      <c r="K2600" s="266"/>
      <c r="L2600" s="247"/>
    </row>
    <row r="2601" spans="1:12" ht="7.5" customHeight="1" x14ac:dyDescent="0.25">
      <c r="A2601" s="99"/>
      <c r="B2601" s="100"/>
      <c r="C2601" s="100"/>
      <c r="D2601" s="101"/>
      <c r="E2601" s="100"/>
      <c r="F2601" s="100"/>
      <c r="G2601" s="100"/>
      <c r="H2601" s="100"/>
      <c r="I2601" s="102"/>
      <c r="J2601" s="102"/>
      <c r="K2601" s="100"/>
      <c r="L2601" s="100"/>
    </row>
    <row r="2602" spans="1:12" s="10" customFormat="1" ht="16.5" customHeight="1" x14ac:dyDescent="0.3">
      <c r="A2602" s="103"/>
      <c r="B2602" s="104" t="s">
        <v>0</v>
      </c>
      <c r="C2602" s="105"/>
      <c r="D2602" s="106" t="s">
        <v>1</v>
      </c>
      <c r="E2602" s="107">
        <v>22050120</v>
      </c>
      <c r="F2602" s="108"/>
      <c r="G2602" s="109" t="s">
        <v>2</v>
      </c>
      <c r="H2602" s="413" t="s">
        <v>41</v>
      </c>
      <c r="I2602" s="413"/>
      <c r="J2602" s="413"/>
      <c r="K2602" s="414"/>
      <c r="L2602" s="110"/>
    </row>
    <row r="2603" spans="1:12" s="10" customFormat="1" ht="2.4500000000000002" customHeight="1" x14ac:dyDescent="0.3">
      <c r="A2603" s="103"/>
      <c r="B2603" s="111"/>
      <c r="C2603" s="112"/>
      <c r="D2603" s="113"/>
      <c r="E2603" s="114"/>
      <c r="F2603" s="417" t="s">
        <v>3</v>
      </c>
      <c r="G2603" s="115"/>
      <c r="H2603" s="415"/>
      <c r="I2603" s="415"/>
      <c r="J2603" s="415"/>
      <c r="K2603" s="416"/>
      <c r="L2603" s="110"/>
    </row>
    <row r="2604" spans="1:12" s="10" customFormat="1" ht="16.5" customHeight="1" x14ac:dyDescent="0.3">
      <c r="A2604" s="103"/>
      <c r="B2604" s="104" t="s">
        <v>4</v>
      </c>
      <c r="C2604" s="105"/>
      <c r="D2604" s="418">
        <v>44712</v>
      </c>
      <c r="E2604" s="419"/>
      <c r="F2604" s="417"/>
      <c r="G2604" s="116"/>
      <c r="H2604" s="407"/>
      <c r="I2604" s="407"/>
      <c r="J2604" s="407"/>
      <c r="K2604" s="420"/>
      <c r="L2604" s="116"/>
    </row>
    <row r="2605" spans="1:12" s="10" customFormat="1" ht="2.4500000000000002" customHeight="1" x14ac:dyDescent="0.3">
      <c r="A2605" s="103"/>
      <c r="B2605" s="111"/>
      <c r="C2605" s="112"/>
      <c r="D2605" s="113"/>
      <c r="E2605" s="114"/>
      <c r="F2605" s="417"/>
      <c r="G2605" s="116"/>
      <c r="H2605" s="421" t="s">
        <v>37</v>
      </c>
      <c r="I2605" s="421"/>
      <c r="J2605" s="421"/>
      <c r="K2605" s="422"/>
      <c r="L2605" s="117"/>
    </row>
    <row r="2606" spans="1:12" s="10" customFormat="1" ht="16.5" customHeight="1" x14ac:dyDescent="0.4">
      <c r="A2606" s="103"/>
      <c r="B2606" s="104" t="s">
        <v>5</v>
      </c>
      <c r="C2606" s="105"/>
      <c r="D2606" s="118" t="s">
        <v>167</v>
      </c>
      <c r="E2606" s="107"/>
      <c r="F2606" s="119"/>
      <c r="G2606" s="120"/>
      <c r="H2606" s="423"/>
      <c r="I2606" s="423"/>
      <c r="J2606" s="423"/>
      <c r="K2606" s="424"/>
      <c r="L2606" s="117"/>
    </row>
    <row r="2607" spans="1:12" s="10" customFormat="1" ht="5.0999999999999996" customHeight="1" x14ac:dyDescent="0.45">
      <c r="A2607" s="103"/>
      <c r="B2607" s="121"/>
      <c r="C2607" s="122"/>
      <c r="D2607" s="123"/>
      <c r="E2607" s="108"/>
      <c r="F2607" s="124"/>
      <c r="G2607" s="108"/>
      <c r="H2607" s="108"/>
      <c r="I2607" s="125"/>
      <c r="J2607" s="125"/>
      <c r="K2607" s="126"/>
      <c r="L2607" s="108"/>
    </row>
    <row r="2608" spans="1:12" s="10" customFormat="1" ht="14.25" thickBot="1" x14ac:dyDescent="0.3">
      <c r="A2608" s="103"/>
      <c r="B2608" s="127" t="s">
        <v>6</v>
      </c>
      <c r="C2608" s="127" t="s">
        <v>7</v>
      </c>
      <c r="D2608" s="128" t="s">
        <v>8</v>
      </c>
      <c r="E2608" s="129"/>
      <c r="F2608" s="130" t="s">
        <v>9</v>
      </c>
      <c r="G2608" s="131"/>
      <c r="H2608" s="127" t="s">
        <v>10</v>
      </c>
      <c r="I2608" s="132" t="s">
        <v>11</v>
      </c>
      <c r="J2608" s="132" t="s">
        <v>12</v>
      </c>
      <c r="K2608" s="133" t="s">
        <v>13</v>
      </c>
      <c r="L2608" s="134"/>
    </row>
    <row r="2609" spans="1:12" s="10" customFormat="1" ht="7.5" customHeight="1" thickTop="1" x14ac:dyDescent="0.25">
      <c r="A2609" s="103"/>
      <c r="B2609" s="135"/>
      <c r="C2609" s="136"/>
      <c r="D2609" s="137"/>
      <c r="E2609" s="138"/>
      <c r="F2609" s="139"/>
      <c r="G2609" s="140"/>
      <c r="H2609" s="135"/>
      <c r="I2609" s="141"/>
      <c r="J2609" s="141"/>
      <c r="K2609" s="142"/>
      <c r="L2609" s="134"/>
    </row>
    <row r="2610" spans="1:12" s="10" customFormat="1" ht="13.5" customHeight="1" x14ac:dyDescent="0.25">
      <c r="A2610" s="143">
        <v>1</v>
      </c>
      <c r="B2610" s="144">
        <v>10</v>
      </c>
      <c r="C2610" s="144" t="s">
        <v>44</v>
      </c>
      <c r="D2610" s="377">
        <v>1</v>
      </c>
      <c r="E2610" s="146" t="s">
        <v>168</v>
      </c>
      <c r="F2610" s="147"/>
      <c r="G2610" s="148"/>
      <c r="H2610" s="149">
        <v>115800</v>
      </c>
      <c r="I2610" s="150">
        <v>0.1</v>
      </c>
      <c r="J2610" s="150"/>
      <c r="K2610" s="151">
        <f t="shared" ref="K2610:K2629" si="65">(B2610*H2610-((B2610*H2610)*I2610))-((B2610*H2610-((B2610*H2610)*I2610))*J2610)</f>
        <v>1042200</v>
      </c>
      <c r="L2610" s="134"/>
    </row>
    <row r="2611" spans="1:12" s="10" customFormat="1" ht="13.5" customHeight="1" x14ac:dyDescent="0.25">
      <c r="A2611" s="143">
        <v>2</v>
      </c>
      <c r="B2611" s="144"/>
      <c r="C2611" s="144"/>
      <c r="D2611" s="377"/>
      <c r="E2611" s="152"/>
      <c r="F2611" s="147"/>
      <c r="G2611" s="148"/>
      <c r="H2611" s="149"/>
      <c r="I2611" s="150"/>
      <c r="J2611" s="150"/>
      <c r="K2611" s="151">
        <f t="shared" si="65"/>
        <v>0</v>
      </c>
      <c r="L2611" s="134"/>
    </row>
    <row r="2612" spans="1:12" s="10" customFormat="1" ht="13.5" x14ac:dyDescent="0.25">
      <c r="A2612" s="143">
        <v>3</v>
      </c>
      <c r="B2612" s="144"/>
      <c r="C2612" s="144"/>
      <c r="D2612" s="377"/>
      <c r="E2612" s="152"/>
      <c r="F2612" s="147"/>
      <c r="G2612" s="148"/>
      <c r="H2612" s="149"/>
      <c r="I2612" s="150"/>
      <c r="J2612" s="150"/>
      <c r="K2612" s="151">
        <f t="shared" si="65"/>
        <v>0</v>
      </c>
      <c r="L2612" s="134"/>
    </row>
    <row r="2613" spans="1:12" s="10" customFormat="1" ht="13.5" customHeight="1" x14ac:dyDescent="0.25">
      <c r="A2613" s="143">
        <v>4</v>
      </c>
      <c r="B2613" s="144"/>
      <c r="C2613" s="144"/>
      <c r="D2613" s="377"/>
      <c r="E2613" s="152"/>
      <c r="F2613" s="147"/>
      <c r="G2613" s="148"/>
      <c r="H2613" s="149"/>
      <c r="I2613" s="150"/>
      <c r="J2613" s="150"/>
      <c r="K2613" s="151">
        <f t="shared" si="65"/>
        <v>0</v>
      </c>
      <c r="L2613" s="134"/>
    </row>
    <row r="2614" spans="1:12" s="10" customFormat="1" ht="13.5" x14ac:dyDescent="0.25">
      <c r="A2614" s="143">
        <v>5</v>
      </c>
      <c r="B2614" s="144"/>
      <c r="C2614" s="144"/>
      <c r="D2614" s="377"/>
      <c r="E2614" s="152"/>
      <c r="F2614" s="147"/>
      <c r="G2614" s="148"/>
      <c r="H2614" s="149"/>
      <c r="I2614" s="150"/>
      <c r="J2614" s="150"/>
      <c r="K2614" s="151">
        <f t="shared" si="65"/>
        <v>0</v>
      </c>
      <c r="L2614" s="134"/>
    </row>
    <row r="2615" spans="1:12" s="10" customFormat="1" ht="13.5" x14ac:dyDescent="0.25">
      <c r="A2615" s="143">
        <v>6</v>
      </c>
      <c r="B2615" s="144"/>
      <c r="C2615" s="144"/>
      <c r="D2615" s="377"/>
      <c r="E2615" s="152"/>
      <c r="F2615" s="147"/>
      <c r="G2615" s="148"/>
      <c r="H2615" s="149"/>
      <c r="I2615" s="150"/>
      <c r="J2615" s="150"/>
      <c r="K2615" s="151">
        <f t="shared" si="65"/>
        <v>0</v>
      </c>
      <c r="L2615" s="134"/>
    </row>
    <row r="2616" spans="1:12" s="10" customFormat="1" ht="13.5" x14ac:dyDescent="0.25">
      <c r="A2616" s="143">
        <v>7</v>
      </c>
      <c r="B2616" s="144"/>
      <c r="C2616" s="144"/>
      <c r="D2616" s="377"/>
      <c r="E2616" s="152"/>
      <c r="F2616" s="147"/>
      <c r="G2616" s="148"/>
      <c r="H2616" s="149"/>
      <c r="I2616" s="150"/>
      <c r="J2616" s="150"/>
      <c r="K2616" s="151">
        <f t="shared" si="65"/>
        <v>0</v>
      </c>
      <c r="L2616" s="134"/>
    </row>
    <row r="2617" spans="1:12" s="10" customFormat="1" ht="13.5" x14ac:dyDescent="0.25">
      <c r="A2617" s="143">
        <v>8</v>
      </c>
      <c r="B2617" s="144"/>
      <c r="C2617" s="144"/>
      <c r="D2617" s="377"/>
      <c r="E2617" s="152"/>
      <c r="F2617" s="147"/>
      <c r="G2617" s="148"/>
      <c r="H2617" s="149"/>
      <c r="I2617" s="150"/>
      <c r="J2617" s="150"/>
      <c r="K2617" s="151">
        <f t="shared" si="65"/>
        <v>0</v>
      </c>
      <c r="L2617" s="134"/>
    </row>
    <row r="2618" spans="1:12" s="10" customFormat="1" ht="13.5" x14ac:dyDescent="0.25">
      <c r="A2618" s="143">
        <v>9</v>
      </c>
      <c r="B2618" s="144"/>
      <c r="C2618" s="144"/>
      <c r="D2618" s="377"/>
      <c r="E2618" s="152"/>
      <c r="F2618" s="147"/>
      <c r="G2618" s="148"/>
      <c r="H2618" s="149"/>
      <c r="I2618" s="150"/>
      <c r="J2618" s="150"/>
      <c r="K2618" s="151">
        <f t="shared" si="65"/>
        <v>0</v>
      </c>
      <c r="L2618" s="134"/>
    </row>
    <row r="2619" spans="1:12" s="10" customFormat="1" ht="13.5" x14ac:dyDescent="0.25">
      <c r="A2619" s="143">
        <v>10</v>
      </c>
      <c r="B2619" s="144"/>
      <c r="C2619" s="144"/>
      <c r="D2619" s="377"/>
      <c r="E2619" s="152"/>
      <c r="F2619" s="147"/>
      <c r="G2619" s="148"/>
      <c r="H2619" s="149"/>
      <c r="I2619" s="150"/>
      <c r="J2619" s="150"/>
      <c r="K2619" s="151">
        <f t="shared" si="65"/>
        <v>0</v>
      </c>
      <c r="L2619" s="134"/>
    </row>
    <row r="2620" spans="1:12" s="10" customFormat="1" ht="13.5" x14ac:dyDescent="0.25">
      <c r="A2620" s="143">
        <v>11</v>
      </c>
      <c r="B2620" s="144"/>
      <c r="C2620" s="144"/>
      <c r="D2620" s="377"/>
      <c r="E2620" s="152"/>
      <c r="F2620" s="147"/>
      <c r="G2620" s="148"/>
      <c r="H2620" s="149"/>
      <c r="I2620" s="150"/>
      <c r="J2620" s="150"/>
      <c r="K2620" s="151">
        <f t="shared" si="65"/>
        <v>0</v>
      </c>
      <c r="L2620" s="134"/>
    </row>
    <row r="2621" spans="1:12" s="10" customFormat="1" ht="13.5" x14ac:dyDescent="0.25">
      <c r="A2621" s="143">
        <v>12</v>
      </c>
      <c r="B2621" s="144"/>
      <c r="C2621" s="144"/>
      <c r="D2621" s="377"/>
      <c r="E2621" s="152"/>
      <c r="F2621" s="147"/>
      <c r="G2621" s="148"/>
      <c r="H2621" s="149"/>
      <c r="I2621" s="150"/>
      <c r="J2621" s="150"/>
      <c r="K2621" s="151">
        <f t="shared" si="65"/>
        <v>0</v>
      </c>
      <c r="L2621" s="134"/>
    </row>
    <row r="2622" spans="1:12" s="10" customFormat="1" ht="13.5" x14ac:dyDescent="0.25">
      <c r="A2622" s="143">
        <v>13</v>
      </c>
      <c r="B2622" s="144"/>
      <c r="C2622" s="144"/>
      <c r="D2622" s="377"/>
      <c r="E2622" s="152"/>
      <c r="F2622" s="147"/>
      <c r="G2622" s="148"/>
      <c r="H2622" s="149"/>
      <c r="I2622" s="150"/>
      <c r="J2622" s="150"/>
      <c r="K2622" s="151">
        <f t="shared" si="65"/>
        <v>0</v>
      </c>
      <c r="L2622" s="134"/>
    </row>
    <row r="2623" spans="1:12" s="10" customFormat="1" ht="13.5" x14ac:dyDescent="0.25">
      <c r="A2623" s="143">
        <v>14</v>
      </c>
      <c r="B2623" s="144"/>
      <c r="C2623" s="144"/>
      <c r="D2623" s="377"/>
      <c r="E2623" s="152"/>
      <c r="F2623" s="147"/>
      <c r="G2623" s="148"/>
      <c r="H2623" s="149"/>
      <c r="I2623" s="150"/>
      <c r="J2623" s="150"/>
      <c r="K2623" s="151">
        <f t="shared" si="65"/>
        <v>0</v>
      </c>
      <c r="L2623" s="134"/>
    </row>
    <row r="2624" spans="1:12" s="10" customFormat="1" ht="13.5" x14ac:dyDescent="0.25">
      <c r="A2624" s="143">
        <v>15</v>
      </c>
      <c r="B2624" s="144"/>
      <c r="C2624" s="144"/>
      <c r="D2624" s="377"/>
      <c r="E2624" s="152"/>
      <c r="F2624" s="147"/>
      <c r="G2624" s="148"/>
      <c r="H2624" s="149"/>
      <c r="I2624" s="150"/>
      <c r="J2624" s="150"/>
      <c r="K2624" s="151">
        <f t="shared" si="65"/>
        <v>0</v>
      </c>
      <c r="L2624" s="134"/>
    </row>
    <row r="2625" spans="1:12" s="10" customFormat="1" ht="13.5" x14ac:dyDescent="0.25">
      <c r="A2625" s="143">
        <v>16</v>
      </c>
      <c r="B2625" s="144"/>
      <c r="C2625" s="144"/>
      <c r="D2625" s="377"/>
      <c r="E2625" s="152"/>
      <c r="F2625" s="147"/>
      <c r="G2625" s="148"/>
      <c r="H2625" s="149"/>
      <c r="I2625" s="150"/>
      <c r="J2625" s="150"/>
      <c r="K2625" s="151">
        <f t="shared" si="65"/>
        <v>0</v>
      </c>
      <c r="L2625" s="134"/>
    </row>
    <row r="2626" spans="1:12" s="10" customFormat="1" ht="13.5" x14ac:dyDescent="0.25">
      <c r="A2626" s="143">
        <v>17</v>
      </c>
      <c r="B2626" s="144"/>
      <c r="C2626" s="144"/>
      <c r="D2626" s="377"/>
      <c r="E2626" s="152"/>
      <c r="F2626" s="147"/>
      <c r="G2626" s="148"/>
      <c r="H2626" s="149"/>
      <c r="I2626" s="150"/>
      <c r="J2626" s="150"/>
      <c r="K2626" s="151">
        <f t="shared" si="65"/>
        <v>0</v>
      </c>
      <c r="L2626" s="134"/>
    </row>
    <row r="2627" spans="1:12" s="10" customFormat="1" ht="13.5" x14ac:dyDescent="0.25">
      <c r="A2627" s="143">
        <v>18</v>
      </c>
      <c r="B2627" s="144"/>
      <c r="C2627" s="144"/>
      <c r="D2627" s="377"/>
      <c r="E2627" s="152"/>
      <c r="F2627" s="147"/>
      <c r="G2627" s="148"/>
      <c r="H2627" s="149"/>
      <c r="I2627" s="150"/>
      <c r="J2627" s="150"/>
      <c r="K2627" s="151">
        <f t="shared" si="65"/>
        <v>0</v>
      </c>
      <c r="L2627" s="134"/>
    </row>
    <row r="2628" spans="1:12" s="10" customFormat="1" ht="12.75" customHeight="1" x14ac:dyDescent="0.25">
      <c r="A2628" s="143">
        <v>19</v>
      </c>
      <c r="B2628" s="144"/>
      <c r="C2628" s="144"/>
      <c r="D2628" s="377"/>
      <c r="E2628" s="152"/>
      <c r="F2628" s="147"/>
      <c r="G2628" s="148"/>
      <c r="H2628" s="149"/>
      <c r="I2628" s="150"/>
      <c r="J2628" s="150"/>
      <c r="K2628" s="151">
        <f t="shared" si="65"/>
        <v>0</v>
      </c>
      <c r="L2628" s="134"/>
    </row>
    <row r="2629" spans="1:12" s="10" customFormat="1" ht="13.5" x14ac:dyDescent="0.25">
      <c r="A2629" s="143">
        <v>20</v>
      </c>
      <c r="B2629" s="144"/>
      <c r="C2629" s="144"/>
      <c r="D2629" s="377"/>
      <c r="E2629" s="152"/>
      <c r="F2629" s="147"/>
      <c r="G2629" s="148"/>
      <c r="H2629" s="149"/>
      <c r="I2629" s="150"/>
      <c r="J2629" s="150"/>
      <c r="K2629" s="151">
        <f t="shared" si="65"/>
        <v>0</v>
      </c>
      <c r="L2629" s="134"/>
    </row>
    <row r="2630" spans="1:12" s="10" customFormat="1" ht="7.5" customHeight="1" x14ac:dyDescent="0.25">
      <c r="A2630" s="103"/>
      <c r="B2630" s="153"/>
      <c r="C2630" s="153"/>
      <c r="D2630" s="154"/>
      <c r="E2630" s="155"/>
      <c r="F2630" s="156"/>
      <c r="G2630" s="157"/>
      <c r="H2630" s="158"/>
      <c r="I2630" s="159"/>
      <c r="J2630" s="159"/>
      <c r="K2630" s="160"/>
      <c r="L2630" s="134"/>
    </row>
    <row r="2631" spans="1:12" s="10" customFormat="1" ht="5.0999999999999996" customHeight="1" x14ac:dyDescent="0.25">
      <c r="A2631" s="103"/>
      <c r="B2631" s="376"/>
      <c r="C2631" s="376"/>
      <c r="D2631" s="162"/>
      <c r="E2631" s="163"/>
      <c r="F2631" s="163"/>
      <c r="G2631" s="163"/>
      <c r="H2631" s="163"/>
      <c r="I2631" s="164"/>
      <c r="J2631" s="425"/>
      <c r="K2631" s="407"/>
      <c r="L2631" s="108"/>
    </row>
    <row r="2632" spans="1:12" s="10" customFormat="1" ht="16.5" customHeight="1" x14ac:dyDescent="0.3">
      <c r="A2632" s="103"/>
      <c r="B2632" s="165"/>
      <c r="C2632" s="165"/>
      <c r="D2632" s="123"/>
      <c r="E2632" s="108"/>
      <c r="F2632" s="108"/>
      <c r="G2632" s="108"/>
      <c r="H2632" s="108"/>
      <c r="I2632" s="166" t="s">
        <v>14</v>
      </c>
      <c r="J2632" s="426">
        <f>SUM(K2610:K2630)</f>
        <v>1042200</v>
      </c>
      <c r="K2632" s="427"/>
      <c r="L2632" s="134"/>
    </row>
    <row r="2633" spans="1:12" s="10" customFormat="1" ht="5.0999999999999996" customHeight="1" x14ac:dyDescent="0.3">
      <c r="A2633" s="103"/>
      <c r="B2633" s="165"/>
      <c r="C2633" s="165"/>
      <c r="D2633" s="123"/>
      <c r="E2633" s="108"/>
      <c r="F2633" s="108"/>
      <c r="G2633" s="108"/>
      <c r="H2633" s="108"/>
      <c r="I2633" s="167"/>
      <c r="J2633" s="406"/>
      <c r="K2633" s="406"/>
      <c r="L2633" s="108"/>
    </row>
    <row r="2634" spans="1:12" s="10" customFormat="1" ht="16.5" customHeight="1" x14ac:dyDescent="0.3">
      <c r="A2634" s="103"/>
      <c r="B2634" s="165"/>
      <c r="C2634" s="165"/>
      <c r="D2634" s="123"/>
      <c r="E2634" s="108"/>
      <c r="F2634" s="108"/>
      <c r="G2634" s="108"/>
      <c r="H2634" s="108"/>
      <c r="I2634" s="166" t="s">
        <v>15</v>
      </c>
      <c r="J2634" s="168"/>
      <c r="K2634" s="169">
        <f>J2632*J2634</f>
        <v>0</v>
      </c>
      <c r="L2634" s="170"/>
    </row>
    <row r="2635" spans="1:12" s="10" customFormat="1" ht="5.0999999999999996" customHeight="1" x14ac:dyDescent="0.3">
      <c r="A2635" s="103"/>
      <c r="B2635" s="165"/>
      <c r="C2635" s="165"/>
      <c r="D2635" s="123"/>
      <c r="E2635" s="108"/>
      <c r="F2635" s="108"/>
      <c r="G2635" s="108"/>
      <c r="H2635" s="108"/>
      <c r="I2635" s="167"/>
      <c r="J2635" s="407"/>
      <c r="K2635" s="407"/>
      <c r="L2635" s="108"/>
    </row>
    <row r="2636" spans="1:12" s="10" customFormat="1" ht="16.5" customHeight="1" x14ac:dyDescent="0.3">
      <c r="A2636" s="103"/>
      <c r="B2636" s="171" t="s">
        <v>16</v>
      </c>
      <c r="C2636" s="171"/>
      <c r="D2636" s="123"/>
      <c r="E2636" s="123" t="s">
        <v>17</v>
      </c>
      <c r="F2636" s="108"/>
      <c r="G2636" s="108"/>
      <c r="H2636" s="108"/>
      <c r="I2636" s="166" t="s">
        <v>28</v>
      </c>
      <c r="J2636" s="408">
        <f>((J2632/1.11)+(K2634/1.11))*11%</f>
        <v>103281.08108108107</v>
      </c>
      <c r="K2636" s="409"/>
      <c r="L2636" s="172"/>
    </row>
    <row r="2637" spans="1:12" s="10" customFormat="1" ht="5.0999999999999996" customHeight="1" x14ac:dyDescent="0.3">
      <c r="A2637" s="103"/>
      <c r="B2637" s="165"/>
      <c r="C2637" s="165"/>
      <c r="D2637" s="123"/>
      <c r="E2637" s="108"/>
      <c r="F2637" s="108"/>
      <c r="G2637" s="108"/>
      <c r="H2637" s="108"/>
      <c r="I2637" s="167"/>
      <c r="J2637" s="407"/>
      <c r="K2637" s="407"/>
      <c r="L2637" s="108"/>
    </row>
    <row r="2638" spans="1:12" s="10" customFormat="1" ht="16.5" customHeight="1" x14ac:dyDescent="0.3">
      <c r="A2638" s="103"/>
      <c r="B2638" s="173"/>
      <c r="C2638" s="174"/>
      <c r="D2638" s="123"/>
      <c r="E2638" s="123"/>
      <c r="F2638" s="108"/>
      <c r="G2638" s="108"/>
      <c r="H2638" s="108"/>
      <c r="I2638" s="166" t="s">
        <v>18</v>
      </c>
      <c r="J2638" s="175"/>
      <c r="K2638" s="176">
        <f>J2632-K2634</f>
        <v>1042200</v>
      </c>
      <c r="L2638" s="172"/>
    </row>
    <row r="2639" spans="1:12" s="10" customFormat="1" ht="13.5" customHeight="1" x14ac:dyDescent="0.25">
      <c r="A2639" s="103"/>
      <c r="B2639" s="177" t="s">
        <v>19</v>
      </c>
      <c r="C2639" s="163"/>
      <c r="D2639" s="162"/>
      <c r="E2639" s="108"/>
      <c r="F2639" s="108"/>
      <c r="G2639" s="108"/>
      <c r="H2639" s="108"/>
      <c r="I2639" s="178"/>
      <c r="J2639" s="125" t="s">
        <v>20</v>
      </c>
      <c r="K2639" s="179" t="s">
        <v>34</v>
      </c>
      <c r="L2639" s="108"/>
    </row>
    <row r="2640" spans="1:12" s="10" customFormat="1" ht="7.5" customHeight="1" x14ac:dyDescent="0.25">
      <c r="A2640" s="180"/>
      <c r="B2640" s="163"/>
      <c r="C2640" s="163"/>
      <c r="D2640" s="162"/>
      <c r="E2640" s="163"/>
      <c r="F2640" s="163"/>
      <c r="G2640" s="163"/>
      <c r="H2640" s="163"/>
      <c r="I2640" s="181"/>
      <c r="J2640" s="181"/>
      <c r="K2640" s="182"/>
      <c r="L2640" s="163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22050121</v>
      </c>
      <c r="G2642" s="11" t="s">
        <v>2</v>
      </c>
      <c r="H2642" s="451" t="s">
        <v>169</v>
      </c>
      <c r="I2642" s="451"/>
      <c r="J2642" s="451"/>
      <c r="K2642" s="452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455" t="s">
        <v>3</v>
      </c>
      <c r="G2643" s="17"/>
      <c r="H2643" s="453"/>
      <c r="I2643" s="453"/>
      <c r="J2643" s="453"/>
      <c r="K2643" s="454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456">
        <v>44712</v>
      </c>
      <c r="E2644" s="457"/>
      <c r="F2644" s="455"/>
      <c r="G2644" s="18"/>
      <c r="H2644" s="445" t="s">
        <v>170</v>
      </c>
      <c r="I2644" s="445"/>
      <c r="J2644" s="445"/>
      <c r="K2644" s="458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455"/>
      <c r="G2645" s="18"/>
      <c r="H2645" s="459" t="s">
        <v>171</v>
      </c>
      <c r="I2645" s="459"/>
      <c r="J2645" s="459"/>
      <c r="K2645" s="460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174</v>
      </c>
      <c r="E2646" s="9"/>
      <c r="F2646" s="21"/>
      <c r="G2646" s="22"/>
      <c r="H2646" s="461"/>
      <c r="I2646" s="461"/>
      <c r="J2646" s="461"/>
      <c r="K2646" s="462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96</v>
      </c>
      <c r="C2650" s="46" t="s">
        <v>74</v>
      </c>
      <c r="D2650" s="381">
        <v>2</v>
      </c>
      <c r="E2650" s="267" t="s">
        <v>172</v>
      </c>
      <c r="F2650" s="49"/>
      <c r="G2650" s="50"/>
      <c r="H2650" s="51">
        <v>41400</v>
      </c>
      <c r="I2650" s="52">
        <v>0.125</v>
      </c>
      <c r="J2650" s="52"/>
      <c r="K2650" s="53">
        <f t="shared" ref="K2650:K2669" si="66">(B2650*H2650-((B2650*H2650)*I2650))-((B2650*H2650-((B2650*H2650)*I2650))*J2650)</f>
        <v>3477600</v>
      </c>
      <c r="L2650" s="36"/>
    </row>
    <row r="2651" spans="1:12" s="10" customFormat="1" ht="13.5" customHeight="1" x14ac:dyDescent="0.25">
      <c r="A2651" s="45">
        <v>2</v>
      </c>
      <c r="B2651" s="46">
        <v>300</v>
      </c>
      <c r="C2651" s="46" t="s">
        <v>74</v>
      </c>
      <c r="D2651" s="381">
        <v>5</v>
      </c>
      <c r="E2651" s="48" t="s">
        <v>75</v>
      </c>
      <c r="F2651" s="49"/>
      <c r="G2651" s="50"/>
      <c r="H2651" s="51">
        <v>64800</v>
      </c>
      <c r="I2651" s="52">
        <v>0.125</v>
      </c>
      <c r="J2651" s="52"/>
      <c r="K2651" s="53">
        <f t="shared" si="66"/>
        <v>17010000</v>
      </c>
      <c r="L2651" s="36"/>
    </row>
    <row r="2652" spans="1:12" s="10" customFormat="1" ht="13.5" x14ac:dyDescent="0.25">
      <c r="A2652" s="45">
        <v>3</v>
      </c>
      <c r="B2652" s="46">
        <v>120</v>
      </c>
      <c r="C2652" s="46" t="s">
        <v>74</v>
      </c>
      <c r="D2652" s="381">
        <v>1</v>
      </c>
      <c r="E2652" s="48" t="s">
        <v>66</v>
      </c>
      <c r="F2652" s="49"/>
      <c r="G2652" s="50"/>
      <c r="H2652" s="51">
        <v>32400</v>
      </c>
      <c r="I2652" s="52">
        <v>0.125</v>
      </c>
      <c r="J2652" s="52"/>
      <c r="K2652" s="53">
        <f t="shared" si="66"/>
        <v>3402000</v>
      </c>
      <c r="L2652" s="36"/>
    </row>
    <row r="2653" spans="1:12" s="10" customFormat="1" ht="13.5" customHeight="1" x14ac:dyDescent="0.25">
      <c r="A2653" s="45">
        <v>4</v>
      </c>
      <c r="B2653" s="46">
        <v>300</v>
      </c>
      <c r="C2653" s="46" t="s">
        <v>74</v>
      </c>
      <c r="D2653" s="381">
        <v>5</v>
      </c>
      <c r="E2653" s="48" t="s">
        <v>173</v>
      </c>
      <c r="F2653" s="49"/>
      <c r="G2653" s="50"/>
      <c r="H2653" s="51">
        <v>57600</v>
      </c>
      <c r="I2653" s="52">
        <v>0.125</v>
      </c>
      <c r="J2653" s="52"/>
      <c r="K2653" s="53">
        <f t="shared" si="66"/>
        <v>15120000</v>
      </c>
      <c r="L2653" s="36"/>
    </row>
    <row r="2654" spans="1:12" s="10" customFormat="1" ht="13.5" x14ac:dyDescent="0.25">
      <c r="A2654" s="45">
        <v>5</v>
      </c>
      <c r="B2654" s="46"/>
      <c r="C2654" s="46"/>
      <c r="D2654" s="381"/>
      <c r="E2654" s="48"/>
      <c r="F2654" s="49"/>
      <c r="G2654" s="50"/>
      <c r="H2654" s="51"/>
      <c r="I2654" s="52"/>
      <c r="J2654" s="52"/>
      <c r="K2654" s="53">
        <f t="shared" si="66"/>
        <v>0</v>
      </c>
      <c r="L2654" s="36"/>
    </row>
    <row r="2655" spans="1:12" s="10" customFormat="1" ht="13.5" x14ac:dyDescent="0.25">
      <c r="A2655" s="45">
        <v>6</v>
      </c>
      <c r="B2655" s="46"/>
      <c r="C2655" s="46"/>
      <c r="D2655" s="381"/>
      <c r="E2655" s="48"/>
      <c r="F2655" s="49"/>
      <c r="G2655" s="50"/>
      <c r="H2655" s="51"/>
      <c r="I2655" s="52"/>
      <c r="J2655" s="52"/>
      <c r="K2655" s="53">
        <f t="shared" si="66"/>
        <v>0</v>
      </c>
      <c r="L2655" s="36"/>
    </row>
    <row r="2656" spans="1:12" s="10" customFormat="1" ht="13.5" x14ac:dyDescent="0.25">
      <c r="A2656" s="45">
        <v>7</v>
      </c>
      <c r="B2656" s="46"/>
      <c r="C2656" s="46"/>
      <c r="D2656" s="381"/>
      <c r="E2656" s="48"/>
      <c r="F2656" s="49"/>
      <c r="G2656" s="50"/>
      <c r="H2656" s="51"/>
      <c r="I2656" s="52"/>
      <c r="J2656" s="52"/>
      <c r="K2656" s="53">
        <f t="shared" si="66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381"/>
      <c r="E2657" s="48"/>
      <c r="F2657" s="49"/>
      <c r="G2657" s="50"/>
      <c r="H2657" s="51"/>
      <c r="I2657" s="52"/>
      <c r="J2657" s="52"/>
      <c r="K2657" s="53">
        <f t="shared" si="66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381"/>
      <c r="E2658" s="48"/>
      <c r="F2658" s="49"/>
      <c r="G2658" s="50"/>
      <c r="H2658" s="51"/>
      <c r="I2658" s="52"/>
      <c r="J2658" s="52"/>
      <c r="K2658" s="53">
        <f t="shared" si="66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381"/>
      <c r="E2659" s="48"/>
      <c r="F2659" s="49"/>
      <c r="G2659" s="50"/>
      <c r="H2659" s="51"/>
      <c r="I2659" s="52"/>
      <c r="J2659" s="52"/>
      <c r="K2659" s="53">
        <f t="shared" si="66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381"/>
      <c r="E2660" s="48"/>
      <c r="F2660" s="49"/>
      <c r="G2660" s="50"/>
      <c r="H2660" s="51"/>
      <c r="I2660" s="52"/>
      <c r="J2660" s="52"/>
      <c r="K2660" s="53">
        <f t="shared" si="66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381"/>
      <c r="E2661" s="48"/>
      <c r="F2661" s="49"/>
      <c r="G2661" s="50"/>
      <c r="H2661" s="51"/>
      <c r="I2661" s="52"/>
      <c r="J2661" s="52"/>
      <c r="K2661" s="53">
        <f t="shared" si="66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381"/>
      <c r="E2662" s="48"/>
      <c r="F2662" s="49"/>
      <c r="G2662" s="50"/>
      <c r="H2662" s="51"/>
      <c r="I2662" s="52"/>
      <c r="J2662" s="52"/>
      <c r="K2662" s="53">
        <f t="shared" si="66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381"/>
      <c r="E2663" s="48"/>
      <c r="F2663" s="49"/>
      <c r="G2663" s="50"/>
      <c r="H2663" s="51"/>
      <c r="I2663" s="52"/>
      <c r="J2663" s="52"/>
      <c r="K2663" s="53">
        <f t="shared" si="66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381"/>
      <c r="E2664" s="48"/>
      <c r="F2664" s="49"/>
      <c r="G2664" s="50"/>
      <c r="H2664" s="51"/>
      <c r="I2664" s="52"/>
      <c r="J2664" s="52"/>
      <c r="K2664" s="53">
        <f t="shared" si="66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381"/>
      <c r="E2665" s="48"/>
      <c r="F2665" s="49"/>
      <c r="G2665" s="50"/>
      <c r="H2665" s="51"/>
      <c r="I2665" s="52"/>
      <c r="J2665" s="52"/>
      <c r="K2665" s="53">
        <f t="shared" si="66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381"/>
      <c r="E2666" s="48"/>
      <c r="F2666" s="49"/>
      <c r="G2666" s="50"/>
      <c r="H2666" s="51"/>
      <c r="I2666" s="52"/>
      <c r="J2666" s="52"/>
      <c r="K2666" s="53">
        <f t="shared" si="66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381"/>
      <c r="E2667" s="48"/>
      <c r="F2667" s="49"/>
      <c r="G2667" s="50"/>
      <c r="H2667" s="51"/>
      <c r="I2667" s="52"/>
      <c r="J2667" s="52"/>
      <c r="K2667" s="53">
        <f t="shared" si="66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381"/>
      <c r="E2668" s="48"/>
      <c r="F2668" s="49"/>
      <c r="G2668" s="50"/>
      <c r="H2668" s="51"/>
      <c r="I2668" s="52"/>
      <c r="J2668" s="52"/>
      <c r="K2668" s="53">
        <f t="shared" si="66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381"/>
      <c r="E2669" s="48"/>
      <c r="F2669" s="49"/>
      <c r="G2669" s="50"/>
      <c r="H2669" s="51"/>
      <c r="I2669" s="52"/>
      <c r="J2669" s="52"/>
      <c r="K2669" s="53">
        <f t="shared" si="66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380"/>
      <c r="C2671" s="380"/>
      <c r="D2671" s="63"/>
      <c r="E2671" s="64"/>
      <c r="F2671" s="64"/>
      <c r="G2671" s="64"/>
      <c r="H2671" s="64"/>
      <c r="I2671" s="65"/>
      <c r="J2671" s="444"/>
      <c r="K2671" s="445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446">
        <f>SUM(K2650:K2670)</f>
        <v>39009600</v>
      </c>
      <c r="K2672" s="447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448"/>
      <c r="K2673" s="448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445"/>
      <c r="K2675" s="445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28</v>
      </c>
      <c r="J2676" s="449">
        <f>((J2672/1.11)+(K2674/1.11))*11%</f>
        <v>3865816.2162162159</v>
      </c>
      <c r="K2676" s="450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445"/>
      <c r="K2677" s="445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18</v>
      </c>
      <c r="J2678" s="76"/>
      <c r="K2678" s="77">
        <f>J2672-K2674</f>
        <v>39009600</v>
      </c>
      <c r="L2678" s="73"/>
    </row>
    <row r="2679" spans="1:12" s="10" customFormat="1" ht="13.5" customHeight="1" x14ac:dyDescent="0.25">
      <c r="A2679" s="5"/>
      <c r="B2679" s="78" t="s">
        <v>19</v>
      </c>
      <c r="C2679" s="64"/>
      <c r="D2679" s="63"/>
      <c r="I2679" s="79"/>
      <c r="J2679" s="27" t="s">
        <v>20</v>
      </c>
      <c r="K2679" s="80" t="s">
        <v>110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183"/>
      <c r="B2681" s="184"/>
      <c r="C2681" s="184"/>
      <c r="D2681" s="185"/>
      <c r="E2681" s="184"/>
      <c r="F2681" s="184"/>
      <c r="G2681" s="184"/>
      <c r="H2681" s="184"/>
      <c r="I2681" s="186"/>
      <c r="J2681" s="186"/>
      <c r="K2681" s="184"/>
      <c r="L2681" s="184"/>
    </row>
    <row r="2682" spans="1:12" s="10" customFormat="1" ht="16.5" customHeight="1" x14ac:dyDescent="0.3">
      <c r="A2682" s="187"/>
      <c r="B2682" s="188" t="s">
        <v>0</v>
      </c>
      <c r="C2682" s="189"/>
      <c r="D2682" s="190" t="s">
        <v>1</v>
      </c>
      <c r="E2682" s="191">
        <v>22050121</v>
      </c>
      <c r="F2682" s="192"/>
      <c r="G2682" s="193" t="s">
        <v>2</v>
      </c>
      <c r="H2682" s="428" t="s">
        <v>169</v>
      </c>
      <c r="I2682" s="428"/>
      <c r="J2682" s="428"/>
      <c r="K2682" s="429"/>
      <c r="L2682" s="194"/>
    </row>
    <row r="2683" spans="1:12" s="10" customFormat="1" ht="2.4500000000000002" customHeight="1" x14ac:dyDescent="0.3">
      <c r="A2683" s="187"/>
      <c r="B2683" s="195"/>
      <c r="C2683" s="196"/>
      <c r="D2683" s="197"/>
      <c r="E2683" s="198"/>
      <c r="F2683" s="432" t="s">
        <v>3</v>
      </c>
      <c r="G2683" s="199"/>
      <c r="H2683" s="430"/>
      <c r="I2683" s="430"/>
      <c r="J2683" s="430"/>
      <c r="K2683" s="431"/>
      <c r="L2683" s="194"/>
    </row>
    <row r="2684" spans="1:12" s="10" customFormat="1" ht="16.5" customHeight="1" x14ac:dyDescent="0.3">
      <c r="A2684" s="187"/>
      <c r="B2684" s="188" t="s">
        <v>4</v>
      </c>
      <c r="C2684" s="189"/>
      <c r="D2684" s="433">
        <v>44712</v>
      </c>
      <c r="E2684" s="434"/>
      <c r="F2684" s="432"/>
      <c r="G2684" s="200"/>
      <c r="H2684" s="412" t="s">
        <v>170</v>
      </c>
      <c r="I2684" s="412"/>
      <c r="J2684" s="412"/>
      <c r="K2684" s="435"/>
      <c r="L2684" s="200"/>
    </row>
    <row r="2685" spans="1:12" s="10" customFormat="1" ht="2.4500000000000002" customHeight="1" x14ac:dyDescent="0.3">
      <c r="A2685" s="187"/>
      <c r="B2685" s="195"/>
      <c r="C2685" s="196"/>
      <c r="D2685" s="197"/>
      <c r="E2685" s="198"/>
      <c r="F2685" s="432"/>
      <c r="G2685" s="200"/>
      <c r="H2685" s="436" t="s">
        <v>171</v>
      </c>
      <c r="I2685" s="436"/>
      <c r="J2685" s="436"/>
      <c r="K2685" s="437"/>
      <c r="L2685" s="201"/>
    </row>
    <row r="2686" spans="1:12" s="10" customFormat="1" ht="16.5" customHeight="1" x14ac:dyDescent="0.4">
      <c r="A2686" s="187"/>
      <c r="B2686" s="188" t="s">
        <v>5</v>
      </c>
      <c r="C2686" s="189"/>
      <c r="D2686" s="202" t="s">
        <v>174</v>
      </c>
      <c r="E2686" s="191"/>
      <c r="F2686" s="203"/>
      <c r="G2686" s="204"/>
      <c r="H2686" s="438"/>
      <c r="I2686" s="438"/>
      <c r="J2686" s="438"/>
      <c r="K2686" s="439"/>
      <c r="L2686" s="201"/>
    </row>
    <row r="2687" spans="1:12" s="10" customFormat="1" ht="5.0999999999999996" customHeight="1" x14ac:dyDescent="0.45">
      <c r="A2687" s="187"/>
      <c r="B2687" s="205"/>
      <c r="C2687" s="206"/>
      <c r="D2687" s="207"/>
      <c r="E2687" s="192"/>
      <c r="F2687" s="208"/>
      <c r="G2687" s="192"/>
      <c r="H2687" s="192"/>
      <c r="I2687" s="209"/>
      <c r="J2687" s="209"/>
      <c r="K2687" s="210"/>
      <c r="L2687" s="192"/>
    </row>
    <row r="2688" spans="1:12" s="10" customFormat="1" ht="14.25" thickBot="1" x14ac:dyDescent="0.3">
      <c r="A2688" s="187"/>
      <c r="B2688" s="211" t="s">
        <v>6</v>
      </c>
      <c r="C2688" s="211" t="s">
        <v>7</v>
      </c>
      <c r="D2688" s="212" t="s">
        <v>8</v>
      </c>
      <c r="E2688" s="213"/>
      <c r="F2688" s="214" t="s">
        <v>9</v>
      </c>
      <c r="G2688" s="215"/>
      <c r="H2688" s="211" t="s">
        <v>10</v>
      </c>
      <c r="I2688" s="216" t="s">
        <v>11</v>
      </c>
      <c r="J2688" s="216" t="s">
        <v>12</v>
      </c>
      <c r="K2688" s="217" t="s">
        <v>13</v>
      </c>
      <c r="L2688" s="218"/>
    </row>
    <row r="2689" spans="1:12" s="10" customFormat="1" ht="7.5" customHeight="1" thickTop="1" x14ac:dyDescent="0.25">
      <c r="A2689" s="187"/>
      <c r="B2689" s="219"/>
      <c r="C2689" s="220"/>
      <c r="D2689" s="221"/>
      <c r="E2689" s="222"/>
      <c r="F2689" s="223"/>
      <c r="G2689" s="224"/>
      <c r="H2689" s="219"/>
      <c r="I2689" s="225"/>
      <c r="J2689" s="225"/>
      <c r="K2689" s="226"/>
      <c r="L2689" s="218"/>
    </row>
    <row r="2690" spans="1:12" s="10" customFormat="1" ht="13.5" customHeight="1" x14ac:dyDescent="0.25">
      <c r="A2690" s="227">
        <v>1</v>
      </c>
      <c r="B2690" s="228">
        <v>96</v>
      </c>
      <c r="C2690" s="228" t="s">
        <v>74</v>
      </c>
      <c r="D2690" s="384">
        <v>2</v>
      </c>
      <c r="E2690" s="230" t="s">
        <v>172</v>
      </c>
      <c r="F2690" s="231"/>
      <c r="G2690" s="232"/>
      <c r="H2690" s="233">
        <v>41400</v>
      </c>
      <c r="I2690" s="234">
        <v>0.125</v>
      </c>
      <c r="J2690" s="234"/>
      <c r="K2690" s="235">
        <f t="shared" ref="K2690:K2709" si="67">(B2690*H2690-((B2690*H2690)*I2690))-((B2690*H2690-((B2690*H2690)*I2690))*J2690)</f>
        <v>3477600</v>
      </c>
      <c r="L2690" s="218"/>
    </row>
    <row r="2691" spans="1:12" s="10" customFormat="1" ht="13.5" customHeight="1" x14ac:dyDescent="0.25">
      <c r="A2691" s="227">
        <v>2</v>
      </c>
      <c r="B2691" s="228">
        <v>300</v>
      </c>
      <c r="C2691" s="228" t="s">
        <v>74</v>
      </c>
      <c r="D2691" s="384">
        <v>5</v>
      </c>
      <c r="E2691" s="236" t="s">
        <v>75</v>
      </c>
      <c r="F2691" s="231"/>
      <c r="G2691" s="232"/>
      <c r="H2691" s="233">
        <v>64800</v>
      </c>
      <c r="I2691" s="234">
        <v>0.125</v>
      </c>
      <c r="J2691" s="234"/>
      <c r="K2691" s="235">
        <f t="shared" si="67"/>
        <v>17010000</v>
      </c>
      <c r="L2691" s="218"/>
    </row>
    <row r="2692" spans="1:12" s="10" customFormat="1" ht="13.5" x14ac:dyDescent="0.25">
      <c r="A2692" s="227">
        <v>3</v>
      </c>
      <c r="B2692" s="228">
        <v>120</v>
      </c>
      <c r="C2692" s="228" t="s">
        <v>74</v>
      </c>
      <c r="D2692" s="384">
        <v>1</v>
      </c>
      <c r="E2692" s="236" t="s">
        <v>66</v>
      </c>
      <c r="F2692" s="231"/>
      <c r="G2692" s="232"/>
      <c r="H2692" s="233">
        <v>32400</v>
      </c>
      <c r="I2692" s="234">
        <v>0.125</v>
      </c>
      <c r="J2692" s="234"/>
      <c r="K2692" s="235">
        <f t="shared" si="67"/>
        <v>3402000</v>
      </c>
      <c r="L2692" s="218"/>
    </row>
    <row r="2693" spans="1:12" s="10" customFormat="1" ht="13.5" customHeight="1" x14ac:dyDescent="0.25">
      <c r="A2693" s="227">
        <v>4</v>
      </c>
      <c r="B2693" s="228">
        <v>300</v>
      </c>
      <c r="C2693" s="228" t="s">
        <v>74</v>
      </c>
      <c r="D2693" s="384">
        <v>5</v>
      </c>
      <c r="E2693" s="236" t="s">
        <v>173</v>
      </c>
      <c r="F2693" s="231"/>
      <c r="G2693" s="232"/>
      <c r="H2693" s="233">
        <v>57600</v>
      </c>
      <c r="I2693" s="234">
        <v>0.125</v>
      </c>
      <c r="J2693" s="234"/>
      <c r="K2693" s="235">
        <f t="shared" si="67"/>
        <v>15120000</v>
      </c>
      <c r="L2693" s="218"/>
    </row>
    <row r="2694" spans="1:12" s="10" customFormat="1" ht="13.5" x14ac:dyDescent="0.25">
      <c r="A2694" s="227">
        <v>5</v>
      </c>
      <c r="B2694" s="228"/>
      <c r="C2694" s="228"/>
      <c r="D2694" s="384"/>
      <c r="E2694" s="236"/>
      <c r="F2694" s="231"/>
      <c r="G2694" s="232"/>
      <c r="H2694" s="233"/>
      <c r="I2694" s="234"/>
      <c r="J2694" s="234"/>
      <c r="K2694" s="235">
        <f t="shared" si="67"/>
        <v>0</v>
      </c>
      <c r="L2694" s="218"/>
    </row>
    <row r="2695" spans="1:12" s="10" customFormat="1" ht="13.5" x14ac:dyDescent="0.25">
      <c r="A2695" s="227">
        <v>6</v>
      </c>
      <c r="B2695" s="228"/>
      <c r="C2695" s="228"/>
      <c r="D2695" s="384"/>
      <c r="E2695" s="236"/>
      <c r="F2695" s="231"/>
      <c r="G2695" s="232"/>
      <c r="H2695" s="233"/>
      <c r="I2695" s="234"/>
      <c r="J2695" s="234"/>
      <c r="K2695" s="235">
        <f t="shared" si="67"/>
        <v>0</v>
      </c>
      <c r="L2695" s="218"/>
    </row>
    <row r="2696" spans="1:12" s="10" customFormat="1" ht="13.5" x14ac:dyDescent="0.25">
      <c r="A2696" s="227">
        <v>7</v>
      </c>
      <c r="B2696" s="228"/>
      <c r="C2696" s="228"/>
      <c r="D2696" s="384"/>
      <c r="E2696" s="236"/>
      <c r="F2696" s="231"/>
      <c r="G2696" s="232"/>
      <c r="H2696" s="233"/>
      <c r="I2696" s="234"/>
      <c r="J2696" s="234"/>
      <c r="K2696" s="235">
        <f t="shared" si="67"/>
        <v>0</v>
      </c>
      <c r="L2696" s="218"/>
    </row>
    <row r="2697" spans="1:12" s="10" customFormat="1" ht="13.5" x14ac:dyDescent="0.25">
      <c r="A2697" s="227">
        <v>8</v>
      </c>
      <c r="B2697" s="228"/>
      <c r="C2697" s="228"/>
      <c r="D2697" s="384"/>
      <c r="E2697" s="236"/>
      <c r="F2697" s="231"/>
      <c r="G2697" s="232"/>
      <c r="H2697" s="233"/>
      <c r="I2697" s="234"/>
      <c r="J2697" s="234"/>
      <c r="K2697" s="235">
        <f t="shared" si="67"/>
        <v>0</v>
      </c>
      <c r="L2697" s="218"/>
    </row>
    <row r="2698" spans="1:12" s="10" customFormat="1" ht="13.5" x14ac:dyDescent="0.25">
      <c r="A2698" s="227">
        <v>9</v>
      </c>
      <c r="B2698" s="228"/>
      <c r="C2698" s="228"/>
      <c r="D2698" s="384"/>
      <c r="E2698" s="236"/>
      <c r="F2698" s="231"/>
      <c r="G2698" s="232"/>
      <c r="H2698" s="233"/>
      <c r="I2698" s="234"/>
      <c r="J2698" s="234"/>
      <c r="K2698" s="235">
        <f t="shared" si="67"/>
        <v>0</v>
      </c>
      <c r="L2698" s="218"/>
    </row>
    <row r="2699" spans="1:12" s="10" customFormat="1" ht="13.5" x14ac:dyDescent="0.25">
      <c r="A2699" s="227">
        <v>10</v>
      </c>
      <c r="B2699" s="228"/>
      <c r="C2699" s="228"/>
      <c r="D2699" s="384"/>
      <c r="E2699" s="236"/>
      <c r="F2699" s="231"/>
      <c r="G2699" s="232"/>
      <c r="H2699" s="233"/>
      <c r="I2699" s="234"/>
      <c r="J2699" s="234"/>
      <c r="K2699" s="235">
        <f t="shared" si="67"/>
        <v>0</v>
      </c>
      <c r="L2699" s="218"/>
    </row>
    <row r="2700" spans="1:12" s="10" customFormat="1" ht="13.5" x14ac:dyDescent="0.25">
      <c r="A2700" s="227">
        <v>11</v>
      </c>
      <c r="B2700" s="228"/>
      <c r="C2700" s="228"/>
      <c r="D2700" s="384"/>
      <c r="E2700" s="236"/>
      <c r="F2700" s="231"/>
      <c r="G2700" s="232"/>
      <c r="H2700" s="233"/>
      <c r="I2700" s="234"/>
      <c r="J2700" s="234"/>
      <c r="K2700" s="235">
        <f t="shared" si="67"/>
        <v>0</v>
      </c>
      <c r="L2700" s="218"/>
    </row>
    <row r="2701" spans="1:12" s="10" customFormat="1" ht="13.5" x14ac:dyDescent="0.25">
      <c r="A2701" s="227">
        <v>12</v>
      </c>
      <c r="B2701" s="228"/>
      <c r="C2701" s="228"/>
      <c r="D2701" s="384"/>
      <c r="E2701" s="236"/>
      <c r="F2701" s="231"/>
      <c r="G2701" s="232"/>
      <c r="H2701" s="233"/>
      <c r="I2701" s="234"/>
      <c r="J2701" s="234"/>
      <c r="K2701" s="235">
        <f t="shared" si="67"/>
        <v>0</v>
      </c>
      <c r="L2701" s="218"/>
    </row>
    <row r="2702" spans="1:12" s="10" customFormat="1" ht="13.5" x14ac:dyDescent="0.25">
      <c r="A2702" s="227">
        <v>13</v>
      </c>
      <c r="B2702" s="228"/>
      <c r="C2702" s="228"/>
      <c r="D2702" s="384"/>
      <c r="E2702" s="236"/>
      <c r="F2702" s="231"/>
      <c r="G2702" s="232"/>
      <c r="H2702" s="233"/>
      <c r="I2702" s="234"/>
      <c r="J2702" s="234"/>
      <c r="K2702" s="235">
        <f t="shared" si="67"/>
        <v>0</v>
      </c>
      <c r="L2702" s="218"/>
    </row>
    <row r="2703" spans="1:12" s="10" customFormat="1" ht="13.5" x14ac:dyDescent="0.25">
      <c r="A2703" s="227">
        <v>14</v>
      </c>
      <c r="B2703" s="228"/>
      <c r="C2703" s="228"/>
      <c r="D2703" s="384"/>
      <c r="E2703" s="236"/>
      <c r="F2703" s="231"/>
      <c r="G2703" s="232"/>
      <c r="H2703" s="233"/>
      <c r="I2703" s="234"/>
      <c r="J2703" s="234"/>
      <c r="K2703" s="235">
        <f t="shared" si="67"/>
        <v>0</v>
      </c>
      <c r="L2703" s="218"/>
    </row>
    <row r="2704" spans="1:12" s="10" customFormat="1" ht="13.5" x14ac:dyDescent="0.25">
      <c r="A2704" s="227">
        <v>15</v>
      </c>
      <c r="B2704" s="228"/>
      <c r="C2704" s="228"/>
      <c r="D2704" s="384"/>
      <c r="E2704" s="236"/>
      <c r="F2704" s="231"/>
      <c r="G2704" s="232"/>
      <c r="H2704" s="233"/>
      <c r="I2704" s="234"/>
      <c r="J2704" s="234"/>
      <c r="K2704" s="235">
        <f t="shared" si="67"/>
        <v>0</v>
      </c>
      <c r="L2704" s="218"/>
    </row>
    <row r="2705" spans="1:12" s="10" customFormat="1" ht="13.5" x14ac:dyDescent="0.25">
      <c r="A2705" s="227">
        <v>16</v>
      </c>
      <c r="B2705" s="228"/>
      <c r="C2705" s="228"/>
      <c r="D2705" s="384"/>
      <c r="E2705" s="236"/>
      <c r="F2705" s="231"/>
      <c r="G2705" s="232"/>
      <c r="H2705" s="233"/>
      <c r="I2705" s="234"/>
      <c r="J2705" s="234"/>
      <c r="K2705" s="235">
        <f t="shared" si="67"/>
        <v>0</v>
      </c>
      <c r="L2705" s="218"/>
    </row>
    <row r="2706" spans="1:12" s="10" customFormat="1" ht="13.5" x14ac:dyDescent="0.25">
      <c r="A2706" s="227">
        <v>17</v>
      </c>
      <c r="B2706" s="228"/>
      <c r="C2706" s="228"/>
      <c r="D2706" s="384"/>
      <c r="E2706" s="236"/>
      <c r="F2706" s="231"/>
      <c r="G2706" s="232"/>
      <c r="H2706" s="233"/>
      <c r="I2706" s="234"/>
      <c r="J2706" s="234"/>
      <c r="K2706" s="235">
        <f t="shared" si="67"/>
        <v>0</v>
      </c>
      <c r="L2706" s="218"/>
    </row>
    <row r="2707" spans="1:12" s="10" customFormat="1" ht="13.5" x14ac:dyDescent="0.25">
      <c r="A2707" s="227">
        <v>18</v>
      </c>
      <c r="B2707" s="228"/>
      <c r="C2707" s="228"/>
      <c r="D2707" s="384"/>
      <c r="E2707" s="236"/>
      <c r="F2707" s="231"/>
      <c r="G2707" s="232"/>
      <c r="H2707" s="233"/>
      <c r="I2707" s="234"/>
      <c r="J2707" s="234"/>
      <c r="K2707" s="235">
        <f t="shared" si="67"/>
        <v>0</v>
      </c>
      <c r="L2707" s="218"/>
    </row>
    <row r="2708" spans="1:12" s="10" customFormat="1" ht="12.75" customHeight="1" x14ac:dyDescent="0.25">
      <c r="A2708" s="227">
        <v>19</v>
      </c>
      <c r="B2708" s="228"/>
      <c r="C2708" s="228"/>
      <c r="D2708" s="384"/>
      <c r="E2708" s="236"/>
      <c r="F2708" s="231"/>
      <c r="G2708" s="232"/>
      <c r="H2708" s="233"/>
      <c r="I2708" s="234"/>
      <c r="J2708" s="234"/>
      <c r="K2708" s="235">
        <f t="shared" si="67"/>
        <v>0</v>
      </c>
      <c r="L2708" s="218"/>
    </row>
    <row r="2709" spans="1:12" s="10" customFormat="1" ht="13.5" x14ac:dyDescent="0.25">
      <c r="A2709" s="227">
        <v>20</v>
      </c>
      <c r="B2709" s="228"/>
      <c r="C2709" s="228"/>
      <c r="D2709" s="384"/>
      <c r="E2709" s="236"/>
      <c r="F2709" s="231"/>
      <c r="G2709" s="232"/>
      <c r="H2709" s="233"/>
      <c r="I2709" s="234"/>
      <c r="J2709" s="234"/>
      <c r="K2709" s="235">
        <f t="shared" si="67"/>
        <v>0</v>
      </c>
      <c r="L2709" s="218"/>
    </row>
    <row r="2710" spans="1:12" s="10" customFormat="1" ht="7.5" customHeight="1" x14ac:dyDescent="0.25">
      <c r="A2710" s="187"/>
      <c r="B2710" s="237"/>
      <c r="C2710" s="237"/>
      <c r="D2710" s="238"/>
      <c r="E2710" s="239"/>
      <c r="F2710" s="240"/>
      <c r="G2710" s="241"/>
      <c r="H2710" s="242"/>
      <c r="I2710" s="243"/>
      <c r="J2710" s="243"/>
      <c r="K2710" s="244"/>
      <c r="L2710" s="218"/>
    </row>
    <row r="2711" spans="1:12" s="10" customFormat="1" ht="5.0999999999999996" customHeight="1" x14ac:dyDescent="0.25">
      <c r="A2711" s="187"/>
      <c r="B2711" s="383"/>
      <c r="C2711" s="383"/>
      <c r="D2711" s="246"/>
      <c r="E2711" s="247"/>
      <c r="F2711" s="247"/>
      <c r="G2711" s="247"/>
      <c r="H2711" s="247"/>
      <c r="I2711" s="248"/>
      <c r="J2711" s="440"/>
      <c r="K2711" s="412"/>
      <c r="L2711" s="192"/>
    </row>
    <row r="2712" spans="1:12" s="10" customFormat="1" ht="16.5" customHeight="1" x14ac:dyDescent="0.3">
      <c r="A2712" s="187"/>
      <c r="B2712" s="249"/>
      <c r="C2712" s="249"/>
      <c r="D2712" s="207"/>
      <c r="E2712" s="192"/>
      <c r="F2712" s="192"/>
      <c r="G2712" s="192"/>
      <c r="H2712" s="192"/>
      <c r="I2712" s="250" t="s">
        <v>14</v>
      </c>
      <c r="J2712" s="441">
        <f>SUM(K2690:K2710)</f>
        <v>39009600</v>
      </c>
      <c r="K2712" s="442"/>
      <c r="L2712" s="218"/>
    </row>
    <row r="2713" spans="1:12" s="10" customFormat="1" ht="5.0999999999999996" customHeight="1" x14ac:dyDescent="0.3">
      <c r="A2713" s="187"/>
      <c r="B2713" s="249"/>
      <c r="C2713" s="249"/>
      <c r="D2713" s="207"/>
      <c r="E2713" s="192"/>
      <c r="F2713" s="192"/>
      <c r="G2713" s="192"/>
      <c r="H2713" s="192"/>
      <c r="I2713" s="251"/>
      <c r="J2713" s="443"/>
      <c r="K2713" s="443"/>
      <c r="L2713" s="192"/>
    </row>
    <row r="2714" spans="1:12" s="10" customFormat="1" ht="16.5" customHeight="1" x14ac:dyDescent="0.3">
      <c r="A2714" s="187"/>
      <c r="B2714" s="249"/>
      <c r="C2714" s="249"/>
      <c r="D2714" s="207"/>
      <c r="E2714" s="192"/>
      <c r="F2714" s="192"/>
      <c r="G2714" s="192"/>
      <c r="H2714" s="192"/>
      <c r="I2714" s="250" t="s">
        <v>15</v>
      </c>
      <c r="J2714" s="252"/>
      <c r="K2714" s="253">
        <f>J2712*J2714</f>
        <v>0</v>
      </c>
      <c r="L2714" s="254"/>
    </row>
    <row r="2715" spans="1:12" s="10" customFormat="1" ht="5.0999999999999996" customHeight="1" x14ac:dyDescent="0.3">
      <c r="A2715" s="187"/>
      <c r="B2715" s="249"/>
      <c r="C2715" s="249"/>
      <c r="D2715" s="207"/>
      <c r="E2715" s="192"/>
      <c r="F2715" s="192"/>
      <c r="G2715" s="192"/>
      <c r="H2715" s="192"/>
      <c r="I2715" s="251"/>
      <c r="J2715" s="412"/>
      <c r="K2715" s="412"/>
      <c r="L2715" s="192"/>
    </row>
    <row r="2716" spans="1:12" s="10" customFormat="1" ht="16.5" customHeight="1" x14ac:dyDescent="0.3">
      <c r="A2716" s="187"/>
      <c r="B2716" s="255" t="s">
        <v>16</v>
      </c>
      <c r="C2716" s="255"/>
      <c r="D2716" s="207"/>
      <c r="E2716" s="207" t="s">
        <v>17</v>
      </c>
      <c r="F2716" s="192"/>
      <c r="G2716" s="192"/>
      <c r="H2716" s="192"/>
      <c r="I2716" s="250" t="s">
        <v>28</v>
      </c>
      <c r="J2716" s="410">
        <f>((J2712/1.11)+(K2714/1.11))*11%</f>
        <v>3865816.2162162159</v>
      </c>
      <c r="K2716" s="411"/>
      <c r="L2716" s="256"/>
    </row>
    <row r="2717" spans="1:12" s="10" customFormat="1" ht="5.0999999999999996" customHeight="1" x14ac:dyDescent="0.3">
      <c r="A2717" s="187"/>
      <c r="B2717" s="249"/>
      <c r="C2717" s="249"/>
      <c r="D2717" s="207"/>
      <c r="E2717" s="192"/>
      <c r="F2717" s="192"/>
      <c r="G2717" s="192"/>
      <c r="H2717" s="192"/>
      <c r="I2717" s="251"/>
      <c r="J2717" s="412"/>
      <c r="K2717" s="412"/>
      <c r="L2717" s="192"/>
    </row>
    <row r="2718" spans="1:12" s="10" customFormat="1" ht="16.5" customHeight="1" x14ac:dyDescent="0.3">
      <c r="A2718" s="187"/>
      <c r="B2718" s="257"/>
      <c r="C2718" s="258"/>
      <c r="D2718" s="207"/>
      <c r="E2718" s="207"/>
      <c r="F2718" s="192"/>
      <c r="G2718" s="192"/>
      <c r="H2718" s="192"/>
      <c r="I2718" s="250" t="s">
        <v>18</v>
      </c>
      <c r="J2718" s="259"/>
      <c r="K2718" s="260">
        <f>J2712-K2714</f>
        <v>39009600</v>
      </c>
      <c r="L2718" s="256"/>
    </row>
    <row r="2719" spans="1:12" s="10" customFormat="1" ht="13.5" customHeight="1" x14ac:dyDescent="0.25">
      <c r="A2719" s="187"/>
      <c r="B2719" s="261" t="s">
        <v>19</v>
      </c>
      <c r="C2719" s="247"/>
      <c r="D2719" s="246"/>
      <c r="E2719" s="192"/>
      <c r="F2719" s="192"/>
      <c r="G2719" s="192"/>
      <c r="H2719" s="192"/>
      <c r="I2719" s="262"/>
      <c r="J2719" s="209" t="s">
        <v>20</v>
      </c>
      <c r="K2719" s="263" t="s">
        <v>110</v>
      </c>
      <c r="L2719" s="192"/>
    </row>
    <row r="2720" spans="1:12" s="10" customFormat="1" ht="7.5" customHeight="1" x14ac:dyDescent="0.25">
      <c r="A2720" s="264"/>
      <c r="B2720" s="247"/>
      <c r="C2720" s="247"/>
      <c r="D2720" s="246"/>
      <c r="E2720" s="247"/>
      <c r="F2720" s="247"/>
      <c r="G2720" s="247"/>
      <c r="H2720" s="247"/>
      <c r="I2720" s="265"/>
      <c r="J2720" s="265"/>
      <c r="K2720" s="266"/>
      <c r="L2720" s="247"/>
    </row>
    <row r="2721" spans="1:12" ht="7.5" customHeight="1" x14ac:dyDescent="0.25">
      <c r="A2721" s="99"/>
      <c r="B2721" s="100"/>
      <c r="C2721" s="100"/>
      <c r="D2721" s="101"/>
      <c r="E2721" s="100"/>
      <c r="F2721" s="100"/>
      <c r="G2721" s="100"/>
      <c r="H2721" s="100"/>
      <c r="I2721" s="102"/>
      <c r="J2721" s="102"/>
      <c r="K2721" s="100"/>
      <c r="L2721" s="100"/>
    </row>
    <row r="2722" spans="1:12" s="10" customFormat="1" ht="16.5" customHeight="1" x14ac:dyDescent="0.3">
      <c r="A2722" s="103"/>
      <c r="B2722" s="104" t="s">
        <v>0</v>
      </c>
      <c r="C2722" s="105"/>
      <c r="D2722" s="106" t="s">
        <v>1</v>
      </c>
      <c r="E2722" s="107">
        <v>22050121</v>
      </c>
      <c r="F2722" s="108"/>
      <c r="G2722" s="109" t="s">
        <v>2</v>
      </c>
      <c r="H2722" s="413" t="s">
        <v>169</v>
      </c>
      <c r="I2722" s="413"/>
      <c r="J2722" s="413"/>
      <c r="K2722" s="414"/>
      <c r="L2722" s="110"/>
    </row>
    <row r="2723" spans="1:12" s="10" customFormat="1" ht="2.4500000000000002" customHeight="1" x14ac:dyDescent="0.3">
      <c r="A2723" s="103"/>
      <c r="B2723" s="111"/>
      <c r="C2723" s="112"/>
      <c r="D2723" s="113"/>
      <c r="E2723" s="114"/>
      <c r="F2723" s="417" t="s">
        <v>3</v>
      </c>
      <c r="G2723" s="115"/>
      <c r="H2723" s="415"/>
      <c r="I2723" s="415"/>
      <c r="J2723" s="415"/>
      <c r="K2723" s="416"/>
      <c r="L2723" s="110"/>
    </row>
    <row r="2724" spans="1:12" s="10" customFormat="1" ht="16.5" customHeight="1" x14ac:dyDescent="0.3">
      <c r="A2724" s="103"/>
      <c r="B2724" s="104" t="s">
        <v>4</v>
      </c>
      <c r="C2724" s="105"/>
      <c r="D2724" s="418">
        <v>44712</v>
      </c>
      <c r="E2724" s="419"/>
      <c r="F2724" s="417"/>
      <c r="G2724" s="116"/>
      <c r="H2724" s="407" t="s">
        <v>170</v>
      </c>
      <c r="I2724" s="407"/>
      <c r="J2724" s="407"/>
      <c r="K2724" s="420"/>
      <c r="L2724" s="116"/>
    </row>
    <row r="2725" spans="1:12" s="10" customFormat="1" ht="2.4500000000000002" customHeight="1" x14ac:dyDescent="0.3">
      <c r="A2725" s="103"/>
      <c r="B2725" s="111"/>
      <c r="C2725" s="112"/>
      <c r="D2725" s="113"/>
      <c r="E2725" s="114"/>
      <c r="F2725" s="417"/>
      <c r="G2725" s="116"/>
      <c r="H2725" s="421" t="s">
        <v>171</v>
      </c>
      <c r="I2725" s="421"/>
      <c r="J2725" s="421"/>
      <c r="K2725" s="422"/>
      <c r="L2725" s="117"/>
    </row>
    <row r="2726" spans="1:12" s="10" customFormat="1" ht="16.5" customHeight="1" x14ac:dyDescent="0.4">
      <c r="A2726" s="103"/>
      <c r="B2726" s="104" t="s">
        <v>5</v>
      </c>
      <c r="C2726" s="105"/>
      <c r="D2726" s="118" t="s">
        <v>174</v>
      </c>
      <c r="E2726" s="107"/>
      <c r="F2726" s="119"/>
      <c r="G2726" s="120"/>
      <c r="H2726" s="423"/>
      <c r="I2726" s="423"/>
      <c r="J2726" s="423"/>
      <c r="K2726" s="424"/>
      <c r="L2726" s="117"/>
    </row>
    <row r="2727" spans="1:12" s="10" customFormat="1" ht="5.0999999999999996" customHeight="1" x14ac:dyDescent="0.45">
      <c r="A2727" s="103"/>
      <c r="B2727" s="121"/>
      <c r="C2727" s="122"/>
      <c r="D2727" s="123"/>
      <c r="E2727" s="108"/>
      <c r="F2727" s="124"/>
      <c r="G2727" s="108"/>
      <c r="H2727" s="108"/>
      <c r="I2727" s="125"/>
      <c r="J2727" s="125"/>
      <c r="K2727" s="126"/>
      <c r="L2727" s="108"/>
    </row>
    <row r="2728" spans="1:12" s="10" customFormat="1" ht="14.25" thickBot="1" x14ac:dyDescent="0.3">
      <c r="A2728" s="103"/>
      <c r="B2728" s="127" t="s">
        <v>6</v>
      </c>
      <c r="C2728" s="127" t="s">
        <v>7</v>
      </c>
      <c r="D2728" s="128" t="s">
        <v>8</v>
      </c>
      <c r="E2728" s="129"/>
      <c r="F2728" s="130" t="s">
        <v>9</v>
      </c>
      <c r="G2728" s="131"/>
      <c r="H2728" s="127" t="s">
        <v>10</v>
      </c>
      <c r="I2728" s="132" t="s">
        <v>11</v>
      </c>
      <c r="J2728" s="132" t="s">
        <v>12</v>
      </c>
      <c r="K2728" s="133" t="s">
        <v>13</v>
      </c>
      <c r="L2728" s="134"/>
    </row>
    <row r="2729" spans="1:12" s="10" customFormat="1" ht="7.5" customHeight="1" thickTop="1" x14ac:dyDescent="0.25">
      <c r="A2729" s="103"/>
      <c r="B2729" s="135"/>
      <c r="C2729" s="136"/>
      <c r="D2729" s="137"/>
      <c r="E2729" s="138"/>
      <c r="F2729" s="139"/>
      <c r="G2729" s="140"/>
      <c r="H2729" s="135"/>
      <c r="I2729" s="141"/>
      <c r="J2729" s="141"/>
      <c r="K2729" s="142"/>
      <c r="L2729" s="134"/>
    </row>
    <row r="2730" spans="1:12" s="10" customFormat="1" ht="13.5" customHeight="1" x14ac:dyDescent="0.25">
      <c r="A2730" s="143">
        <v>1</v>
      </c>
      <c r="B2730" s="144">
        <v>96</v>
      </c>
      <c r="C2730" s="144" t="s">
        <v>74</v>
      </c>
      <c r="D2730" s="385">
        <v>2</v>
      </c>
      <c r="E2730" s="146" t="s">
        <v>172</v>
      </c>
      <c r="F2730" s="147"/>
      <c r="G2730" s="148"/>
      <c r="H2730" s="149">
        <v>41400</v>
      </c>
      <c r="I2730" s="150">
        <v>0.125</v>
      </c>
      <c r="J2730" s="150"/>
      <c r="K2730" s="151">
        <f t="shared" ref="K2730:K2749" si="68">(B2730*H2730-((B2730*H2730)*I2730))-((B2730*H2730-((B2730*H2730)*I2730))*J2730)</f>
        <v>3477600</v>
      </c>
      <c r="L2730" s="134"/>
    </row>
    <row r="2731" spans="1:12" s="10" customFormat="1" ht="13.5" customHeight="1" x14ac:dyDescent="0.25">
      <c r="A2731" s="143">
        <v>2</v>
      </c>
      <c r="B2731" s="144">
        <v>300</v>
      </c>
      <c r="C2731" s="144" t="s">
        <v>74</v>
      </c>
      <c r="D2731" s="385">
        <v>5</v>
      </c>
      <c r="E2731" s="152" t="s">
        <v>75</v>
      </c>
      <c r="F2731" s="147"/>
      <c r="G2731" s="148"/>
      <c r="H2731" s="149">
        <v>64800</v>
      </c>
      <c r="I2731" s="150">
        <v>0.125</v>
      </c>
      <c r="J2731" s="150"/>
      <c r="K2731" s="151">
        <f t="shared" si="68"/>
        <v>17010000</v>
      </c>
      <c r="L2731" s="134"/>
    </row>
    <row r="2732" spans="1:12" s="10" customFormat="1" ht="13.5" x14ac:dyDescent="0.25">
      <c r="A2732" s="143">
        <v>3</v>
      </c>
      <c r="B2732" s="144">
        <v>120</v>
      </c>
      <c r="C2732" s="144" t="s">
        <v>74</v>
      </c>
      <c r="D2732" s="385">
        <v>1</v>
      </c>
      <c r="E2732" s="152" t="s">
        <v>66</v>
      </c>
      <c r="F2732" s="147"/>
      <c r="G2732" s="148"/>
      <c r="H2732" s="149">
        <v>32400</v>
      </c>
      <c r="I2732" s="150">
        <v>0.125</v>
      </c>
      <c r="J2732" s="150"/>
      <c r="K2732" s="151">
        <f t="shared" si="68"/>
        <v>3402000</v>
      </c>
      <c r="L2732" s="134"/>
    </row>
    <row r="2733" spans="1:12" s="10" customFormat="1" ht="13.5" customHeight="1" x14ac:dyDescent="0.25">
      <c r="A2733" s="143">
        <v>4</v>
      </c>
      <c r="B2733" s="144">
        <v>300</v>
      </c>
      <c r="C2733" s="144" t="s">
        <v>74</v>
      </c>
      <c r="D2733" s="385">
        <v>5</v>
      </c>
      <c r="E2733" s="152" t="s">
        <v>173</v>
      </c>
      <c r="F2733" s="147"/>
      <c r="G2733" s="148"/>
      <c r="H2733" s="149">
        <v>57600</v>
      </c>
      <c r="I2733" s="150">
        <v>0.125</v>
      </c>
      <c r="J2733" s="150"/>
      <c r="K2733" s="151">
        <f t="shared" si="68"/>
        <v>15120000</v>
      </c>
      <c r="L2733" s="134"/>
    </row>
    <row r="2734" spans="1:12" s="10" customFormat="1" ht="13.5" x14ac:dyDescent="0.25">
      <c r="A2734" s="143">
        <v>5</v>
      </c>
      <c r="B2734" s="144"/>
      <c r="C2734" s="144"/>
      <c r="D2734" s="385"/>
      <c r="E2734" s="152"/>
      <c r="F2734" s="147"/>
      <c r="G2734" s="148"/>
      <c r="H2734" s="149"/>
      <c r="I2734" s="150"/>
      <c r="J2734" s="150"/>
      <c r="K2734" s="151">
        <f t="shared" si="68"/>
        <v>0</v>
      </c>
      <c r="L2734" s="134"/>
    </row>
    <row r="2735" spans="1:12" s="10" customFormat="1" ht="13.5" x14ac:dyDescent="0.25">
      <c r="A2735" s="143">
        <v>6</v>
      </c>
      <c r="B2735" s="144"/>
      <c r="C2735" s="144"/>
      <c r="D2735" s="385"/>
      <c r="E2735" s="152"/>
      <c r="F2735" s="147"/>
      <c r="G2735" s="148"/>
      <c r="H2735" s="149"/>
      <c r="I2735" s="150"/>
      <c r="J2735" s="150"/>
      <c r="K2735" s="151">
        <f t="shared" si="68"/>
        <v>0</v>
      </c>
      <c r="L2735" s="134"/>
    </row>
    <row r="2736" spans="1:12" s="10" customFormat="1" ht="13.5" x14ac:dyDescent="0.25">
      <c r="A2736" s="143">
        <v>7</v>
      </c>
      <c r="B2736" s="144"/>
      <c r="C2736" s="144"/>
      <c r="D2736" s="385"/>
      <c r="E2736" s="152"/>
      <c r="F2736" s="147"/>
      <c r="G2736" s="148"/>
      <c r="H2736" s="149"/>
      <c r="I2736" s="150"/>
      <c r="J2736" s="150"/>
      <c r="K2736" s="151">
        <f t="shared" si="68"/>
        <v>0</v>
      </c>
      <c r="L2736" s="134"/>
    </row>
    <row r="2737" spans="1:12" s="10" customFormat="1" ht="13.5" x14ac:dyDescent="0.25">
      <c r="A2737" s="143">
        <v>8</v>
      </c>
      <c r="B2737" s="144"/>
      <c r="C2737" s="144"/>
      <c r="D2737" s="385"/>
      <c r="E2737" s="152"/>
      <c r="F2737" s="147"/>
      <c r="G2737" s="148"/>
      <c r="H2737" s="149"/>
      <c r="I2737" s="150"/>
      <c r="J2737" s="150"/>
      <c r="K2737" s="151">
        <f t="shared" si="68"/>
        <v>0</v>
      </c>
      <c r="L2737" s="134"/>
    </row>
    <row r="2738" spans="1:12" s="10" customFormat="1" ht="13.5" x14ac:dyDescent="0.25">
      <c r="A2738" s="143">
        <v>9</v>
      </c>
      <c r="B2738" s="144"/>
      <c r="C2738" s="144"/>
      <c r="D2738" s="385"/>
      <c r="E2738" s="152"/>
      <c r="F2738" s="147"/>
      <c r="G2738" s="148"/>
      <c r="H2738" s="149"/>
      <c r="I2738" s="150"/>
      <c r="J2738" s="150"/>
      <c r="K2738" s="151">
        <f t="shared" si="68"/>
        <v>0</v>
      </c>
      <c r="L2738" s="134"/>
    </row>
    <row r="2739" spans="1:12" s="10" customFormat="1" ht="13.5" x14ac:dyDescent="0.25">
      <c r="A2739" s="143">
        <v>10</v>
      </c>
      <c r="B2739" s="144"/>
      <c r="C2739" s="144"/>
      <c r="D2739" s="385"/>
      <c r="E2739" s="152"/>
      <c r="F2739" s="147"/>
      <c r="G2739" s="148"/>
      <c r="H2739" s="149"/>
      <c r="I2739" s="150"/>
      <c r="J2739" s="150"/>
      <c r="K2739" s="151">
        <f t="shared" si="68"/>
        <v>0</v>
      </c>
      <c r="L2739" s="134"/>
    </row>
    <row r="2740" spans="1:12" s="10" customFormat="1" ht="13.5" x14ac:dyDescent="0.25">
      <c r="A2740" s="143">
        <v>11</v>
      </c>
      <c r="B2740" s="144"/>
      <c r="C2740" s="144"/>
      <c r="D2740" s="385"/>
      <c r="E2740" s="152"/>
      <c r="F2740" s="147"/>
      <c r="G2740" s="148"/>
      <c r="H2740" s="149"/>
      <c r="I2740" s="150"/>
      <c r="J2740" s="150"/>
      <c r="K2740" s="151">
        <f t="shared" si="68"/>
        <v>0</v>
      </c>
      <c r="L2740" s="134"/>
    </row>
    <row r="2741" spans="1:12" s="10" customFormat="1" ht="13.5" x14ac:dyDescent="0.25">
      <c r="A2741" s="143">
        <v>12</v>
      </c>
      <c r="B2741" s="144"/>
      <c r="C2741" s="144"/>
      <c r="D2741" s="385"/>
      <c r="E2741" s="152"/>
      <c r="F2741" s="147"/>
      <c r="G2741" s="148"/>
      <c r="H2741" s="149"/>
      <c r="I2741" s="150"/>
      <c r="J2741" s="150"/>
      <c r="K2741" s="151">
        <f t="shared" si="68"/>
        <v>0</v>
      </c>
      <c r="L2741" s="134"/>
    </row>
    <row r="2742" spans="1:12" s="10" customFormat="1" ht="13.5" x14ac:dyDescent="0.25">
      <c r="A2742" s="143">
        <v>13</v>
      </c>
      <c r="B2742" s="144"/>
      <c r="C2742" s="144"/>
      <c r="D2742" s="385"/>
      <c r="E2742" s="152"/>
      <c r="F2742" s="147"/>
      <c r="G2742" s="148"/>
      <c r="H2742" s="149"/>
      <c r="I2742" s="150"/>
      <c r="J2742" s="150"/>
      <c r="K2742" s="151">
        <f t="shared" si="68"/>
        <v>0</v>
      </c>
      <c r="L2742" s="134"/>
    </row>
    <row r="2743" spans="1:12" s="10" customFormat="1" ht="13.5" x14ac:dyDescent="0.25">
      <c r="A2743" s="143">
        <v>14</v>
      </c>
      <c r="B2743" s="144"/>
      <c r="C2743" s="144"/>
      <c r="D2743" s="385"/>
      <c r="E2743" s="152"/>
      <c r="F2743" s="147"/>
      <c r="G2743" s="148"/>
      <c r="H2743" s="149"/>
      <c r="I2743" s="150"/>
      <c r="J2743" s="150"/>
      <c r="K2743" s="151">
        <f t="shared" si="68"/>
        <v>0</v>
      </c>
      <c r="L2743" s="134"/>
    </row>
    <row r="2744" spans="1:12" s="10" customFormat="1" ht="13.5" x14ac:dyDescent="0.25">
      <c r="A2744" s="143">
        <v>15</v>
      </c>
      <c r="B2744" s="144"/>
      <c r="C2744" s="144"/>
      <c r="D2744" s="385"/>
      <c r="E2744" s="152"/>
      <c r="F2744" s="147"/>
      <c r="G2744" s="148"/>
      <c r="H2744" s="149"/>
      <c r="I2744" s="150"/>
      <c r="J2744" s="150"/>
      <c r="K2744" s="151">
        <f t="shared" si="68"/>
        <v>0</v>
      </c>
      <c r="L2744" s="134"/>
    </row>
    <row r="2745" spans="1:12" s="10" customFormat="1" ht="13.5" x14ac:dyDescent="0.25">
      <c r="A2745" s="143">
        <v>16</v>
      </c>
      <c r="B2745" s="144"/>
      <c r="C2745" s="144"/>
      <c r="D2745" s="385"/>
      <c r="E2745" s="152"/>
      <c r="F2745" s="147"/>
      <c r="G2745" s="148"/>
      <c r="H2745" s="149"/>
      <c r="I2745" s="150"/>
      <c r="J2745" s="150"/>
      <c r="K2745" s="151">
        <f t="shared" si="68"/>
        <v>0</v>
      </c>
      <c r="L2745" s="134"/>
    </row>
    <row r="2746" spans="1:12" s="10" customFormat="1" ht="13.5" x14ac:dyDescent="0.25">
      <c r="A2746" s="143">
        <v>17</v>
      </c>
      <c r="B2746" s="144"/>
      <c r="C2746" s="144"/>
      <c r="D2746" s="385"/>
      <c r="E2746" s="152"/>
      <c r="F2746" s="147"/>
      <c r="G2746" s="148"/>
      <c r="H2746" s="149"/>
      <c r="I2746" s="150"/>
      <c r="J2746" s="150"/>
      <c r="K2746" s="151">
        <f t="shared" si="68"/>
        <v>0</v>
      </c>
      <c r="L2746" s="134"/>
    </row>
    <row r="2747" spans="1:12" s="10" customFormat="1" ht="13.5" x14ac:dyDescent="0.25">
      <c r="A2747" s="143">
        <v>18</v>
      </c>
      <c r="B2747" s="144"/>
      <c r="C2747" s="144"/>
      <c r="D2747" s="385"/>
      <c r="E2747" s="152"/>
      <c r="F2747" s="147"/>
      <c r="G2747" s="148"/>
      <c r="H2747" s="149"/>
      <c r="I2747" s="150"/>
      <c r="J2747" s="150"/>
      <c r="K2747" s="151">
        <f t="shared" si="68"/>
        <v>0</v>
      </c>
      <c r="L2747" s="134"/>
    </row>
    <row r="2748" spans="1:12" s="10" customFormat="1" ht="12.75" customHeight="1" x14ac:dyDescent="0.25">
      <c r="A2748" s="143">
        <v>19</v>
      </c>
      <c r="B2748" s="144"/>
      <c r="C2748" s="144"/>
      <c r="D2748" s="385"/>
      <c r="E2748" s="152"/>
      <c r="F2748" s="147"/>
      <c r="G2748" s="148"/>
      <c r="H2748" s="149"/>
      <c r="I2748" s="150"/>
      <c r="J2748" s="150"/>
      <c r="K2748" s="151">
        <f t="shared" si="68"/>
        <v>0</v>
      </c>
      <c r="L2748" s="134"/>
    </row>
    <row r="2749" spans="1:12" s="10" customFormat="1" ht="13.5" x14ac:dyDescent="0.25">
      <c r="A2749" s="143">
        <v>20</v>
      </c>
      <c r="B2749" s="144"/>
      <c r="C2749" s="144"/>
      <c r="D2749" s="385"/>
      <c r="E2749" s="152"/>
      <c r="F2749" s="147"/>
      <c r="G2749" s="148"/>
      <c r="H2749" s="149"/>
      <c r="I2749" s="150"/>
      <c r="J2749" s="150"/>
      <c r="K2749" s="151">
        <f t="shared" si="68"/>
        <v>0</v>
      </c>
      <c r="L2749" s="134"/>
    </row>
    <row r="2750" spans="1:12" s="10" customFormat="1" ht="7.5" customHeight="1" x14ac:dyDescent="0.25">
      <c r="A2750" s="103"/>
      <c r="B2750" s="153"/>
      <c r="C2750" s="153"/>
      <c r="D2750" s="154"/>
      <c r="E2750" s="155"/>
      <c r="F2750" s="156"/>
      <c r="G2750" s="157"/>
      <c r="H2750" s="158"/>
      <c r="I2750" s="159"/>
      <c r="J2750" s="159"/>
      <c r="K2750" s="160"/>
      <c r="L2750" s="134"/>
    </row>
    <row r="2751" spans="1:12" s="10" customFormat="1" ht="5.0999999999999996" customHeight="1" x14ac:dyDescent="0.25">
      <c r="A2751" s="103"/>
      <c r="B2751" s="382"/>
      <c r="C2751" s="382"/>
      <c r="D2751" s="162"/>
      <c r="E2751" s="163"/>
      <c r="F2751" s="163"/>
      <c r="G2751" s="163"/>
      <c r="H2751" s="163"/>
      <c r="I2751" s="164"/>
      <c r="J2751" s="425"/>
      <c r="K2751" s="407"/>
      <c r="L2751" s="108"/>
    </row>
    <row r="2752" spans="1:12" s="10" customFormat="1" ht="16.5" customHeight="1" x14ac:dyDescent="0.3">
      <c r="A2752" s="103"/>
      <c r="B2752" s="165"/>
      <c r="C2752" s="165"/>
      <c r="D2752" s="123"/>
      <c r="E2752" s="108"/>
      <c r="F2752" s="108"/>
      <c r="G2752" s="108"/>
      <c r="H2752" s="108"/>
      <c r="I2752" s="166" t="s">
        <v>14</v>
      </c>
      <c r="J2752" s="426">
        <f>SUM(K2730:K2750)</f>
        <v>39009600</v>
      </c>
      <c r="K2752" s="427"/>
      <c r="L2752" s="134"/>
    </row>
    <row r="2753" spans="1:12" s="10" customFormat="1" ht="5.0999999999999996" customHeight="1" x14ac:dyDescent="0.3">
      <c r="A2753" s="103"/>
      <c r="B2753" s="165"/>
      <c r="C2753" s="165"/>
      <c r="D2753" s="123"/>
      <c r="E2753" s="108"/>
      <c r="F2753" s="108"/>
      <c r="G2753" s="108"/>
      <c r="H2753" s="108"/>
      <c r="I2753" s="167"/>
      <c r="J2753" s="406"/>
      <c r="K2753" s="406"/>
      <c r="L2753" s="108"/>
    </row>
    <row r="2754" spans="1:12" s="10" customFormat="1" ht="16.5" customHeight="1" x14ac:dyDescent="0.3">
      <c r="A2754" s="103"/>
      <c r="B2754" s="165"/>
      <c r="C2754" s="165"/>
      <c r="D2754" s="123"/>
      <c r="E2754" s="108"/>
      <c r="F2754" s="108"/>
      <c r="G2754" s="108"/>
      <c r="H2754" s="108"/>
      <c r="I2754" s="166" t="s">
        <v>15</v>
      </c>
      <c r="J2754" s="168"/>
      <c r="K2754" s="169">
        <f>J2752*J2754</f>
        <v>0</v>
      </c>
      <c r="L2754" s="170"/>
    </row>
    <row r="2755" spans="1:12" s="10" customFormat="1" ht="5.0999999999999996" customHeight="1" x14ac:dyDescent="0.3">
      <c r="A2755" s="103"/>
      <c r="B2755" s="165"/>
      <c r="C2755" s="165"/>
      <c r="D2755" s="123"/>
      <c r="E2755" s="108"/>
      <c r="F2755" s="108"/>
      <c r="G2755" s="108"/>
      <c r="H2755" s="108"/>
      <c r="I2755" s="167"/>
      <c r="J2755" s="407"/>
      <c r="K2755" s="407"/>
      <c r="L2755" s="108"/>
    </row>
    <row r="2756" spans="1:12" s="10" customFormat="1" ht="16.5" customHeight="1" x14ac:dyDescent="0.3">
      <c r="A2756" s="103"/>
      <c r="B2756" s="171" t="s">
        <v>16</v>
      </c>
      <c r="C2756" s="171"/>
      <c r="D2756" s="123"/>
      <c r="E2756" s="123" t="s">
        <v>17</v>
      </c>
      <c r="F2756" s="108"/>
      <c r="G2756" s="108"/>
      <c r="H2756" s="108"/>
      <c r="I2756" s="166" t="s">
        <v>28</v>
      </c>
      <c r="J2756" s="408">
        <f>((J2752/1.11)+(K2754/1.11))*11%</f>
        <v>3865816.2162162159</v>
      </c>
      <c r="K2756" s="409"/>
      <c r="L2756" s="172"/>
    </row>
    <row r="2757" spans="1:12" s="10" customFormat="1" ht="5.0999999999999996" customHeight="1" x14ac:dyDescent="0.3">
      <c r="A2757" s="103"/>
      <c r="B2757" s="165"/>
      <c r="C2757" s="165"/>
      <c r="D2757" s="123"/>
      <c r="E2757" s="108"/>
      <c r="F2757" s="108"/>
      <c r="G2757" s="108"/>
      <c r="H2757" s="108"/>
      <c r="I2757" s="167"/>
      <c r="J2757" s="407"/>
      <c r="K2757" s="407"/>
      <c r="L2757" s="108"/>
    </row>
    <row r="2758" spans="1:12" s="10" customFormat="1" ht="16.5" customHeight="1" x14ac:dyDescent="0.3">
      <c r="A2758" s="103"/>
      <c r="B2758" s="173"/>
      <c r="C2758" s="174"/>
      <c r="D2758" s="123"/>
      <c r="E2758" s="123"/>
      <c r="F2758" s="108"/>
      <c r="G2758" s="108"/>
      <c r="H2758" s="108"/>
      <c r="I2758" s="166" t="s">
        <v>18</v>
      </c>
      <c r="J2758" s="175"/>
      <c r="K2758" s="176">
        <f>J2752-K2754</f>
        <v>39009600</v>
      </c>
      <c r="L2758" s="172"/>
    </row>
    <row r="2759" spans="1:12" s="10" customFormat="1" ht="13.5" customHeight="1" x14ac:dyDescent="0.25">
      <c r="A2759" s="103"/>
      <c r="B2759" s="177" t="s">
        <v>19</v>
      </c>
      <c r="C2759" s="163"/>
      <c r="D2759" s="162"/>
      <c r="E2759" s="108"/>
      <c r="F2759" s="108"/>
      <c r="G2759" s="108"/>
      <c r="H2759" s="108"/>
      <c r="I2759" s="178"/>
      <c r="J2759" s="125" t="s">
        <v>20</v>
      </c>
      <c r="K2759" s="179" t="s">
        <v>110</v>
      </c>
      <c r="L2759" s="108"/>
    </row>
    <row r="2760" spans="1:12" s="10" customFormat="1" ht="7.5" customHeight="1" x14ac:dyDescent="0.25">
      <c r="A2760" s="180"/>
      <c r="B2760" s="163"/>
      <c r="C2760" s="163"/>
      <c r="D2760" s="162"/>
      <c r="E2760" s="163"/>
      <c r="F2760" s="163"/>
      <c r="G2760" s="163"/>
      <c r="H2760" s="163"/>
      <c r="I2760" s="181"/>
      <c r="J2760" s="181"/>
      <c r="K2760" s="182"/>
      <c r="L2760" s="163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22050122</v>
      </c>
      <c r="G2762" s="11" t="s">
        <v>2</v>
      </c>
      <c r="H2762" s="451" t="s">
        <v>47</v>
      </c>
      <c r="I2762" s="451"/>
      <c r="J2762" s="451"/>
      <c r="K2762" s="452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455" t="s">
        <v>3</v>
      </c>
      <c r="G2763" s="17"/>
      <c r="H2763" s="453"/>
      <c r="I2763" s="453"/>
      <c r="J2763" s="453"/>
      <c r="K2763" s="454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456">
        <v>44712</v>
      </c>
      <c r="E2764" s="457"/>
      <c r="F2764" s="455"/>
      <c r="G2764" s="18"/>
      <c r="H2764" s="445" t="s">
        <v>48</v>
      </c>
      <c r="I2764" s="445"/>
      <c r="J2764" s="445"/>
      <c r="K2764" s="458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455"/>
      <c r="G2765" s="18"/>
      <c r="H2765" s="459" t="s">
        <v>37</v>
      </c>
      <c r="I2765" s="459"/>
      <c r="J2765" s="459"/>
      <c r="K2765" s="460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175</v>
      </c>
      <c r="E2766" s="9"/>
      <c r="F2766" s="21"/>
      <c r="G2766" s="22"/>
      <c r="H2766" s="461"/>
      <c r="I2766" s="461"/>
      <c r="J2766" s="461"/>
      <c r="K2766" s="462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150</v>
      </c>
      <c r="C2770" s="46" t="s">
        <v>57</v>
      </c>
      <c r="D2770" s="387">
        <v>3</v>
      </c>
      <c r="E2770" s="283" t="s">
        <v>176</v>
      </c>
      <c r="F2770" s="49"/>
      <c r="G2770" s="50"/>
      <c r="H2770" s="51">
        <v>28300</v>
      </c>
      <c r="I2770" s="52">
        <v>0.13500000000000001</v>
      </c>
      <c r="J2770" s="52"/>
      <c r="K2770" s="53">
        <f t="shared" ref="K2770:K2789" si="69">(B2770*H2770-((B2770*H2770)*I2770))-((B2770*H2770-((B2770*H2770)*I2770))*J2770)</f>
        <v>3671925</v>
      </c>
      <c r="L2770" s="36"/>
    </row>
    <row r="2771" spans="1:12" s="10" customFormat="1" ht="13.5" customHeight="1" x14ac:dyDescent="0.25">
      <c r="A2771" s="45">
        <v>2</v>
      </c>
      <c r="B2771" s="46"/>
      <c r="C2771" s="46"/>
      <c r="D2771" s="387"/>
      <c r="E2771" s="48"/>
      <c r="F2771" s="49"/>
      <c r="G2771" s="50"/>
      <c r="H2771" s="51"/>
      <c r="I2771" s="52"/>
      <c r="J2771" s="52"/>
      <c r="K2771" s="53">
        <f t="shared" si="69"/>
        <v>0</v>
      </c>
      <c r="L2771" s="36"/>
    </row>
    <row r="2772" spans="1:12" s="10" customFormat="1" ht="13.5" x14ac:dyDescent="0.25">
      <c r="A2772" s="45">
        <v>3</v>
      </c>
      <c r="B2772" s="46"/>
      <c r="C2772" s="46"/>
      <c r="D2772" s="387"/>
      <c r="E2772" s="48"/>
      <c r="F2772" s="49"/>
      <c r="G2772" s="50"/>
      <c r="H2772" s="51"/>
      <c r="I2772" s="52"/>
      <c r="J2772" s="52"/>
      <c r="K2772" s="53">
        <f t="shared" si="69"/>
        <v>0</v>
      </c>
      <c r="L2772" s="36"/>
    </row>
    <row r="2773" spans="1:12" s="10" customFormat="1" ht="13.5" customHeight="1" x14ac:dyDescent="0.25">
      <c r="A2773" s="45">
        <v>4</v>
      </c>
      <c r="B2773" s="46"/>
      <c r="C2773" s="46"/>
      <c r="D2773" s="387"/>
      <c r="E2773" s="48"/>
      <c r="F2773" s="49"/>
      <c r="G2773" s="50"/>
      <c r="H2773" s="51"/>
      <c r="I2773" s="52"/>
      <c r="J2773" s="52"/>
      <c r="K2773" s="53">
        <f t="shared" si="69"/>
        <v>0</v>
      </c>
      <c r="L2773" s="36"/>
    </row>
    <row r="2774" spans="1:12" s="10" customFormat="1" ht="13.5" x14ac:dyDescent="0.25">
      <c r="A2774" s="45">
        <v>5</v>
      </c>
      <c r="B2774" s="46"/>
      <c r="C2774" s="46"/>
      <c r="D2774" s="387"/>
      <c r="E2774" s="48"/>
      <c r="F2774" s="49"/>
      <c r="G2774" s="50"/>
      <c r="H2774" s="51"/>
      <c r="I2774" s="52"/>
      <c r="J2774" s="52"/>
      <c r="K2774" s="53">
        <f t="shared" si="69"/>
        <v>0</v>
      </c>
      <c r="L2774" s="36"/>
    </row>
    <row r="2775" spans="1:12" s="10" customFormat="1" ht="13.5" x14ac:dyDescent="0.25">
      <c r="A2775" s="45">
        <v>6</v>
      </c>
      <c r="B2775" s="46"/>
      <c r="C2775" s="46"/>
      <c r="D2775" s="387"/>
      <c r="E2775" s="48"/>
      <c r="F2775" s="49"/>
      <c r="G2775" s="50"/>
      <c r="H2775" s="51"/>
      <c r="I2775" s="52"/>
      <c r="J2775" s="52"/>
      <c r="K2775" s="53">
        <f t="shared" si="69"/>
        <v>0</v>
      </c>
      <c r="L2775" s="36"/>
    </row>
    <row r="2776" spans="1:12" s="10" customFormat="1" ht="13.5" x14ac:dyDescent="0.25">
      <c r="A2776" s="45">
        <v>7</v>
      </c>
      <c r="B2776" s="46"/>
      <c r="C2776" s="46"/>
      <c r="D2776" s="387"/>
      <c r="E2776" s="48"/>
      <c r="F2776" s="49"/>
      <c r="G2776" s="50"/>
      <c r="H2776" s="51"/>
      <c r="I2776" s="52"/>
      <c r="J2776" s="52"/>
      <c r="K2776" s="53">
        <f t="shared" si="69"/>
        <v>0</v>
      </c>
      <c r="L2776" s="36"/>
    </row>
    <row r="2777" spans="1:12" s="10" customFormat="1" ht="13.5" x14ac:dyDescent="0.25">
      <c r="A2777" s="45">
        <v>8</v>
      </c>
      <c r="B2777" s="46"/>
      <c r="C2777" s="46"/>
      <c r="D2777" s="387"/>
      <c r="E2777" s="48"/>
      <c r="F2777" s="49"/>
      <c r="G2777" s="50"/>
      <c r="H2777" s="51"/>
      <c r="I2777" s="52"/>
      <c r="J2777" s="52"/>
      <c r="K2777" s="53">
        <f t="shared" si="69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387"/>
      <c r="E2778" s="48"/>
      <c r="F2778" s="49"/>
      <c r="G2778" s="50"/>
      <c r="H2778" s="51"/>
      <c r="I2778" s="52"/>
      <c r="J2778" s="52"/>
      <c r="K2778" s="53">
        <f t="shared" si="69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387"/>
      <c r="E2779" s="48"/>
      <c r="F2779" s="49"/>
      <c r="G2779" s="50"/>
      <c r="H2779" s="51"/>
      <c r="I2779" s="52"/>
      <c r="J2779" s="52"/>
      <c r="K2779" s="53">
        <f t="shared" si="69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387"/>
      <c r="E2780" s="48"/>
      <c r="F2780" s="49"/>
      <c r="G2780" s="50"/>
      <c r="H2780" s="51"/>
      <c r="I2780" s="52"/>
      <c r="J2780" s="52"/>
      <c r="K2780" s="53">
        <f t="shared" si="69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387"/>
      <c r="E2781" s="48"/>
      <c r="F2781" s="49"/>
      <c r="G2781" s="50"/>
      <c r="H2781" s="51"/>
      <c r="I2781" s="52"/>
      <c r="J2781" s="52"/>
      <c r="K2781" s="53">
        <f t="shared" si="69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387"/>
      <c r="E2782" s="48"/>
      <c r="F2782" s="49"/>
      <c r="G2782" s="50"/>
      <c r="H2782" s="51"/>
      <c r="I2782" s="52"/>
      <c r="J2782" s="52"/>
      <c r="K2782" s="53">
        <f t="shared" si="69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387"/>
      <c r="E2783" s="48"/>
      <c r="F2783" s="49"/>
      <c r="G2783" s="50"/>
      <c r="H2783" s="51"/>
      <c r="I2783" s="52"/>
      <c r="J2783" s="52"/>
      <c r="K2783" s="53">
        <f t="shared" si="69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387"/>
      <c r="E2784" s="48"/>
      <c r="F2784" s="49"/>
      <c r="G2784" s="50"/>
      <c r="H2784" s="51"/>
      <c r="I2784" s="52"/>
      <c r="J2784" s="52"/>
      <c r="K2784" s="53">
        <f t="shared" si="69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387"/>
      <c r="E2785" s="48"/>
      <c r="F2785" s="49"/>
      <c r="G2785" s="50"/>
      <c r="H2785" s="51"/>
      <c r="I2785" s="52"/>
      <c r="J2785" s="52"/>
      <c r="K2785" s="53">
        <f t="shared" si="69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387"/>
      <c r="E2786" s="48"/>
      <c r="F2786" s="49"/>
      <c r="G2786" s="50"/>
      <c r="H2786" s="51"/>
      <c r="I2786" s="52"/>
      <c r="J2786" s="52"/>
      <c r="K2786" s="53">
        <f t="shared" si="69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387"/>
      <c r="E2787" s="48"/>
      <c r="F2787" s="49"/>
      <c r="G2787" s="50"/>
      <c r="H2787" s="51"/>
      <c r="I2787" s="52"/>
      <c r="J2787" s="52"/>
      <c r="K2787" s="53">
        <f t="shared" si="69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387"/>
      <c r="E2788" s="48"/>
      <c r="F2788" s="49"/>
      <c r="G2788" s="50"/>
      <c r="H2788" s="51"/>
      <c r="I2788" s="52"/>
      <c r="J2788" s="52"/>
      <c r="K2788" s="53">
        <f t="shared" si="69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387"/>
      <c r="E2789" s="48"/>
      <c r="F2789" s="49"/>
      <c r="G2789" s="50"/>
      <c r="H2789" s="51"/>
      <c r="I2789" s="52"/>
      <c r="J2789" s="52"/>
      <c r="K2789" s="53">
        <f t="shared" si="69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386"/>
      <c r="C2791" s="386"/>
      <c r="D2791" s="63"/>
      <c r="E2791" s="64"/>
      <c r="F2791" s="64"/>
      <c r="G2791" s="64"/>
      <c r="H2791" s="64"/>
      <c r="I2791" s="65"/>
      <c r="J2791" s="444"/>
      <c r="K2791" s="445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446">
        <f>SUM(K2770:K2790)</f>
        <v>3671925</v>
      </c>
      <c r="K2792" s="447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448"/>
      <c r="K2793" s="448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445"/>
      <c r="K2795" s="445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28</v>
      </c>
      <c r="J2796" s="449">
        <f>((J2792/1.11)+(K2794/1.11))*11%</f>
        <v>363884.45945945941</v>
      </c>
      <c r="K2796" s="450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445"/>
      <c r="K2797" s="445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18</v>
      </c>
      <c r="J2798" s="76"/>
      <c r="K2798" s="77">
        <f>J2792-K2794</f>
        <v>3671925</v>
      </c>
      <c r="L2798" s="73"/>
    </row>
    <row r="2799" spans="1:12" s="10" customFormat="1" ht="13.5" customHeight="1" x14ac:dyDescent="0.25">
      <c r="A2799" s="5"/>
      <c r="B2799" s="78" t="s">
        <v>19</v>
      </c>
      <c r="C2799" s="64"/>
      <c r="D2799" s="63"/>
      <c r="I2799" s="79"/>
      <c r="J2799" s="27" t="s">
        <v>20</v>
      </c>
      <c r="K2799" s="80" t="s">
        <v>40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183"/>
      <c r="B2801" s="184"/>
      <c r="C2801" s="184"/>
      <c r="D2801" s="185"/>
      <c r="E2801" s="184"/>
      <c r="F2801" s="184"/>
      <c r="G2801" s="184"/>
      <c r="H2801" s="184"/>
      <c r="I2801" s="186"/>
      <c r="J2801" s="186"/>
      <c r="K2801" s="184"/>
      <c r="L2801" s="184"/>
    </row>
    <row r="2802" spans="1:12" s="10" customFormat="1" ht="16.5" customHeight="1" x14ac:dyDescent="0.3">
      <c r="A2802" s="187"/>
      <c r="B2802" s="188" t="s">
        <v>0</v>
      </c>
      <c r="C2802" s="189"/>
      <c r="D2802" s="190" t="s">
        <v>1</v>
      </c>
      <c r="E2802" s="191">
        <v>22050122</v>
      </c>
      <c r="F2802" s="192"/>
      <c r="G2802" s="193" t="s">
        <v>2</v>
      </c>
      <c r="H2802" s="428" t="s">
        <v>47</v>
      </c>
      <c r="I2802" s="428"/>
      <c r="J2802" s="428"/>
      <c r="K2802" s="429"/>
      <c r="L2802" s="194"/>
    </row>
    <row r="2803" spans="1:12" s="10" customFormat="1" ht="2.4500000000000002" customHeight="1" x14ac:dyDescent="0.3">
      <c r="A2803" s="187"/>
      <c r="B2803" s="195"/>
      <c r="C2803" s="196"/>
      <c r="D2803" s="197"/>
      <c r="E2803" s="198"/>
      <c r="F2803" s="432" t="s">
        <v>3</v>
      </c>
      <c r="G2803" s="199"/>
      <c r="H2803" s="430"/>
      <c r="I2803" s="430"/>
      <c r="J2803" s="430"/>
      <c r="K2803" s="431"/>
      <c r="L2803" s="194"/>
    </row>
    <row r="2804" spans="1:12" s="10" customFormat="1" ht="16.5" customHeight="1" x14ac:dyDescent="0.3">
      <c r="A2804" s="187"/>
      <c r="B2804" s="188" t="s">
        <v>4</v>
      </c>
      <c r="C2804" s="189"/>
      <c r="D2804" s="433">
        <v>44712</v>
      </c>
      <c r="E2804" s="434"/>
      <c r="F2804" s="432"/>
      <c r="G2804" s="200"/>
      <c r="H2804" s="412" t="s">
        <v>48</v>
      </c>
      <c r="I2804" s="412"/>
      <c r="J2804" s="412"/>
      <c r="K2804" s="435"/>
      <c r="L2804" s="200"/>
    </row>
    <row r="2805" spans="1:12" s="10" customFormat="1" ht="2.4500000000000002" customHeight="1" x14ac:dyDescent="0.3">
      <c r="A2805" s="187"/>
      <c r="B2805" s="195"/>
      <c r="C2805" s="196"/>
      <c r="D2805" s="197"/>
      <c r="E2805" s="198"/>
      <c r="F2805" s="432"/>
      <c r="G2805" s="200"/>
      <c r="H2805" s="436" t="s">
        <v>37</v>
      </c>
      <c r="I2805" s="436"/>
      <c r="J2805" s="436"/>
      <c r="K2805" s="437"/>
      <c r="L2805" s="201"/>
    </row>
    <row r="2806" spans="1:12" s="10" customFormat="1" ht="16.5" customHeight="1" x14ac:dyDescent="0.4">
      <c r="A2806" s="187"/>
      <c r="B2806" s="188" t="s">
        <v>5</v>
      </c>
      <c r="C2806" s="189"/>
      <c r="D2806" s="202" t="s">
        <v>175</v>
      </c>
      <c r="E2806" s="191"/>
      <c r="F2806" s="203"/>
      <c r="G2806" s="204"/>
      <c r="H2806" s="438"/>
      <c r="I2806" s="438"/>
      <c r="J2806" s="438"/>
      <c r="K2806" s="439"/>
      <c r="L2806" s="201"/>
    </row>
    <row r="2807" spans="1:12" s="10" customFormat="1" ht="5.0999999999999996" customHeight="1" x14ac:dyDescent="0.45">
      <c r="A2807" s="187"/>
      <c r="B2807" s="205"/>
      <c r="C2807" s="206"/>
      <c r="D2807" s="207"/>
      <c r="E2807" s="192"/>
      <c r="F2807" s="208"/>
      <c r="G2807" s="192"/>
      <c r="H2807" s="192"/>
      <c r="I2807" s="209"/>
      <c r="J2807" s="209"/>
      <c r="K2807" s="210"/>
      <c r="L2807" s="192"/>
    </row>
    <row r="2808" spans="1:12" s="10" customFormat="1" ht="14.25" thickBot="1" x14ac:dyDescent="0.3">
      <c r="A2808" s="187"/>
      <c r="B2808" s="211" t="s">
        <v>6</v>
      </c>
      <c r="C2808" s="211" t="s">
        <v>7</v>
      </c>
      <c r="D2808" s="212" t="s">
        <v>8</v>
      </c>
      <c r="E2808" s="213"/>
      <c r="F2808" s="214" t="s">
        <v>9</v>
      </c>
      <c r="G2808" s="215"/>
      <c r="H2808" s="211" t="s">
        <v>10</v>
      </c>
      <c r="I2808" s="216" t="s">
        <v>11</v>
      </c>
      <c r="J2808" s="216" t="s">
        <v>12</v>
      </c>
      <c r="K2808" s="217" t="s">
        <v>13</v>
      </c>
      <c r="L2808" s="218"/>
    </row>
    <row r="2809" spans="1:12" s="10" customFormat="1" ht="7.5" customHeight="1" thickTop="1" x14ac:dyDescent="0.25">
      <c r="A2809" s="187"/>
      <c r="B2809" s="219"/>
      <c r="C2809" s="220"/>
      <c r="D2809" s="221"/>
      <c r="E2809" s="222"/>
      <c r="F2809" s="223"/>
      <c r="G2809" s="224"/>
      <c r="H2809" s="219"/>
      <c r="I2809" s="225"/>
      <c r="J2809" s="225"/>
      <c r="K2809" s="226"/>
      <c r="L2809" s="218"/>
    </row>
    <row r="2810" spans="1:12" s="10" customFormat="1" ht="13.5" customHeight="1" x14ac:dyDescent="0.25">
      <c r="A2810" s="227">
        <v>1</v>
      </c>
      <c r="B2810" s="228">
        <v>150</v>
      </c>
      <c r="C2810" s="228" t="s">
        <v>57</v>
      </c>
      <c r="D2810" s="393">
        <v>3</v>
      </c>
      <c r="E2810" s="291" t="s">
        <v>176</v>
      </c>
      <c r="F2810" s="231"/>
      <c r="G2810" s="232"/>
      <c r="H2810" s="233">
        <v>28300</v>
      </c>
      <c r="I2810" s="234">
        <v>0.13500000000000001</v>
      </c>
      <c r="J2810" s="234"/>
      <c r="K2810" s="235">
        <f t="shared" ref="K2810:K2829" si="70">(B2810*H2810-((B2810*H2810)*I2810))-((B2810*H2810-((B2810*H2810)*I2810))*J2810)</f>
        <v>3671925</v>
      </c>
      <c r="L2810" s="218"/>
    </row>
    <row r="2811" spans="1:12" s="10" customFormat="1" ht="13.5" customHeight="1" x14ac:dyDescent="0.25">
      <c r="A2811" s="227">
        <v>2</v>
      </c>
      <c r="B2811" s="228"/>
      <c r="C2811" s="228"/>
      <c r="D2811" s="393"/>
      <c r="E2811" s="236"/>
      <c r="F2811" s="231"/>
      <c r="G2811" s="232"/>
      <c r="H2811" s="233"/>
      <c r="I2811" s="234"/>
      <c r="J2811" s="234"/>
      <c r="K2811" s="235">
        <f t="shared" si="70"/>
        <v>0</v>
      </c>
      <c r="L2811" s="218"/>
    </row>
    <row r="2812" spans="1:12" s="10" customFormat="1" ht="13.5" x14ac:dyDescent="0.25">
      <c r="A2812" s="227">
        <v>3</v>
      </c>
      <c r="B2812" s="228"/>
      <c r="C2812" s="228"/>
      <c r="D2812" s="393"/>
      <c r="E2812" s="236"/>
      <c r="F2812" s="231"/>
      <c r="G2812" s="232"/>
      <c r="H2812" s="233"/>
      <c r="I2812" s="234"/>
      <c r="J2812" s="234"/>
      <c r="K2812" s="235">
        <f t="shared" si="70"/>
        <v>0</v>
      </c>
      <c r="L2812" s="218"/>
    </row>
    <row r="2813" spans="1:12" s="10" customFormat="1" ht="13.5" customHeight="1" x14ac:dyDescent="0.25">
      <c r="A2813" s="227">
        <v>4</v>
      </c>
      <c r="B2813" s="228"/>
      <c r="C2813" s="228"/>
      <c r="D2813" s="393"/>
      <c r="E2813" s="236"/>
      <c r="F2813" s="231"/>
      <c r="G2813" s="232"/>
      <c r="H2813" s="233"/>
      <c r="I2813" s="234"/>
      <c r="J2813" s="234"/>
      <c r="K2813" s="235">
        <f t="shared" si="70"/>
        <v>0</v>
      </c>
      <c r="L2813" s="218"/>
    </row>
    <row r="2814" spans="1:12" s="10" customFormat="1" ht="13.5" x14ac:dyDescent="0.25">
      <c r="A2814" s="227">
        <v>5</v>
      </c>
      <c r="B2814" s="228"/>
      <c r="C2814" s="228"/>
      <c r="D2814" s="393"/>
      <c r="E2814" s="236"/>
      <c r="F2814" s="231"/>
      <c r="G2814" s="232"/>
      <c r="H2814" s="233"/>
      <c r="I2814" s="234"/>
      <c r="J2814" s="234"/>
      <c r="K2814" s="235">
        <f t="shared" si="70"/>
        <v>0</v>
      </c>
      <c r="L2814" s="218"/>
    </row>
    <row r="2815" spans="1:12" s="10" customFormat="1" ht="13.5" x14ac:dyDescent="0.25">
      <c r="A2815" s="227">
        <v>6</v>
      </c>
      <c r="B2815" s="228"/>
      <c r="C2815" s="228"/>
      <c r="D2815" s="393"/>
      <c r="E2815" s="236"/>
      <c r="F2815" s="231"/>
      <c r="G2815" s="232"/>
      <c r="H2815" s="233"/>
      <c r="I2815" s="234"/>
      <c r="J2815" s="234"/>
      <c r="K2815" s="235">
        <f t="shared" si="70"/>
        <v>0</v>
      </c>
      <c r="L2815" s="218"/>
    </row>
    <row r="2816" spans="1:12" s="10" customFormat="1" ht="13.5" x14ac:dyDescent="0.25">
      <c r="A2816" s="227">
        <v>7</v>
      </c>
      <c r="B2816" s="228"/>
      <c r="C2816" s="228"/>
      <c r="D2816" s="393"/>
      <c r="E2816" s="236"/>
      <c r="F2816" s="231"/>
      <c r="G2816" s="232"/>
      <c r="H2816" s="233"/>
      <c r="I2816" s="234"/>
      <c r="J2816" s="234"/>
      <c r="K2816" s="235">
        <f t="shared" si="70"/>
        <v>0</v>
      </c>
      <c r="L2816" s="218"/>
    </row>
    <row r="2817" spans="1:12" s="10" customFormat="1" ht="13.5" x14ac:dyDescent="0.25">
      <c r="A2817" s="227">
        <v>8</v>
      </c>
      <c r="B2817" s="228"/>
      <c r="C2817" s="228"/>
      <c r="D2817" s="393"/>
      <c r="E2817" s="236"/>
      <c r="F2817" s="231"/>
      <c r="G2817" s="232"/>
      <c r="H2817" s="233"/>
      <c r="I2817" s="234"/>
      <c r="J2817" s="234"/>
      <c r="K2817" s="235">
        <f t="shared" si="70"/>
        <v>0</v>
      </c>
      <c r="L2817" s="218"/>
    </row>
    <row r="2818" spans="1:12" s="10" customFormat="1" ht="13.5" x14ac:dyDescent="0.25">
      <c r="A2818" s="227">
        <v>9</v>
      </c>
      <c r="B2818" s="228"/>
      <c r="C2818" s="228"/>
      <c r="D2818" s="393"/>
      <c r="E2818" s="236"/>
      <c r="F2818" s="231"/>
      <c r="G2818" s="232"/>
      <c r="H2818" s="233"/>
      <c r="I2818" s="234"/>
      <c r="J2818" s="234"/>
      <c r="K2818" s="235">
        <f t="shared" si="70"/>
        <v>0</v>
      </c>
      <c r="L2818" s="218"/>
    </row>
    <row r="2819" spans="1:12" s="10" customFormat="1" ht="13.5" x14ac:dyDescent="0.25">
      <c r="A2819" s="227">
        <v>10</v>
      </c>
      <c r="B2819" s="228"/>
      <c r="C2819" s="228"/>
      <c r="D2819" s="393"/>
      <c r="E2819" s="236"/>
      <c r="F2819" s="231"/>
      <c r="G2819" s="232"/>
      <c r="H2819" s="233"/>
      <c r="I2819" s="234"/>
      <c r="J2819" s="234"/>
      <c r="K2819" s="235">
        <f t="shared" si="70"/>
        <v>0</v>
      </c>
      <c r="L2819" s="218"/>
    </row>
    <row r="2820" spans="1:12" s="10" customFormat="1" ht="13.5" x14ac:dyDescent="0.25">
      <c r="A2820" s="227">
        <v>11</v>
      </c>
      <c r="B2820" s="228"/>
      <c r="C2820" s="228"/>
      <c r="D2820" s="393"/>
      <c r="E2820" s="236"/>
      <c r="F2820" s="231"/>
      <c r="G2820" s="232"/>
      <c r="H2820" s="233"/>
      <c r="I2820" s="234"/>
      <c r="J2820" s="234"/>
      <c r="K2820" s="235">
        <f t="shared" si="70"/>
        <v>0</v>
      </c>
      <c r="L2820" s="218"/>
    </row>
    <row r="2821" spans="1:12" s="10" customFormat="1" ht="13.5" x14ac:dyDescent="0.25">
      <c r="A2821" s="227">
        <v>12</v>
      </c>
      <c r="B2821" s="228"/>
      <c r="C2821" s="228"/>
      <c r="D2821" s="393"/>
      <c r="E2821" s="236"/>
      <c r="F2821" s="231"/>
      <c r="G2821" s="232"/>
      <c r="H2821" s="233"/>
      <c r="I2821" s="234"/>
      <c r="J2821" s="234"/>
      <c r="K2821" s="235">
        <f t="shared" si="70"/>
        <v>0</v>
      </c>
      <c r="L2821" s="218"/>
    </row>
    <row r="2822" spans="1:12" s="10" customFormat="1" ht="13.5" x14ac:dyDescent="0.25">
      <c r="A2822" s="227">
        <v>13</v>
      </c>
      <c r="B2822" s="228"/>
      <c r="C2822" s="228"/>
      <c r="D2822" s="393"/>
      <c r="E2822" s="236"/>
      <c r="F2822" s="231"/>
      <c r="G2822" s="232"/>
      <c r="H2822" s="233"/>
      <c r="I2822" s="234"/>
      <c r="J2822" s="234"/>
      <c r="K2822" s="235">
        <f t="shared" si="70"/>
        <v>0</v>
      </c>
      <c r="L2822" s="218"/>
    </row>
    <row r="2823" spans="1:12" s="10" customFormat="1" ht="13.5" x14ac:dyDescent="0.25">
      <c r="A2823" s="227">
        <v>14</v>
      </c>
      <c r="B2823" s="228"/>
      <c r="C2823" s="228"/>
      <c r="D2823" s="393"/>
      <c r="E2823" s="236"/>
      <c r="F2823" s="231"/>
      <c r="G2823" s="232"/>
      <c r="H2823" s="233"/>
      <c r="I2823" s="234"/>
      <c r="J2823" s="234"/>
      <c r="K2823" s="235">
        <f t="shared" si="70"/>
        <v>0</v>
      </c>
      <c r="L2823" s="218"/>
    </row>
    <row r="2824" spans="1:12" s="10" customFormat="1" ht="13.5" x14ac:dyDescent="0.25">
      <c r="A2824" s="227">
        <v>15</v>
      </c>
      <c r="B2824" s="228"/>
      <c r="C2824" s="228"/>
      <c r="D2824" s="393"/>
      <c r="E2824" s="236"/>
      <c r="F2824" s="231"/>
      <c r="G2824" s="232"/>
      <c r="H2824" s="233"/>
      <c r="I2824" s="234"/>
      <c r="J2824" s="234"/>
      <c r="K2824" s="235">
        <f t="shared" si="70"/>
        <v>0</v>
      </c>
      <c r="L2824" s="218"/>
    </row>
    <row r="2825" spans="1:12" s="10" customFormat="1" ht="13.5" x14ac:dyDescent="0.25">
      <c r="A2825" s="227">
        <v>16</v>
      </c>
      <c r="B2825" s="228"/>
      <c r="C2825" s="228"/>
      <c r="D2825" s="393"/>
      <c r="E2825" s="236"/>
      <c r="F2825" s="231"/>
      <c r="G2825" s="232"/>
      <c r="H2825" s="233"/>
      <c r="I2825" s="234"/>
      <c r="J2825" s="234"/>
      <c r="K2825" s="235">
        <f t="shared" si="70"/>
        <v>0</v>
      </c>
      <c r="L2825" s="218"/>
    </row>
    <row r="2826" spans="1:12" s="10" customFormat="1" ht="13.5" x14ac:dyDescent="0.25">
      <c r="A2826" s="227">
        <v>17</v>
      </c>
      <c r="B2826" s="228"/>
      <c r="C2826" s="228"/>
      <c r="D2826" s="393"/>
      <c r="E2826" s="236"/>
      <c r="F2826" s="231"/>
      <c r="G2826" s="232"/>
      <c r="H2826" s="233"/>
      <c r="I2826" s="234"/>
      <c r="J2826" s="234"/>
      <c r="K2826" s="235">
        <f t="shared" si="70"/>
        <v>0</v>
      </c>
      <c r="L2826" s="218"/>
    </row>
    <row r="2827" spans="1:12" s="10" customFormat="1" ht="13.5" x14ac:dyDescent="0.25">
      <c r="A2827" s="227">
        <v>18</v>
      </c>
      <c r="B2827" s="228"/>
      <c r="C2827" s="228"/>
      <c r="D2827" s="393"/>
      <c r="E2827" s="236"/>
      <c r="F2827" s="231"/>
      <c r="G2827" s="232"/>
      <c r="H2827" s="233"/>
      <c r="I2827" s="234"/>
      <c r="J2827" s="234"/>
      <c r="K2827" s="235">
        <f t="shared" si="70"/>
        <v>0</v>
      </c>
      <c r="L2827" s="218"/>
    </row>
    <row r="2828" spans="1:12" s="10" customFormat="1" ht="12.75" customHeight="1" x14ac:dyDescent="0.25">
      <c r="A2828" s="227">
        <v>19</v>
      </c>
      <c r="B2828" s="228"/>
      <c r="C2828" s="228"/>
      <c r="D2828" s="393"/>
      <c r="E2828" s="236"/>
      <c r="F2828" s="231"/>
      <c r="G2828" s="232"/>
      <c r="H2828" s="233"/>
      <c r="I2828" s="234"/>
      <c r="J2828" s="234"/>
      <c r="K2828" s="235">
        <f t="shared" si="70"/>
        <v>0</v>
      </c>
      <c r="L2828" s="218"/>
    </row>
    <row r="2829" spans="1:12" s="10" customFormat="1" ht="13.5" x14ac:dyDescent="0.25">
      <c r="A2829" s="227">
        <v>20</v>
      </c>
      <c r="B2829" s="228"/>
      <c r="C2829" s="228"/>
      <c r="D2829" s="393"/>
      <c r="E2829" s="236"/>
      <c r="F2829" s="231"/>
      <c r="G2829" s="232"/>
      <c r="H2829" s="233"/>
      <c r="I2829" s="234"/>
      <c r="J2829" s="234"/>
      <c r="K2829" s="235">
        <f t="shared" si="70"/>
        <v>0</v>
      </c>
      <c r="L2829" s="218"/>
    </row>
    <row r="2830" spans="1:12" s="10" customFormat="1" ht="7.5" customHeight="1" x14ac:dyDescent="0.25">
      <c r="A2830" s="187"/>
      <c r="B2830" s="237"/>
      <c r="C2830" s="237"/>
      <c r="D2830" s="238"/>
      <c r="E2830" s="239"/>
      <c r="F2830" s="240"/>
      <c r="G2830" s="241"/>
      <c r="H2830" s="242"/>
      <c r="I2830" s="243"/>
      <c r="J2830" s="243"/>
      <c r="K2830" s="244"/>
      <c r="L2830" s="218"/>
    </row>
    <row r="2831" spans="1:12" s="10" customFormat="1" ht="5.0999999999999996" customHeight="1" x14ac:dyDescent="0.25">
      <c r="A2831" s="187"/>
      <c r="B2831" s="391"/>
      <c r="C2831" s="391"/>
      <c r="D2831" s="246"/>
      <c r="E2831" s="247"/>
      <c r="F2831" s="247"/>
      <c r="G2831" s="247"/>
      <c r="H2831" s="247"/>
      <c r="I2831" s="248"/>
      <c r="J2831" s="440"/>
      <c r="K2831" s="412"/>
      <c r="L2831" s="192"/>
    </row>
    <row r="2832" spans="1:12" s="10" customFormat="1" ht="16.5" customHeight="1" x14ac:dyDescent="0.3">
      <c r="A2832" s="187"/>
      <c r="B2832" s="249"/>
      <c r="C2832" s="249"/>
      <c r="D2832" s="207"/>
      <c r="E2832" s="192"/>
      <c r="F2832" s="192"/>
      <c r="G2832" s="192"/>
      <c r="H2832" s="192"/>
      <c r="I2832" s="250" t="s">
        <v>14</v>
      </c>
      <c r="J2832" s="441">
        <f>SUM(K2810:K2830)</f>
        <v>3671925</v>
      </c>
      <c r="K2832" s="442"/>
      <c r="L2832" s="218"/>
    </row>
    <row r="2833" spans="1:12" s="10" customFormat="1" ht="5.0999999999999996" customHeight="1" x14ac:dyDescent="0.3">
      <c r="A2833" s="187"/>
      <c r="B2833" s="249"/>
      <c r="C2833" s="249"/>
      <c r="D2833" s="207"/>
      <c r="E2833" s="192"/>
      <c r="F2833" s="192"/>
      <c r="G2833" s="192"/>
      <c r="H2833" s="192"/>
      <c r="I2833" s="251"/>
      <c r="J2833" s="443"/>
      <c r="K2833" s="443"/>
      <c r="L2833" s="192"/>
    </row>
    <row r="2834" spans="1:12" s="10" customFormat="1" ht="16.5" customHeight="1" x14ac:dyDescent="0.3">
      <c r="A2834" s="187"/>
      <c r="B2834" s="249"/>
      <c r="C2834" s="249"/>
      <c r="D2834" s="207"/>
      <c r="E2834" s="192"/>
      <c r="F2834" s="192"/>
      <c r="G2834" s="192"/>
      <c r="H2834" s="192"/>
      <c r="I2834" s="250" t="s">
        <v>15</v>
      </c>
      <c r="J2834" s="252"/>
      <c r="K2834" s="253">
        <f>J2832*J2834</f>
        <v>0</v>
      </c>
      <c r="L2834" s="254"/>
    </row>
    <row r="2835" spans="1:12" s="10" customFormat="1" ht="5.0999999999999996" customHeight="1" x14ac:dyDescent="0.3">
      <c r="A2835" s="187"/>
      <c r="B2835" s="249"/>
      <c r="C2835" s="249"/>
      <c r="D2835" s="207"/>
      <c r="E2835" s="192"/>
      <c r="F2835" s="192"/>
      <c r="G2835" s="192"/>
      <c r="H2835" s="192"/>
      <c r="I2835" s="251"/>
      <c r="J2835" s="412"/>
      <c r="K2835" s="412"/>
      <c r="L2835" s="192"/>
    </row>
    <row r="2836" spans="1:12" s="10" customFormat="1" ht="16.5" customHeight="1" x14ac:dyDescent="0.3">
      <c r="A2836" s="187"/>
      <c r="B2836" s="255" t="s">
        <v>16</v>
      </c>
      <c r="C2836" s="255"/>
      <c r="D2836" s="207"/>
      <c r="E2836" s="207" t="s">
        <v>17</v>
      </c>
      <c r="F2836" s="192"/>
      <c r="G2836" s="192"/>
      <c r="H2836" s="192"/>
      <c r="I2836" s="250" t="s">
        <v>28</v>
      </c>
      <c r="J2836" s="410">
        <f>((J2832/1.11)+(K2834/1.11))*11%</f>
        <v>363884.45945945941</v>
      </c>
      <c r="K2836" s="411"/>
      <c r="L2836" s="256"/>
    </row>
    <row r="2837" spans="1:12" s="10" customFormat="1" ht="5.0999999999999996" customHeight="1" x14ac:dyDescent="0.3">
      <c r="A2837" s="187"/>
      <c r="B2837" s="249"/>
      <c r="C2837" s="249"/>
      <c r="D2837" s="207"/>
      <c r="E2837" s="192"/>
      <c r="F2837" s="192"/>
      <c r="G2837" s="192"/>
      <c r="H2837" s="192"/>
      <c r="I2837" s="251"/>
      <c r="J2837" s="412"/>
      <c r="K2837" s="412"/>
      <c r="L2837" s="192"/>
    </row>
    <row r="2838" spans="1:12" s="10" customFormat="1" ht="16.5" customHeight="1" x14ac:dyDescent="0.3">
      <c r="A2838" s="187"/>
      <c r="B2838" s="257"/>
      <c r="C2838" s="258"/>
      <c r="D2838" s="207"/>
      <c r="E2838" s="207"/>
      <c r="F2838" s="192"/>
      <c r="G2838" s="192"/>
      <c r="H2838" s="192"/>
      <c r="I2838" s="250" t="s">
        <v>18</v>
      </c>
      <c r="J2838" s="259"/>
      <c r="K2838" s="260">
        <f>J2832-K2834</f>
        <v>3671925</v>
      </c>
      <c r="L2838" s="256"/>
    </row>
    <row r="2839" spans="1:12" s="10" customFormat="1" ht="13.5" customHeight="1" x14ac:dyDescent="0.25">
      <c r="A2839" s="187"/>
      <c r="B2839" s="261" t="s">
        <v>19</v>
      </c>
      <c r="C2839" s="247"/>
      <c r="D2839" s="246"/>
      <c r="E2839" s="192"/>
      <c r="F2839" s="192"/>
      <c r="G2839" s="192"/>
      <c r="H2839" s="192"/>
      <c r="I2839" s="262"/>
      <c r="J2839" s="209" t="s">
        <v>20</v>
      </c>
      <c r="K2839" s="263" t="s">
        <v>40</v>
      </c>
      <c r="L2839" s="192"/>
    </row>
    <row r="2840" spans="1:12" s="10" customFormat="1" ht="7.5" customHeight="1" x14ac:dyDescent="0.25">
      <c r="A2840" s="264"/>
      <c r="B2840" s="247"/>
      <c r="C2840" s="247"/>
      <c r="D2840" s="246"/>
      <c r="E2840" s="247"/>
      <c r="F2840" s="247"/>
      <c r="G2840" s="247"/>
      <c r="H2840" s="247"/>
      <c r="I2840" s="265"/>
      <c r="J2840" s="265"/>
      <c r="K2840" s="266"/>
      <c r="L2840" s="247"/>
    </row>
    <row r="2841" spans="1:12" ht="7.5" customHeight="1" x14ac:dyDescent="0.25">
      <c r="A2841" s="99"/>
      <c r="B2841" s="100"/>
      <c r="C2841" s="100"/>
      <c r="D2841" s="101"/>
      <c r="E2841" s="100"/>
      <c r="F2841" s="100"/>
      <c r="G2841" s="100"/>
      <c r="H2841" s="100"/>
      <c r="I2841" s="102"/>
      <c r="J2841" s="102"/>
      <c r="K2841" s="100"/>
      <c r="L2841" s="100"/>
    </row>
    <row r="2842" spans="1:12" s="10" customFormat="1" ht="16.5" customHeight="1" x14ac:dyDescent="0.3">
      <c r="A2842" s="103"/>
      <c r="B2842" s="104" t="s">
        <v>0</v>
      </c>
      <c r="C2842" s="105"/>
      <c r="D2842" s="106" t="s">
        <v>1</v>
      </c>
      <c r="E2842" s="107">
        <v>22050122</v>
      </c>
      <c r="F2842" s="108"/>
      <c r="G2842" s="109" t="s">
        <v>2</v>
      </c>
      <c r="H2842" s="413" t="s">
        <v>47</v>
      </c>
      <c r="I2842" s="413"/>
      <c r="J2842" s="413"/>
      <c r="K2842" s="414"/>
      <c r="L2842" s="110"/>
    </row>
    <row r="2843" spans="1:12" s="10" customFormat="1" ht="2.4500000000000002" customHeight="1" x14ac:dyDescent="0.3">
      <c r="A2843" s="103"/>
      <c r="B2843" s="111"/>
      <c r="C2843" s="112"/>
      <c r="D2843" s="113"/>
      <c r="E2843" s="114"/>
      <c r="F2843" s="417" t="s">
        <v>3</v>
      </c>
      <c r="G2843" s="115"/>
      <c r="H2843" s="415"/>
      <c r="I2843" s="415"/>
      <c r="J2843" s="415"/>
      <c r="K2843" s="416"/>
      <c r="L2843" s="110"/>
    </row>
    <row r="2844" spans="1:12" s="10" customFormat="1" ht="16.5" customHeight="1" x14ac:dyDescent="0.3">
      <c r="A2844" s="103"/>
      <c r="B2844" s="104" t="s">
        <v>4</v>
      </c>
      <c r="C2844" s="105"/>
      <c r="D2844" s="418">
        <v>44712</v>
      </c>
      <c r="E2844" s="419"/>
      <c r="F2844" s="417"/>
      <c r="G2844" s="116"/>
      <c r="H2844" s="407" t="s">
        <v>48</v>
      </c>
      <c r="I2844" s="407"/>
      <c r="J2844" s="407"/>
      <c r="K2844" s="420"/>
      <c r="L2844" s="116"/>
    </row>
    <row r="2845" spans="1:12" s="10" customFormat="1" ht="2.4500000000000002" customHeight="1" x14ac:dyDescent="0.3">
      <c r="A2845" s="103"/>
      <c r="B2845" s="111"/>
      <c r="C2845" s="112"/>
      <c r="D2845" s="113"/>
      <c r="E2845" s="114"/>
      <c r="F2845" s="417"/>
      <c r="G2845" s="116"/>
      <c r="H2845" s="421" t="s">
        <v>37</v>
      </c>
      <c r="I2845" s="421"/>
      <c r="J2845" s="421"/>
      <c r="K2845" s="422"/>
      <c r="L2845" s="117"/>
    </row>
    <row r="2846" spans="1:12" s="10" customFormat="1" ht="16.5" customHeight="1" x14ac:dyDescent="0.4">
      <c r="A2846" s="103"/>
      <c r="B2846" s="104" t="s">
        <v>5</v>
      </c>
      <c r="C2846" s="105"/>
      <c r="D2846" s="118" t="s">
        <v>175</v>
      </c>
      <c r="E2846" s="107"/>
      <c r="F2846" s="119"/>
      <c r="G2846" s="120"/>
      <c r="H2846" s="423"/>
      <c r="I2846" s="423"/>
      <c r="J2846" s="423"/>
      <c r="K2846" s="424"/>
      <c r="L2846" s="117"/>
    </row>
    <row r="2847" spans="1:12" s="10" customFormat="1" ht="5.0999999999999996" customHeight="1" x14ac:dyDescent="0.45">
      <c r="A2847" s="103"/>
      <c r="B2847" s="121"/>
      <c r="C2847" s="122"/>
      <c r="D2847" s="123"/>
      <c r="E2847" s="108"/>
      <c r="F2847" s="124"/>
      <c r="G2847" s="108"/>
      <c r="H2847" s="108"/>
      <c r="I2847" s="125"/>
      <c r="J2847" s="125"/>
      <c r="K2847" s="126"/>
      <c r="L2847" s="108"/>
    </row>
    <row r="2848" spans="1:12" s="10" customFormat="1" ht="14.25" thickBot="1" x14ac:dyDescent="0.3">
      <c r="A2848" s="103"/>
      <c r="B2848" s="127" t="s">
        <v>6</v>
      </c>
      <c r="C2848" s="127" t="s">
        <v>7</v>
      </c>
      <c r="D2848" s="128" t="s">
        <v>8</v>
      </c>
      <c r="E2848" s="129"/>
      <c r="F2848" s="130" t="s">
        <v>9</v>
      </c>
      <c r="G2848" s="131"/>
      <c r="H2848" s="127" t="s">
        <v>10</v>
      </c>
      <c r="I2848" s="132" t="s">
        <v>11</v>
      </c>
      <c r="J2848" s="132" t="s">
        <v>12</v>
      </c>
      <c r="K2848" s="133" t="s">
        <v>13</v>
      </c>
      <c r="L2848" s="134"/>
    </row>
    <row r="2849" spans="1:12" s="10" customFormat="1" ht="7.5" customHeight="1" thickTop="1" x14ac:dyDescent="0.25">
      <c r="A2849" s="103"/>
      <c r="B2849" s="135"/>
      <c r="C2849" s="136"/>
      <c r="D2849" s="137"/>
      <c r="E2849" s="138"/>
      <c r="F2849" s="139"/>
      <c r="G2849" s="140"/>
      <c r="H2849" s="135"/>
      <c r="I2849" s="141"/>
      <c r="J2849" s="141"/>
      <c r="K2849" s="142"/>
      <c r="L2849" s="134"/>
    </row>
    <row r="2850" spans="1:12" s="10" customFormat="1" ht="13.5" customHeight="1" x14ac:dyDescent="0.25">
      <c r="A2850" s="143">
        <v>1</v>
      </c>
      <c r="B2850" s="144">
        <v>150</v>
      </c>
      <c r="C2850" s="144" t="s">
        <v>57</v>
      </c>
      <c r="D2850" s="392">
        <v>3</v>
      </c>
      <c r="E2850" s="287" t="s">
        <v>176</v>
      </c>
      <c r="F2850" s="147"/>
      <c r="G2850" s="148"/>
      <c r="H2850" s="149">
        <v>28300</v>
      </c>
      <c r="I2850" s="150">
        <v>0.13500000000000001</v>
      </c>
      <c r="J2850" s="150"/>
      <c r="K2850" s="151">
        <f t="shared" ref="K2850:K2869" si="71">(B2850*H2850-((B2850*H2850)*I2850))-((B2850*H2850-((B2850*H2850)*I2850))*J2850)</f>
        <v>3671925</v>
      </c>
      <c r="L2850" s="134"/>
    </row>
    <row r="2851" spans="1:12" s="10" customFormat="1" ht="13.5" customHeight="1" x14ac:dyDescent="0.25">
      <c r="A2851" s="143">
        <v>2</v>
      </c>
      <c r="B2851" s="144"/>
      <c r="C2851" s="144"/>
      <c r="D2851" s="392"/>
      <c r="E2851" s="152"/>
      <c r="F2851" s="147"/>
      <c r="G2851" s="148"/>
      <c r="H2851" s="149"/>
      <c r="I2851" s="150"/>
      <c r="J2851" s="150"/>
      <c r="K2851" s="151">
        <f t="shared" si="71"/>
        <v>0</v>
      </c>
      <c r="L2851" s="134"/>
    </row>
    <row r="2852" spans="1:12" s="10" customFormat="1" ht="13.5" x14ac:dyDescent="0.25">
      <c r="A2852" s="143">
        <v>3</v>
      </c>
      <c r="B2852" s="144"/>
      <c r="C2852" s="144"/>
      <c r="D2852" s="392"/>
      <c r="E2852" s="152"/>
      <c r="F2852" s="147"/>
      <c r="G2852" s="148"/>
      <c r="H2852" s="149"/>
      <c r="I2852" s="150"/>
      <c r="J2852" s="150"/>
      <c r="K2852" s="151">
        <f t="shared" si="71"/>
        <v>0</v>
      </c>
      <c r="L2852" s="134"/>
    </row>
    <row r="2853" spans="1:12" s="10" customFormat="1" ht="13.5" customHeight="1" x14ac:dyDescent="0.25">
      <c r="A2853" s="143">
        <v>4</v>
      </c>
      <c r="B2853" s="144"/>
      <c r="C2853" s="144"/>
      <c r="D2853" s="392"/>
      <c r="E2853" s="152"/>
      <c r="F2853" s="147"/>
      <c r="G2853" s="148"/>
      <c r="H2853" s="149"/>
      <c r="I2853" s="150"/>
      <c r="J2853" s="150"/>
      <c r="K2853" s="151">
        <f t="shared" si="71"/>
        <v>0</v>
      </c>
      <c r="L2853" s="134"/>
    </row>
    <row r="2854" spans="1:12" s="10" customFormat="1" ht="13.5" x14ac:dyDescent="0.25">
      <c r="A2854" s="143">
        <v>5</v>
      </c>
      <c r="B2854" s="144"/>
      <c r="C2854" s="144"/>
      <c r="D2854" s="392"/>
      <c r="E2854" s="152"/>
      <c r="F2854" s="147"/>
      <c r="G2854" s="148"/>
      <c r="H2854" s="149"/>
      <c r="I2854" s="150"/>
      <c r="J2854" s="150"/>
      <c r="K2854" s="151">
        <f t="shared" si="71"/>
        <v>0</v>
      </c>
      <c r="L2854" s="134"/>
    </row>
    <row r="2855" spans="1:12" s="10" customFormat="1" ht="13.5" x14ac:dyDescent="0.25">
      <c r="A2855" s="143">
        <v>6</v>
      </c>
      <c r="B2855" s="144"/>
      <c r="C2855" s="144"/>
      <c r="D2855" s="392"/>
      <c r="E2855" s="152"/>
      <c r="F2855" s="147"/>
      <c r="G2855" s="148"/>
      <c r="H2855" s="149"/>
      <c r="I2855" s="150"/>
      <c r="J2855" s="150"/>
      <c r="K2855" s="151">
        <f t="shared" si="71"/>
        <v>0</v>
      </c>
      <c r="L2855" s="134"/>
    </row>
    <row r="2856" spans="1:12" s="10" customFormat="1" ht="13.5" x14ac:dyDescent="0.25">
      <c r="A2856" s="143">
        <v>7</v>
      </c>
      <c r="B2856" s="144"/>
      <c r="C2856" s="144"/>
      <c r="D2856" s="392"/>
      <c r="E2856" s="152"/>
      <c r="F2856" s="147"/>
      <c r="G2856" s="148"/>
      <c r="H2856" s="149"/>
      <c r="I2856" s="150"/>
      <c r="J2856" s="150"/>
      <c r="K2856" s="151">
        <f t="shared" si="71"/>
        <v>0</v>
      </c>
      <c r="L2856" s="134"/>
    </row>
    <row r="2857" spans="1:12" s="10" customFormat="1" ht="13.5" x14ac:dyDescent="0.25">
      <c r="A2857" s="143">
        <v>8</v>
      </c>
      <c r="B2857" s="144"/>
      <c r="C2857" s="144"/>
      <c r="D2857" s="392"/>
      <c r="E2857" s="152"/>
      <c r="F2857" s="147"/>
      <c r="G2857" s="148"/>
      <c r="H2857" s="149"/>
      <c r="I2857" s="150"/>
      <c r="J2857" s="150"/>
      <c r="K2857" s="151">
        <f t="shared" si="71"/>
        <v>0</v>
      </c>
      <c r="L2857" s="134"/>
    </row>
    <row r="2858" spans="1:12" s="10" customFormat="1" ht="13.5" x14ac:dyDescent="0.25">
      <c r="A2858" s="143">
        <v>9</v>
      </c>
      <c r="B2858" s="144"/>
      <c r="C2858" s="144"/>
      <c r="D2858" s="392"/>
      <c r="E2858" s="152"/>
      <c r="F2858" s="147"/>
      <c r="G2858" s="148"/>
      <c r="H2858" s="149"/>
      <c r="I2858" s="150"/>
      <c r="J2858" s="150"/>
      <c r="K2858" s="151">
        <f t="shared" si="71"/>
        <v>0</v>
      </c>
      <c r="L2858" s="134"/>
    </row>
    <row r="2859" spans="1:12" s="10" customFormat="1" ht="13.5" x14ac:dyDescent="0.25">
      <c r="A2859" s="143">
        <v>10</v>
      </c>
      <c r="B2859" s="144"/>
      <c r="C2859" s="144"/>
      <c r="D2859" s="392"/>
      <c r="E2859" s="152"/>
      <c r="F2859" s="147"/>
      <c r="G2859" s="148"/>
      <c r="H2859" s="149"/>
      <c r="I2859" s="150"/>
      <c r="J2859" s="150"/>
      <c r="K2859" s="151">
        <f t="shared" si="71"/>
        <v>0</v>
      </c>
      <c r="L2859" s="134"/>
    </row>
    <row r="2860" spans="1:12" s="10" customFormat="1" ht="13.5" x14ac:dyDescent="0.25">
      <c r="A2860" s="143">
        <v>11</v>
      </c>
      <c r="B2860" s="144"/>
      <c r="C2860" s="144"/>
      <c r="D2860" s="392"/>
      <c r="E2860" s="152"/>
      <c r="F2860" s="147"/>
      <c r="G2860" s="148"/>
      <c r="H2860" s="149"/>
      <c r="I2860" s="150"/>
      <c r="J2860" s="150"/>
      <c r="K2860" s="151">
        <f t="shared" si="71"/>
        <v>0</v>
      </c>
      <c r="L2860" s="134"/>
    </row>
    <row r="2861" spans="1:12" s="10" customFormat="1" ht="13.5" x14ac:dyDescent="0.25">
      <c r="A2861" s="143">
        <v>12</v>
      </c>
      <c r="B2861" s="144"/>
      <c r="C2861" s="144"/>
      <c r="D2861" s="392"/>
      <c r="E2861" s="152"/>
      <c r="F2861" s="147"/>
      <c r="G2861" s="148"/>
      <c r="H2861" s="149"/>
      <c r="I2861" s="150"/>
      <c r="J2861" s="150"/>
      <c r="K2861" s="151">
        <f t="shared" si="71"/>
        <v>0</v>
      </c>
      <c r="L2861" s="134"/>
    </row>
    <row r="2862" spans="1:12" s="10" customFormat="1" ht="13.5" x14ac:dyDescent="0.25">
      <c r="A2862" s="143">
        <v>13</v>
      </c>
      <c r="B2862" s="144"/>
      <c r="C2862" s="144"/>
      <c r="D2862" s="392"/>
      <c r="E2862" s="152"/>
      <c r="F2862" s="147"/>
      <c r="G2862" s="148"/>
      <c r="H2862" s="149"/>
      <c r="I2862" s="150"/>
      <c r="J2862" s="150"/>
      <c r="K2862" s="151">
        <f t="shared" si="71"/>
        <v>0</v>
      </c>
      <c r="L2862" s="134"/>
    </row>
    <row r="2863" spans="1:12" s="10" customFormat="1" ht="13.5" x14ac:dyDescent="0.25">
      <c r="A2863" s="143">
        <v>14</v>
      </c>
      <c r="B2863" s="144"/>
      <c r="C2863" s="144"/>
      <c r="D2863" s="392"/>
      <c r="E2863" s="152"/>
      <c r="F2863" s="147"/>
      <c r="G2863" s="148"/>
      <c r="H2863" s="149"/>
      <c r="I2863" s="150"/>
      <c r="J2863" s="150"/>
      <c r="K2863" s="151">
        <f t="shared" si="71"/>
        <v>0</v>
      </c>
      <c r="L2863" s="134"/>
    </row>
    <row r="2864" spans="1:12" s="10" customFormat="1" ht="13.5" x14ac:dyDescent="0.25">
      <c r="A2864" s="143">
        <v>15</v>
      </c>
      <c r="B2864" s="144"/>
      <c r="C2864" s="144"/>
      <c r="D2864" s="392"/>
      <c r="E2864" s="152"/>
      <c r="F2864" s="147"/>
      <c r="G2864" s="148"/>
      <c r="H2864" s="149"/>
      <c r="I2864" s="150"/>
      <c r="J2864" s="150"/>
      <c r="K2864" s="151">
        <f t="shared" si="71"/>
        <v>0</v>
      </c>
      <c r="L2864" s="134"/>
    </row>
    <row r="2865" spans="1:12" s="10" customFormat="1" ht="13.5" x14ac:dyDescent="0.25">
      <c r="A2865" s="143">
        <v>16</v>
      </c>
      <c r="B2865" s="144"/>
      <c r="C2865" s="144"/>
      <c r="D2865" s="392"/>
      <c r="E2865" s="152"/>
      <c r="F2865" s="147"/>
      <c r="G2865" s="148"/>
      <c r="H2865" s="149"/>
      <c r="I2865" s="150"/>
      <c r="J2865" s="150"/>
      <c r="K2865" s="151">
        <f t="shared" si="71"/>
        <v>0</v>
      </c>
      <c r="L2865" s="134"/>
    </row>
    <row r="2866" spans="1:12" s="10" customFormat="1" ht="13.5" x14ac:dyDescent="0.25">
      <c r="A2866" s="143">
        <v>17</v>
      </c>
      <c r="B2866" s="144"/>
      <c r="C2866" s="144"/>
      <c r="D2866" s="392"/>
      <c r="E2866" s="152"/>
      <c r="F2866" s="147"/>
      <c r="G2866" s="148"/>
      <c r="H2866" s="149"/>
      <c r="I2866" s="150"/>
      <c r="J2866" s="150"/>
      <c r="K2866" s="151">
        <f t="shared" si="71"/>
        <v>0</v>
      </c>
      <c r="L2866" s="134"/>
    </row>
    <row r="2867" spans="1:12" s="10" customFormat="1" ht="13.5" x14ac:dyDescent="0.25">
      <c r="A2867" s="143">
        <v>18</v>
      </c>
      <c r="B2867" s="144"/>
      <c r="C2867" s="144"/>
      <c r="D2867" s="392"/>
      <c r="E2867" s="152"/>
      <c r="F2867" s="147"/>
      <c r="G2867" s="148"/>
      <c r="H2867" s="149"/>
      <c r="I2867" s="150"/>
      <c r="J2867" s="150"/>
      <c r="K2867" s="151">
        <f t="shared" si="71"/>
        <v>0</v>
      </c>
      <c r="L2867" s="134"/>
    </row>
    <row r="2868" spans="1:12" s="10" customFormat="1" ht="12.75" customHeight="1" x14ac:dyDescent="0.25">
      <c r="A2868" s="143">
        <v>19</v>
      </c>
      <c r="B2868" s="144"/>
      <c r="C2868" s="144"/>
      <c r="D2868" s="392"/>
      <c r="E2868" s="152"/>
      <c r="F2868" s="147"/>
      <c r="G2868" s="148"/>
      <c r="H2868" s="149"/>
      <c r="I2868" s="150"/>
      <c r="J2868" s="150"/>
      <c r="K2868" s="151">
        <f t="shared" si="71"/>
        <v>0</v>
      </c>
      <c r="L2868" s="134"/>
    </row>
    <row r="2869" spans="1:12" s="10" customFormat="1" ht="13.5" x14ac:dyDescent="0.25">
      <c r="A2869" s="143">
        <v>20</v>
      </c>
      <c r="B2869" s="144"/>
      <c r="C2869" s="144"/>
      <c r="D2869" s="392"/>
      <c r="E2869" s="152"/>
      <c r="F2869" s="147"/>
      <c r="G2869" s="148"/>
      <c r="H2869" s="149"/>
      <c r="I2869" s="150"/>
      <c r="J2869" s="150"/>
      <c r="K2869" s="151">
        <f t="shared" si="71"/>
        <v>0</v>
      </c>
      <c r="L2869" s="134"/>
    </row>
    <row r="2870" spans="1:12" s="10" customFormat="1" ht="7.5" customHeight="1" x14ac:dyDescent="0.25">
      <c r="A2870" s="103"/>
      <c r="B2870" s="153"/>
      <c r="C2870" s="153"/>
      <c r="D2870" s="154"/>
      <c r="E2870" s="155"/>
      <c r="F2870" s="156"/>
      <c r="G2870" s="157"/>
      <c r="H2870" s="158"/>
      <c r="I2870" s="159"/>
      <c r="J2870" s="159"/>
      <c r="K2870" s="160"/>
      <c r="L2870" s="134"/>
    </row>
    <row r="2871" spans="1:12" s="10" customFormat="1" ht="5.0999999999999996" customHeight="1" x14ac:dyDescent="0.25">
      <c r="A2871" s="103"/>
      <c r="B2871" s="389"/>
      <c r="C2871" s="389"/>
      <c r="D2871" s="162"/>
      <c r="E2871" s="163"/>
      <c r="F2871" s="163"/>
      <c r="G2871" s="163"/>
      <c r="H2871" s="163"/>
      <c r="I2871" s="164"/>
      <c r="J2871" s="425"/>
      <c r="K2871" s="407"/>
      <c r="L2871" s="108"/>
    </row>
    <row r="2872" spans="1:12" s="10" customFormat="1" ht="16.5" customHeight="1" x14ac:dyDescent="0.3">
      <c r="A2872" s="103"/>
      <c r="B2872" s="165"/>
      <c r="C2872" s="165"/>
      <c r="D2872" s="123"/>
      <c r="E2872" s="108"/>
      <c r="F2872" s="108"/>
      <c r="G2872" s="108"/>
      <c r="H2872" s="108"/>
      <c r="I2872" s="166" t="s">
        <v>14</v>
      </c>
      <c r="J2872" s="426">
        <f>SUM(K2850:K2870)</f>
        <v>3671925</v>
      </c>
      <c r="K2872" s="427"/>
      <c r="L2872" s="134"/>
    </row>
    <row r="2873" spans="1:12" s="10" customFormat="1" ht="5.0999999999999996" customHeight="1" x14ac:dyDescent="0.3">
      <c r="A2873" s="103"/>
      <c r="B2873" s="165"/>
      <c r="C2873" s="165"/>
      <c r="D2873" s="123"/>
      <c r="E2873" s="108"/>
      <c r="F2873" s="108"/>
      <c r="G2873" s="108"/>
      <c r="H2873" s="108"/>
      <c r="I2873" s="167"/>
      <c r="J2873" s="406"/>
      <c r="K2873" s="406"/>
      <c r="L2873" s="108"/>
    </row>
    <row r="2874" spans="1:12" s="10" customFormat="1" ht="16.5" customHeight="1" x14ac:dyDescent="0.3">
      <c r="A2874" s="103"/>
      <c r="B2874" s="165"/>
      <c r="C2874" s="165"/>
      <c r="D2874" s="123"/>
      <c r="E2874" s="108"/>
      <c r="F2874" s="108"/>
      <c r="G2874" s="108"/>
      <c r="H2874" s="108"/>
      <c r="I2874" s="166" t="s">
        <v>15</v>
      </c>
      <c r="J2874" s="168"/>
      <c r="K2874" s="169">
        <f>J2872*J2874</f>
        <v>0</v>
      </c>
      <c r="L2874" s="170"/>
    </row>
    <row r="2875" spans="1:12" s="10" customFormat="1" ht="5.0999999999999996" customHeight="1" x14ac:dyDescent="0.3">
      <c r="A2875" s="103"/>
      <c r="B2875" s="165"/>
      <c r="C2875" s="165"/>
      <c r="D2875" s="123"/>
      <c r="E2875" s="108"/>
      <c r="F2875" s="108"/>
      <c r="G2875" s="108"/>
      <c r="H2875" s="108"/>
      <c r="I2875" s="167"/>
      <c r="J2875" s="407"/>
      <c r="K2875" s="407"/>
      <c r="L2875" s="108"/>
    </row>
    <row r="2876" spans="1:12" s="10" customFormat="1" ht="16.5" customHeight="1" x14ac:dyDescent="0.3">
      <c r="A2876" s="103"/>
      <c r="B2876" s="171" t="s">
        <v>16</v>
      </c>
      <c r="C2876" s="171"/>
      <c r="D2876" s="123"/>
      <c r="E2876" s="123" t="s">
        <v>17</v>
      </c>
      <c r="F2876" s="108"/>
      <c r="G2876" s="108"/>
      <c r="H2876" s="108"/>
      <c r="I2876" s="166" t="s">
        <v>28</v>
      </c>
      <c r="J2876" s="408">
        <f>((J2872/1.11)+(K2874/1.11))*11%</f>
        <v>363884.45945945941</v>
      </c>
      <c r="K2876" s="409"/>
      <c r="L2876" s="172"/>
    </row>
    <row r="2877" spans="1:12" s="10" customFormat="1" ht="5.0999999999999996" customHeight="1" x14ac:dyDescent="0.3">
      <c r="A2877" s="103"/>
      <c r="B2877" s="165"/>
      <c r="C2877" s="165"/>
      <c r="D2877" s="123"/>
      <c r="E2877" s="108"/>
      <c r="F2877" s="108"/>
      <c r="G2877" s="108"/>
      <c r="H2877" s="108"/>
      <c r="I2877" s="167"/>
      <c r="J2877" s="407"/>
      <c r="K2877" s="407"/>
      <c r="L2877" s="108"/>
    </row>
    <row r="2878" spans="1:12" s="10" customFormat="1" ht="16.5" customHeight="1" x14ac:dyDescent="0.3">
      <c r="A2878" s="103"/>
      <c r="B2878" s="173"/>
      <c r="C2878" s="174"/>
      <c r="D2878" s="123"/>
      <c r="E2878" s="123"/>
      <c r="F2878" s="108"/>
      <c r="G2878" s="108"/>
      <c r="H2878" s="108"/>
      <c r="I2878" s="166" t="s">
        <v>18</v>
      </c>
      <c r="J2878" s="175"/>
      <c r="K2878" s="176">
        <f>J2872-K2874</f>
        <v>3671925</v>
      </c>
      <c r="L2878" s="172"/>
    </row>
    <row r="2879" spans="1:12" s="10" customFormat="1" ht="13.5" customHeight="1" x14ac:dyDescent="0.25">
      <c r="A2879" s="103"/>
      <c r="B2879" s="177" t="s">
        <v>19</v>
      </c>
      <c r="C2879" s="163"/>
      <c r="D2879" s="162"/>
      <c r="E2879" s="108"/>
      <c r="F2879" s="108"/>
      <c r="G2879" s="108"/>
      <c r="H2879" s="108"/>
      <c r="I2879" s="178"/>
      <c r="J2879" s="125" t="s">
        <v>20</v>
      </c>
      <c r="K2879" s="179" t="s">
        <v>40</v>
      </c>
      <c r="L2879" s="108"/>
    </row>
    <row r="2880" spans="1:12" s="10" customFormat="1" ht="7.5" customHeight="1" x14ac:dyDescent="0.25">
      <c r="A2880" s="180"/>
      <c r="B2880" s="163"/>
      <c r="C2880" s="163"/>
      <c r="D2880" s="162"/>
      <c r="E2880" s="163"/>
      <c r="F2880" s="163"/>
      <c r="G2880" s="163"/>
      <c r="H2880" s="163"/>
      <c r="I2880" s="181"/>
      <c r="J2880" s="181"/>
      <c r="K2880" s="182"/>
      <c r="L2880" s="163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22050123</v>
      </c>
      <c r="G2882" s="11" t="s">
        <v>2</v>
      </c>
      <c r="H2882" s="451" t="s">
        <v>177</v>
      </c>
      <c r="I2882" s="451"/>
      <c r="J2882" s="451"/>
      <c r="K2882" s="452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455" t="s">
        <v>3</v>
      </c>
      <c r="G2883" s="17"/>
      <c r="H2883" s="453"/>
      <c r="I2883" s="453"/>
      <c r="J2883" s="453"/>
      <c r="K2883" s="454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456">
        <v>44712</v>
      </c>
      <c r="E2884" s="457"/>
      <c r="F2884" s="455"/>
      <c r="G2884" s="18"/>
      <c r="H2884" s="445" t="s">
        <v>178</v>
      </c>
      <c r="I2884" s="445"/>
      <c r="J2884" s="445"/>
      <c r="K2884" s="458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455"/>
      <c r="G2885" s="18"/>
      <c r="H2885" s="459" t="s">
        <v>179</v>
      </c>
      <c r="I2885" s="459"/>
      <c r="J2885" s="459"/>
      <c r="K2885" s="460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180</v>
      </c>
      <c r="E2886" s="9"/>
      <c r="F2886" s="21"/>
      <c r="G2886" s="22"/>
      <c r="H2886" s="461"/>
      <c r="I2886" s="461"/>
      <c r="J2886" s="461"/>
      <c r="K2886" s="462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8</v>
      </c>
      <c r="C2890" s="46" t="s">
        <v>74</v>
      </c>
      <c r="D2890" s="390"/>
      <c r="E2890" s="283" t="s">
        <v>123</v>
      </c>
      <c r="F2890" s="49"/>
      <c r="G2890" s="50"/>
      <c r="H2890" s="51">
        <v>124200</v>
      </c>
      <c r="I2890" s="52">
        <v>0.125</v>
      </c>
      <c r="J2890" s="52"/>
      <c r="K2890" s="53">
        <f t="shared" ref="K2890:K2909" si="72">(B2890*H2890-((B2890*H2890)*I2890))-((B2890*H2890-((B2890*H2890)*I2890))*J2890)</f>
        <v>869400</v>
      </c>
      <c r="L2890" s="36"/>
    </row>
    <row r="2891" spans="1:12" s="10" customFormat="1" ht="13.5" customHeight="1" x14ac:dyDescent="0.25">
      <c r="A2891" s="45">
        <v>2</v>
      </c>
      <c r="B2891" s="46">
        <v>8</v>
      </c>
      <c r="C2891" s="46" t="s">
        <v>74</v>
      </c>
      <c r="D2891" s="390"/>
      <c r="E2891" s="48" t="s">
        <v>181</v>
      </c>
      <c r="F2891" s="49"/>
      <c r="G2891" s="50"/>
      <c r="H2891" s="51">
        <v>52200</v>
      </c>
      <c r="I2891" s="52">
        <v>0.125</v>
      </c>
      <c r="J2891" s="52"/>
      <c r="K2891" s="53">
        <f t="shared" si="72"/>
        <v>365400</v>
      </c>
      <c r="L2891" s="36"/>
    </row>
    <row r="2892" spans="1:12" s="10" customFormat="1" ht="13.5" x14ac:dyDescent="0.25">
      <c r="A2892" s="45">
        <v>3</v>
      </c>
      <c r="B2892" s="46">
        <v>36</v>
      </c>
      <c r="C2892" s="46" t="s">
        <v>74</v>
      </c>
      <c r="D2892" s="390">
        <v>1</v>
      </c>
      <c r="E2892" s="48" t="s">
        <v>105</v>
      </c>
      <c r="F2892" s="49"/>
      <c r="G2892" s="50"/>
      <c r="H2892" s="51">
        <v>52800</v>
      </c>
      <c r="I2892" s="52">
        <v>0.14000000000000001</v>
      </c>
      <c r="J2892" s="52"/>
      <c r="K2892" s="53">
        <f t="shared" si="72"/>
        <v>1634688</v>
      </c>
      <c r="L2892" s="36"/>
    </row>
    <row r="2893" spans="1:12" s="10" customFormat="1" ht="13.5" customHeight="1" x14ac:dyDescent="0.25">
      <c r="A2893" s="45">
        <v>4</v>
      </c>
      <c r="B2893" s="46"/>
      <c r="C2893" s="46"/>
      <c r="D2893" s="390"/>
      <c r="E2893" s="48"/>
      <c r="F2893" s="49"/>
      <c r="G2893" s="50"/>
      <c r="H2893" s="51"/>
      <c r="I2893" s="52"/>
      <c r="J2893" s="52"/>
      <c r="K2893" s="53">
        <f t="shared" si="72"/>
        <v>0</v>
      </c>
      <c r="L2893" s="36"/>
    </row>
    <row r="2894" spans="1:12" s="10" customFormat="1" ht="13.5" x14ac:dyDescent="0.25">
      <c r="A2894" s="45">
        <v>5</v>
      </c>
      <c r="B2894" s="46"/>
      <c r="C2894" s="46"/>
      <c r="D2894" s="390"/>
      <c r="E2894" s="48"/>
      <c r="F2894" s="49"/>
      <c r="G2894" s="50"/>
      <c r="H2894" s="51"/>
      <c r="I2894" s="52"/>
      <c r="J2894" s="52"/>
      <c r="K2894" s="53">
        <f t="shared" si="72"/>
        <v>0</v>
      </c>
      <c r="L2894" s="36"/>
    </row>
    <row r="2895" spans="1:12" s="10" customFormat="1" ht="13.5" x14ac:dyDescent="0.25">
      <c r="A2895" s="45">
        <v>6</v>
      </c>
      <c r="B2895" s="46"/>
      <c r="C2895" s="46"/>
      <c r="D2895" s="390"/>
      <c r="E2895" s="48"/>
      <c r="F2895" s="49"/>
      <c r="G2895" s="50"/>
      <c r="H2895" s="51"/>
      <c r="I2895" s="52"/>
      <c r="J2895" s="52"/>
      <c r="K2895" s="53">
        <f t="shared" si="72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390"/>
      <c r="E2896" s="48"/>
      <c r="F2896" s="49"/>
      <c r="G2896" s="50"/>
      <c r="H2896" s="51"/>
      <c r="I2896" s="52"/>
      <c r="J2896" s="52"/>
      <c r="K2896" s="53">
        <f t="shared" si="72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390"/>
      <c r="E2897" s="48"/>
      <c r="F2897" s="49"/>
      <c r="G2897" s="50"/>
      <c r="H2897" s="51"/>
      <c r="I2897" s="52"/>
      <c r="J2897" s="52"/>
      <c r="K2897" s="53">
        <f t="shared" si="72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390"/>
      <c r="E2898" s="48"/>
      <c r="F2898" s="49"/>
      <c r="G2898" s="50"/>
      <c r="H2898" s="51"/>
      <c r="I2898" s="52"/>
      <c r="J2898" s="52"/>
      <c r="K2898" s="53">
        <f t="shared" si="72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390"/>
      <c r="E2899" s="48"/>
      <c r="F2899" s="49"/>
      <c r="G2899" s="50"/>
      <c r="H2899" s="51"/>
      <c r="I2899" s="52"/>
      <c r="J2899" s="52"/>
      <c r="K2899" s="53">
        <f t="shared" si="72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390"/>
      <c r="E2900" s="48"/>
      <c r="F2900" s="49"/>
      <c r="G2900" s="50"/>
      <c r="H2900" s="51"/>
      <c r="I2900" s="52"/>
      <c r="J2900" s="52"/>
      <c r="K2900" s="53">
        <f t="shared" si="72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390"/>
      <c r="E2901" s="48"/>
      <c r="F2901" s="49"/>
      <c r="G2901" s="50"/>
      <c r="H2901" s="51"/>
      <c r="I2901" s="52"/>
      <c r="J2901" s="52"/>
      <c r="K2901" s="53">
        <f t="shared" si="72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390"/>
      <c r="E2902" s="48"/>
      <c r="F2902" s="49"/>
      <c r="G2902" s="50"/>
      <c r="H2902" s="51"/>
      <c r="I2902" s="52"/>
      <c r="J2902" s="52"/>
      <c r="K2902" s="53">
        <f t="shared" si="72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390"/>
      <c r="E2903" s="48"/>
      <c r="F2903" s="49"/>
      <c r="G2903" s="50"/>
      <c r="H2903" s="51"/>
      <c r="I2903" s="52"/>
      <c r="J2903" s="52"/>
      <c r="K2903" s="53">
        <f t="shared" si="72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390"/>
      <c r="E2904" s="48"/>
      <c r="F2904" s="49"/>
      <c r="G2904" s="50"/>
      <c r="H2904" s="51"/>
      <c r="I2904" s="52"/>
      <c r="J2904" s="52"/>
      <c r="K2904" s="53">
        <f t="shared" si="72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390"/>
      <c r="E2905" s="48"/>
      <c r="F2905" s="49"/>
      <c r="G2905" s="50"/>
      <c r="H2905" s="51"/>
      <c r="I2905" s="52"/>
      <c r="J2905" s="52"/>
      <c r="K2905" s="53">
        <f t="shared" si="72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390"/>
      <c r="E2906" s="48"/>
      <c r="F2906" s="49"/>
      <c r="G2906" s="50"/>
      <c r="H2906" s="51"/>
      <c r="I2906" s="52"/>
      <c r="J2906" s="52"/>
      <c r="K2906" s="53">
        <f t="shared" si="72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390"/>
      <c r="E2907" s="48"/>
      <c r="F2907" s="49"/>
      <c r="G2907" s="50"/>
      <c r="H2907" s="51"/>
      <c r="I2907" s="52"/>
      <c r="J2907" s="52"/>
      <c r="K2907" s="53">
        <f t="shared" si="72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390"/>
      <c r="E2908" s="48"/>
      <c r="F2908" s="49"/>
      <c r="G2908" s="50"/>
      <c r="H2908" s="51"/>
      <c r="I2908" s="52"/>
      <c r="J2908" s="52"/>
      <c r="K2908" s="53">
        <f t="shared" si="72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390"/>
      <c r="E2909" s="48"/>
      <c r="F2909" s="49"/>
      <c r="G2909" s="50"/>
      <c r="H2909" s="51"/>
      <c r="I2909" s="52"/>
      <c r="J2909" s="52"/>
      <c r="K2909" s="53">
        <f t="shared" si="72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388"/>
      <c r="C2911" s="388"/>
      <c r="D2911" s="63"/>
      <c r="E2911" s="64"/>
      <c r="F2911" s="64"/>
      <c r="G2911" s="64"/>
      <c r="H2911" s="64"/>
      <c r="I2911" s="65"/>
      <c r="J2911" s="444"/>
      <c r="K2911" s="445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446">
        <f>SUM(K2890:K2910)</f>
        <v>2869488</v>
      </c>
      <c r="K2912" s="447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448"/>
      <c r="K2913" s="448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445"/>
      <c r="K2915" s="445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28</v>
      </c>
      <c r="J2916" s="449">
        <f>((J2912/1.11)+(K2914/1.11))*11%</f>
        <v>284363.67567567568</v>
      </c>
      <c r="K2916" s="450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445"/>
      <c r="K2917" s="445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18</v>
      </c>
      <c r="J2918" s="76"/>
      <c r="K2918" s="77">
        <f>J2912-K2914</f>
        <v>2869488</v>
      </c>
      <c r="L2918" s="73"/>
    </row>
    <row r="2919" spans="1:12" s="10" customFormat="1" ht="13.5" customHeight="1" x14ac:dyDescent="0.25">
      <c r="A2919" s="5"/>
      <c r="B2919" s="78" t="s">
        <v>19</v>
      </c>
      <c r="C2919" s="64"/>
      <c r="D2919" s="63"/>
      <c r="I2919" s="79"/>
      <c r="J2919" s="27" t="s">
        <v>20</v>
      </c>
      <c r="K2919" s="80" t="s">
        <v>182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183"/>
      <c r="B2921" s="184"/>
      <c r="C2921" s="184"/>
      <c r="D2921" s="185"/>
      <c r="E2921" s="184"/>
      <c r="F2921" s="184"/>
      <c r="G2921" s="184"/>
      <c r="H2921" s="184"/>
      <c r="I2921" s="186"/>
      <c r="J2921" s="186"/>
      <c r="K2921" s="184"/>
      <c r="L2921" s="184"/>
    </row>
    <row r="2922" spans="1:12" s="10" customFormat="1" ht="16.5" customHeight="1" x14ac:dyDescent="0.3">
      <c r="A2922" s="187"/>
      <c r="B2922" s="188" t="s">
        <v>0</v>
      </c>
      <c r="C2922" s="189"/>
      <c r="D2922" s="190" t="s">
        <v>1</v>
      </c>
      <c r="E2922" s="191">
        <v>22050123</v>
      </c>
      <c r="F2922" s="192"/>
      <c r="G2922" s="193" t="s">
        <v>2</v>
      </c>
      <c r="H2922" s="428" t="s">
        <v>177</v>
      </c>
      <c r="I2922" s="428"/>
      <c r="J2922" s="428"/>
      <c r="K2922" s="429"/>
      <c r="L2922" s="194"/>
    </row>
    <row r="2923" spans="1:12" s="10" customFormat="1" ht="2.4500000000000002" customHeight="1" x14ac:dyDescent="0.3">
      <c r="A2923" s="187"/>
      <c r="B2923" s="195"/>
      <c r="C2923" s="196"/>
      <c r="D2923" s="197"/>
      <c r="E2923" s="198"/>
      <c r="F2923" s="432" t="s">
        <v>3</v>
      </c>
      <c r="G2923" s="199"/>
      <c r="H2923" s="430"/>
      <c r="I2923" s="430"/>
      <c r="J2923" s="430"/>
      <c r="K2923" s="431"/>
      <c r="L2923" s="194"/>
    </row>
    <row r="2924" spans="1:12" s="10" customFormat="1" ht="16.5" customHeight="1" x14ac:dyDescent="0.3">
      <c r="A2924" s="187"/>
      <c r="B2924" s="188" t="s">
        <v>4</v>
      </c>
      <c r="C2924" s="189"/>
      <c r="D2924" s="433">
        <v>44712</v>
      </c>
      <c r="E2924" s="434"/>
      <c r="F2924" s="432"/>
      <c r="G2924" s="200"/>
      <c r="H2924" s="412" t="s">
        <v>178</v>
      </c>
      <c r="I2924" s="412"/>
      <c r="J2924" s="412"/>
      <c r="K2924" s="435"/>
      <c r="L2924" s="200"/>
    </row>
    <row r="2925" spans="1:12" s="10" customFormat="1" ht="2.4500000000000002" customHeight="1" x14ac:dyDescent="0.3">
      <c r="A2925" s="187"/>
      <c r="B2925" s="195"/>
      <c r="C2925" s="196"/>
      <c r="D2925" s="197"/>
      <c r="E2925" s="198"/>
      <c r="F2925" s="432"/>
      <c r="G2925" s="200"/>
      <c r="H2925" s="436" t="s">
        <v>179</v>
      </c>
      <c r="I2925" s="436"/>
      <c r="J2925" s="436"/>
      <c r="K2925" s="437"/>
      <c r="L2925" s="201"/>
    </row>
    <row r="2926" spans="1:12" s="10" customFormat="1" ht="16.5" customHeight="1" x14ac:dyDescent="0.4">
      <c r="A2926" s="187"/>
      <c r="B2926" s="188" t="s">
        <v>5</v>
      </c>
      <c r="C2926" s="189"/>
      <c r="D2926" s="202" t="s">
        <v>180</v>
      </c>
      <c r="E2926" s="191"/>
      <c r="F2926" s="203"/>
      <c r="G2926" s="204"/>
      <c r="H2926" s="438"/>
      <c r="I2926" s="438"/>
      <c r="J2926" s="438"/>
      <c r="K2926" s="439"/>
      <c r="L2926" s="201"/>
    </row>
    <row r="2927" spans="1:12" s="10" customFormat="1" ht="5.0999999999999996" customHeight="1" x14ac:dyDescent="0.45">
      <c r="A2927" s="187"/>
      <c r="B2927" s="205"/>
      <c r="C2927" s="206"/>
      <c r="D2927" s="207"/>
      <c r="E2927" s="192"/>
      <c r="F2927" s="208"/>
      <c r="G2927" s="192"/>
      <c r="H2927" s="192"/>
      <c r="I2927" s="209"/>
      <c r="J2927" s="209"/>
      <c r="K2927" s="210"/>
      <c r="L2927" s="192"/>
    </row>
    <row r="2928" spans="1:12" s="10" customFormat="1" ht="14.25" thickBot="1" x14ac:dyDescent="0.3">
      <c r="A2928" s="187"/>
      <c r="B2928" s="211" t="s">
        <v>6</v>
      </c>
      <c r="C2928" s="211" t="s">
        <v>7</v>
      </c>
      <c r="D2928" s="212" t="s">
        <v>8</v>
      </c>
      <c r="E2928" s="213"/>
      <c r="F2928" s="214" t="s">
        <v>9</v>
      </c>
      <c r="G2928" s="215"/>
      <c r="H2928" s="211" t="s">
        <v>10</v>
      </c>
      <c r="I2928" s="216" t="s">
        <v>11</v>
      </c>
      <c r="J2928" s="216" t="s">
        <v>12</v>
      </c>
      <c r="K2928" s="217" t="s">
        <v>13</v>
      </c>
      <c r="L2928" s="218"/>
    </row>
    <row r="2929" spans="1:12" s="10" customFormat="1" ht="7.5" customHeight="1" thickTop="1" x14ac:dyDescent="0.25">
      <c r="A2929" s="187"/>
      <c r="B2929" s="219"/>
      <c r="C2929" s="220"/>
      <c r="D2929" s="221"/>
      <c r="E2929" s="222"/>
      <c r="F2929" s="223"/>
      <c r="G2929" s="224"/>
      <c r="H2929" s="219"/>
      <c r="I2929" s="225"/>
      <c r="J2929" s="225"/>
      <c r="K2929" s="226"/>
      <c r="L2929" s="218"/>
    </row>
    <row r="2930" spans="1:12" s="10" customFormat="1" ht="13.5" customHeight="1" x14ac:dyDescent="0.25">
      <c r="A2930" s="227">
        <v>1</v>
      </c>
      <c r="B2930" s="228">
        <v>8</v>
      </c>
      <c r="C2930" s="228" t="s">
        <v>74</v>
      </c>
      <c r="D2930" s="397"/>
      <c r="E2930" s="291" t="s">
        <v>123</v>
      </c>
      <c r="F2930" s="231"/>
      <c r="G2930" s="232"/>
      <c r="H2930" s="233">
        <v>124200</v>
      </c>
      <c r="I2930" s="234">
        <v>0.125</v>
      </c>
      <c r="J2930" s="234"/>
      <c r="K2930" s="235">
        <f t="shared" ref="K2930:K2949" si="73">(B2930*H2930-((B2930*H2930)*I2930))-((B2930*H2930-((B2930*H2930)*I2930))*J2930)</f>
        <v>869400</v>
      </c>
      <c r="L2930" s="218"/>
    </row>
    <row r="2931" spans="1:12" s="10" customFormat="1" ht="13.5" customHeight="1" x14ac:dyDescent="0.25">
      <c r="A2931" s="227">
        <v>2</v>
      </c>
      <c r="B2931" s="228">
        <v>8</v>
      </c>
      <c r="C2931" s="228" t="s">
        <v>74</v>
      </c>
      <c r="D2931" s="397"/>
      <c r="E2931" s="236" t="s">
        <v>181</v>
      </c>
      <c r="F2931" s="231"/>
      <c r="G2931" s="232"/>
      <c r="H2931" s="233">
        <v>52200</v>
      </c>
      <c r="I2931" s="234">
        <v>0.125</v>
      </c>
      <c r="J2931" s="234"/>
      <c r="K2931" s="235">
        <f t="shared" si="73"/>
        <v>365400</v>
      </c>
      <c r="L2931" s="218"/>
    </row>
    <row r="2932" spans="1:12" s="10" customFormat="1" ht="13.5" x14ac:dyDescent="0.25">
      <c r="A2932" s="227">
        <v>3</v>
      </c>
      <c r="B2932" s="228">
        <v>36</v>
      </c>
      <c r="C2932" s="228" t="s">
        <v>74</v>
      </c>
      <c r="D2932" s="397">
        <v>1</v>
      </c>
      <c r="E2932" s="236" t="s">
        <v>105</v>
      </c>
      <c r="F2932" s="231"/>
      <c r="G2932" s="232"/>
      <c r="H2932" s="233">
        <v>52800</v>
      </c>
      <c r="I2932" s="234">
        <v>0.14000000000000001</v>
      </c>
      <c r="J2932" s="234"/>
      <c r="K2932" s="235">
        <f t="shared" si="73"/>
        <v>1634688</v>
      </c>
      <c r="L2932" s="218"/>
    </row>
    <row r="2933" spans="1:12" s="10" customFormat="1" ht="13.5" customHeight="1" x14ac:dyDescent="0.25">
      <c r="A2933" s="227">
        <v>4</v>
      </c>
      <c r="B2933" s="228"/>
      <c r="C2933" s="228"/>
      <c r="D2933" s="397"/>
      <c r="E2933" s="236"/>
      <c r="F2933" s="231"/>
      <c r="G2933" s="232"/>
      <c r="H2933" s="233"/>
      <c r="I2933" s="234"/>
      <c r="J2933" s="234"/>
      <c r="K2933" s="235">
        <f t="shared" si="73"/>
        <v>0</v>
      </c>
      <c r="L2933" s="218"/>
    </row>
    <row r="2934" spans="1:12" s="10" customFormat="1" ht="13.5" x14ac:dyDescent="0.25">
      <c r="A2934" s="227">
        <v>5</v>
      </c>
      <c r="B2934" s="228"/>
      <c r="C2934" s="228"/>
      <c r="D2934" s="397"/>
      <c r="E2934" s="236"/>
      <c r="F2934" s="231"/>
      <c r="G2934" s="232"/>
      <c r="H2934" s="233"/>
      <c r="I2934" s="234"/>
      <c r="J2934" s="234"/>
      <c r="K2934" s="235">
        <f t="shared" si="73"/>
        <v>0</v>
      </c>
      <c r="L2934" s="218"/>
    </row>
    <row r="2935" spans="1:12" s="10" customFormat="1" ht="13.5" x14ac:dyDescent="0.25">
      <c r="A2935" s="227">
        <v>6</v>
      </c>
      <c r="B2935" s="228"/>
      <c r="C2935" s="228"/>
      <c r="D2935" s="397"/>
      <c r="E2935" s="236"/>
      <c r="F2935" s="231"/>
      <c r="G2935" s="232"/>
      <c r="H2935" s="233"/>
      <c r="I2935" s="234"/>
      <c r="J2935" s="234"/>
      <c r="K2935" s="235">
        <f t="shared" si="73"/>
        <v>0</v>
      </c>
      <c r="L2935" s="218"/>
    </row>
    <row r="2936" spans="1:12" s="10" customFormat="1" ht="13.5" x14ac:dyDescent="0.25">
      <c r="A2936" s="227">
        <v>7</v>
      </c>
      <c r="B2936" s="228"/>
      <c r="C2936" s="228"/>
      <c r="D2936" s="397"/>
      <c r="E2936" s="236"/>
      <c r="F2936" s="231"/>
      <c r="G2936" s="232"/>
      <c r="H2936" s="233"/>
      <c r="I2936" s="234"/>
      <c r="J2936" s="234"/>
      <c r="K2936" s="235">
        <f t="shared" si="73"/>
        <v>0</v>
      </c>
      <c r="L2936" s="218"/>
    </row>
    <row r="2937" spans="1:12" s="10" customFormat="1" ht="13.5" x14ac:dyDescent="0.25">
      <c r="A2937" s="227">
        <v>8</v>
      </c>
      <c r="B2937" s="228"/>
      <c r="C2937" s="228"/>
      <c r="D2937" s="397"/>
      <c r="E2937" s="236"/>
      <c r="F2937" s="231"/>
      <c r="G2937" s="232"/>
      <c r="H2937" s="233"/>
      <c r="I2937" s="234"/>
      <c r="J2937" s="234"/>
      <c r="K2937" s="235">
        <f t="shared" si="73"/>
        <v>0</v>
      </c>
      <c r="L2937" s="218"/>
    </row>
    <row r="2938" spans="1:12" s="10" customFormat="1" ht="13.5" x14ac:dyDescent="0.25">
      <c r="A2938" s="227">
        <v>9</v>
      </c>
      <c r="B2938" s="228"/>
      <c r="C2938" s="228"/>
      <c r="D2938" s="397"/>
      <c r="E2938" s="236"/>
      <c r="F2938" s="231"/>
      <c r="G2938" s="232"/>
      <c r="H2938" s="233"/>
      <c r="I2938" s="234"/>
      <c r="J2938" s="234"/>
      <c r="K2938" s="235">
        <f t="shared" si="73"/>
        <v>0</v>
      </c>
      <c r="L2938" s="218"/>
    </row>
    <row r="2939" spans="1:12" s="10" customFormat="1" ht="13.5" x14ac:dyDescent="0.25">
      <c r="A2939" s="227">
        <v>10</v>
      </c>
      <c r="B2939" s="228"/>
      <c r="C2939" s="228"/>
      <c r="D2939" s="397"/>
      <c r="E2939" s="236"/>
      <c r="F2939" s="231"/>
      <c r="G2939" s="232"/>
      <c r="H2939" s="233"/>
      <c r="I2939" s="234"/>
      <c r="J2939" s="234"/>
      <c r="K2939" s="235">
        <f t="shared" si="73"/>
        <v>0</v>
      </c>
      <c r="L2939" s="218"/>
    </row>
    <row r="2940" spans="1:12" s="10" customFormat="1" ht="13.5" x14ac:dyDescent="0.25">
      <c r="A2940" s="227">
        <v>11</v>
      </c>
      <c r="B2940" s="228"/>
      <c r="C2940" s="228"/>
      <c r="D2940" s="397"/>
      <c r="E2940" s="236"/>
      <c r="F2940" s="231"/>
      <c r="G2940" s="232"/>
      <c r="H2940" s="233"/>
      <c r="I2940" s="234"/>
      <c r="J2940" s="234"/>
      <c r="K2940" s="235">
        <f t="shared" si="73"/>
        <v>0</v>
      </c>
      <c r="L2940" s="218"/>
    </row>
    <row r="2941" spans="1:12" s="10" customFormat="1" ht="13.5" x14ac:dyDescent="0.25">
      <c r="A2941" s="227">
        <v>12</v>
      </c>
      <c r="B2941" s="228"/>
      <c r="C2941" s="228"/>
      <c r="D2941" s="397"/>
      <c r="E2941" s="236"/>
      <c r="F2941" s="231"/>
      <c r="G2941" s="232"/>
      <c r="H2941" s="233"/>
      <c r="I2941" s="234"/>
      <c r="J2941" s="234"/>
      <c r="K2941" s="235">
        <f t="shared" si="73"/>
        <v>0</v>
      </c>
      <c r="L2941" s="218"/>
    </row>
    <row r="2942" spans="1:12" s="10" customFormat="1" ht="13.5" x14ac:dyDescent="0.25">
      <c r="A2942" s="227">
        <v>13</v>
      </c>
      <c r="B2942" s="228"/>
      <c r="C2942" s="228"/>
      <c r="D2942" s="397"/>
      <c r="E2942" s="236"/>
      <c r="F2942" s="231"/>
      <c r="G2942" s="232"/>
      <c r="H2942" s="233"/>
      <c r="I2942" s="234"/>
      <c r="J2942" s="234"/>
      <c r="K2942" s="235">
        <f t="shared" si="73"/>
        <v>0</v>
      </c>
      <c r="L2942" s="218"/>
    </row>
    <row r="2943" spans="1:12" s="10" customFormat="1" ht="13.5" x14ac:dyDescent="0.25">
      <c r="A2943" s="227">
        <v>14</v>
      </c>
      <c r="B2943" s="228"/>
      <c r="C2943" s="228"/>
      <c r="D2943" s="397"/>
      <c r="E2943" s="236"/>
      <c r="F2943" s="231"/>
      <c r="G2943" s="232"/>
      <c r="H2943" s="233"/>
      <c r="I2943" s="234"/>
      <c r="J2943" s="234"/>
      <c r="K2943" s="235">
        <f t="shared" si="73"/>
        <v>0</v>
      </c>
      <c r="L2943" s="218"/>
    </row>
    <row r="2944" spans="1:12" s="10" customFormat="1" ht="13.5" x14ac:dyDescent="0.25">
      <c r="A2944" s="227">
        <v>15</v>
      </c>
      <c r="B2944" s="228"/>
      <c r="C2944" s="228"/>
      <c r="D2944" s="397"/>
      <c r="E2944" s="236"/>
      <c r="F2944" s="231"/>
      <c r="G2944" s="232"/>
      <c r="H2944" s="233"/>
      <c r="I2944" s="234"/>
      <c r="J2944" s="234"/>
      <c r="K2944" s="235">
        <f t="shared" si="73"/>
        <v>0</v>
      </c>
      <c r="L2944" s="218"/>
    </row>
    <row r="2945" spans="1:12" s="10" customFormat="1" ht="13.5" x14ac:dyDescent="0.25">
      <c r="A2945" s="227">
        <v>16</v>
      </c>
      <c r="B2945" s="228"/>
      <c r="C2945" s="228"/>
      <c r="D2945" s="397"/>
      <c r="E2945" s="236"/>
      <c r="F2945" s="231"/>
      <c r="G2945" s="232"/>
      <c r="H2945" s="233"/>
      <c r="I2945" s="234"/>
      <c r="J2945" s="234"/>
      <c r="K2945" s="235">
        <f t="shared" si="73"/>
        <v>0</v>
      </c>
      <c r="L2945" s="218"/>
    </row>
    <row r="2946" spans="1:12" s="10" customFormat="1" ht="13.5" x14ac:dyDescent="0.25">
      <c r="A2946" s="227">
        <v>17</v>
      </c>
      <c r="B2946" s="228"/>
      <c r="C2946" s="228"/>
      <c r="D2946" s="397"/>
      <c r="E2946" s="236"/>
      <c r="F2946" s="231"/>
      <c r="G2946" s="232"/>
      <c r="H2946" s="233"/>
      <c r="I2946" s="234"/>
      <c r="J2946" s="234"/>
      <c r="K2946" s="235">
        <f t="shared" si="73"/>
        <v>0</v>
      </c>
      <c r="L2946" s="218"/>
    </row>
    <row r="2947" spans="1:12" s="10" customFormat="1" ht="13.5" x14ac:dyDescent="0.25">
      <c r="A2947" s="227">
        <v>18</v>
      </c>
      <c r="B2947" s="228"/>
      <c r="C2947" s="228"/>
      <c r="D2947" s="397"/>
      <c r="E2947" s="236"/>
      <c r="F2947" s="231"/>
      <c r="G2947" s="232"/>
      <c r="H2947" s="233"/>
      <c r="I2947" s="234"/>
      <c r="J2947" s="234"/>
      <c r="K2947" s="235">
        <f t="shared" si="73"/>
        <v>0</v>
      </c>
      <c r="L2947" s="218"/>
    </row>
    <row r="2948" spans="1:12" s="10" customFormat="1" ht="12.75" customHeight="1" x14ac:dyDescent="0.25">
      <c r="A2948" s="227">
        <v>19</v>
      </c>
      <c r="B2948" s="228"/>
      <c r="C2948" s="228"/>
      <c r="D2948" s="397"/>
      <c r="E2948" s="236"/>
      <c r="F2948" s="231"/>
      <c r="G2948" s="232"/>
      <c r="H2948" s="233"/>
      <c r="I2948" s="234"/>
      <c r="J2948" s="234"/>
      <c r="K2948" s="235">
        <f t="shared" si="73"/>
        <v>0</v>
      </c>
      <c r="L2948" s="218"/>
    </row>
    <row r="2949" spans="1:12" s="10" customFormat="1" ht="13.5" x14ac:dyDescent="0.25">
      <c r="A2949" s="227">
        <v>20</v>
      </c>
      <c r="B2949" s="228"/>
      <c r="C2949" s="228"/>
      <c r="D2949" s="397"/>
      <c r="E2949" s="236"/>
      <c r="F2949" s="231"/>
      <c r="G2949" s="232"/>
      <c r="H2949" s="233"/>
      <c r="I2949" s="234"/>
      <c r="J2949" s="234"/>
      <c r="K2949" s="235">
        <f t="shared" si="73"/>
        <v>0</v>
      </c>
      <c r="L2949" s="218"/>
    </row>
    <row r="2950" spans="1:12" s="10" customFormat="1" ht="7.5" customHeight="1" x14ac:dyDescent="0.25">
      <c r="A2950" s="187"/>
      <c r="B2950" s="237"/>
      <c r="C2950" s="237"/>
      <c r="D2950" s="238"/>
      <c r="E2950" s="239"/>
      <c r="F2950" s="240"/>
      <c r="G2950" s="241"/>
      <c r="H2950" s="242"/>
      <c r="I2950" s="243"/>
      <c r="J2950" s="243"/>
      <c r="K2950" s="244"/>
      <c r="L2950" s="218"/>
    </row>
    <row r="2951" spans="1:12" s="10" customFormat="1" ht="5.0999999999999996" customHeight="1" x14ac:dyDescent="0.25">
      <c r="A2951" s="187"/>
      <c r="B2951" s="395"/>
      <c r="C2951" s="395"/>
      <c r="D2951" s="246"/>
      <c r="E2951" s="247"/>
      <c r="F2951" s="247"/>
      <c r="G2951" s="247"/>
      <c r="H2951" s="247"/>
      <c r="I2951" s="248"/>
      <c r="J2951" s="440"/>
      <c r="K2951" s="412"/>
      <c r="L2951" s="192"/>
    </row>
    <row r="2952" spans="1:12" s="10" customFormat="1" ht="16.5" customHeight="1" x14ac:dyDescent="0.3">
      <c r="A2952" s="187"/>
      <c r="B2952" s="249"/>
      <c r="C2952" s="249"/>
      <c r="D2952" s="207"/>
      <c r="E2952" s="192"/>
      <c r="F2952" s="192"/>
      <c r="G2952" s="192"/>
      <c r="H2952" s="192"/>
      <c r="I2952" s="250" t="s">
        <v>14</v>
      </c>
      <c r="J2952" s="441">
        <f>SUM(K2930:K2950)</f>
        <v>2869488</v>
      </c>
      <c r="K2952" s="442"/>
      <c r="L2952" s="218"/>
    </row>
    <row r="2953" spans="1:12" s="10" customFormat="1" ht="5.0999999999999996" customHeight="1" x14ac:dyDescent="0.3">
      <c r="A2953" s="187"/>
      <c r="B2953" s="249"/>
      <c r="C2953" s="249"/>
      <c r="D2953" s="207"/>
      <c r="E2953" s="192"/>
      <c r="F2953" s="192"/>
      <c r="G2953" s="192"/>
      <c r="H2953" s="192"/>
      <c r="I2953" s="251"/>
      <c r="J2953" s="443"/>
      <c r="K2953" s="443"/>
      <c r="L2953" s="192"/>
    </row>
    <row r="2954" spans="1:12" s="10" customFormat="1" ht="16.5" customHeight="1" x14ac:dyDescent="0.3">
      <c r="A2954" s="187"/>
      <c r="B2954" s="249"/>
      <c r="C2954" s="249"/>
      <c r="D2954" s="207"/>
      <c r="E2954" s="192"/>
      <c r="F2954" s="192"/>
      <c r="G2954" s="192"/>
      <c r="H2954" s="192"/>
      <c r="I2954" s="250" t="s">
        <v>15</v>
      </c>
      <c r="J2954" s="252"/>
      <c r="K2954" s="253">
        <f>J2952*J2954</f>
        <v>0</v>
      </c>
      <c r="L2954" s="254"/>
    </row>
    <row r="2955" spans="1:12" s="10" customFormat="1" ht="5.0999999999999996" customHeight="1" x14ac:dyDescent="0.3">
      <c r="A2955" s="187"/>
      <c r="B2955" s="249"/>
      <c r="C2955" s="249"/>
      <c r="D2955" s="207"/>
      <c r="E2955" s="192"/>
      <c r="F2955" s="192"/>
      <c r="G2955" s="192"/>
      <c r="H2955" s="192"/>
      <c r="I2955" s="251"/>
      <c r="J2955" s="412"/>
      <c r="K2955" s="412"/>
      <c r="L2955" s="192"/>
    </row>
    <row r="2956" spans="1:12" s="10" customFormat="1" ht="16.5" customHeight="1" x14ac:dyDescent="0.3">
      <c r="A2956" s="187"/>
      <c r="B2956" s="255" t="s">
        <v>16</v>
      </c>
      <c r="C2956" s="255"/>
      <c r="D2956" s="207"/>
      <c r="E2956" s="207" t="s">
        <v>17</v>
      </c>
      <c r="F2956" s="192"/>
      <c r="G2956" s="192"/>
      <c r="H2956" s="192"/>
      <c r="I2956" s="250" t="s">
        <v>28</v>
      </c>
      <c r="J2956" s="410">
        <f>((J2952/1.11)+(K2954/1.11))*11%</f>
        <v>284363.67567567568</v>
      </c>
      <c r="K2956" s="411"/>
      <c r="L2956" s="256"/>
    </row>
    <row r="2957" spans="1:12" s="10" customFormat="1" ht="5.0999999999999996" customHeight="1" x14ac:dyDescent="0.3">
      <c r="A2957" s="187"/>
      <c r="B2957" s="249"/>
      <c r="C2957" s="249"/>
      <c r="D2957" s="207"/>
      <c r="E2957" s="192"/>
      <c r="F2957" s="192"/>
      <c r="G2957" s="192"/>
      <c r="H2957" s="192"/>
      <c r="I2957" s="251"/>
      <c r="J2957" s="412"/>
      <c r="K2957" s="412"/>
      <c r="L2957" s="192"/>
    </row>
    <row r="2958" spans="1:12" s="10" customFormat="1" ht="16.5" customHeight="1" x14ac:dyDescent="0.3">
      <c r="A2958" s="187"/>
      <c r="B2958" s="257"/>
      <c r="C2958" s="258"/>
      <c r="D2958" s="207"/>
      <c r="E2958" s="207"/>
      <c r="F2958" s="192"/>
      <c r="G2958" s="192"/>
      <c r="H2958" s="192"/>
      <c r="I2958" s="250" t="s">
        <v>18</v>
      </c>
      <c r="J2958" s="259"/>
      <c r="K2958" s="260">
        <f>J2952-K2954</f>
        <v>2869488</v>
      </c>
      <c r="L2958" s="256"/>
    </row>
    <row r="2959" spans="1:12" s="10" customFormat="1" ht="13.5" customHeight="1" x14ac:dyDescent="0.25">
      <c r="A2959" s="187"/>
      <c r="B2959" s="261" t="s">
        <v>19</v>
      </c>
      <c r="C2959" s="247"/>
      <c r="D2959" s="246"/>
      <c r="E2959" s="192"/>
      <c r="F2959" s="192"/>
      <c r="G2959" s="192"/>
      <c r="H2959" s="192"/>
      <c r="I2959" s="262"/>
      <c r="J2959" s="209" t="s">
        <v>20</v>
      </c>
      <c r="K2959" s="263" t="s">
        <v>182</v>
      </c>
      <c r="L2959" s="192"/>
    </row>
    <row r="2960" spans="1:12" s="10" customFormat="1" ht="7.5" customHeight="1" x14ac:dyDescent="0.25">
      <c r="A2960" s="264"/>
      <c r="B2960" s="247"/>
      <c r="C2960" s="247"/>
      <c r="D2960" s="246"/>
      <c r="E2960" s="247"/>
      <c r="F2960" s="247"/>
      <c r="G2960" s="247"/>
      <c r="H2960" s="247"/>
      <c r="I2960" s="265"/>
      <c r="J2960" s="265"/>
      <c r="K2960" s="266"/>
      <c r="L2960" s="247"/>
    </row>
    <row r="2961" spans="1:12" ht="7.5" customHeight="1" x14ac:dyDescent="0.25">
      <c r="A2961" s="99"/>
      <c r="B2961" s="100"/>
      <c r="C2961" s="100"/>
      <c r="D2961" s="101"/>
      <c r="E2961" s="100"/>
      <c r="F2961" s="100"/>
      <c r="G2961" s="100"/>
      <c r="H2961" s="100"/>
      <c r="I2961" s="102"/>
      <c r="J2961" s="102"/>
      <c r="K2961" s="100"/>
      <c r="L2961" s="100"/>
    </row>
    <row r="2962" spans="1:12" s="10" customFormat="1" ht="16.5" customHeight="1" x14ac:dyDescent="0.3">
      <c r="A2962" s="103"/>
      <c r="B2962" s="104" t="s">
        <v>0</v>
      </c>
      <c r="C2962" s="105"/>
      <c r="D2962" s="106" t="s">
        <v>1</v>
      </c>
      <c r="E2962" s="107">
        <v>22050123</v>
      </c>
      <c r="F2962" s="108"/>
      <c r="G2962" s="109" t="s">
        <v>2</v>
      </c>
      <c r="H2962" s="413" t="s">
        <v>177</v>
      </c>
      <c r="I2962" s="413"/>
      <c r="J2962" s="413"/>
      <c r="K2962" s="414"/>
      <c r="L2962" s="110"/>
    </row>
    <row r="2963" spans="1:12" s="10" customFormat="1" ht="2.4500000000000002" customHeight="1" x14ac:dyDescent="0.3">
      <c r="A2963" s="103"/>
      <c r="B2963" s="111"/>
      <c r="C2963" s="112"/>
      <c r="D2963" s="113"/>
      <c r="E2963" s="114"/>
      <c r="F2963" s="417" t="s">
        <v>3</v>
      </c>
      <c r="G2963" s="115"/>
      <c r="H2963" s="415"/>
      <c r="I2963" s="415"/>
      <c r="J2963" s="415"/>
      <c r="K2963" s="416"/>
      <c r="L2963" s="110"/>
    </row>
    <row r="2964" spans="1:12" s="10" customFormat="1" ht="16.5" customHeight="1" x14ac:dyDescent="0.3">
      <c r="A2964" s="103"/>
      <c r="B2964" s="104" t="s">
        <v>4</v>
      </c>
      <c r="C2964" s="105"/>
      <c r="D2964" s="418">
        <v>44712</v>
      </c>
      <c r="E2964" s="419"/>
      <c r="F2964" s="417"/>
      <c r="G2964" s="116"/>
      <c r="H2964" s="407" t="s">
        <v>178</v>
      </c>
      <c r="I2964" s="407"/>
      <c r="J2964" s="407"/>
      <c r="K2964" s="420"/>
      <c r="L2964" s="116"/>
    </row>
    <row r="2965" spans="1:12" s="10" customFormat="1" ht="2.4500000000000002" customHeight="1" x14ac:dyDescent="0.3">
      <c r="A2965" s="103"/>
      <c r="B2965" s="111"/>
      <c r="C2965" s="112"/>
      <c r="D2965" s="113"/>
      <c r="E2965" s="114"/>
      <c r="F2965" s="417"/>
      <c r="G2965" s="116"/>
      <c r="H2965" s="421" t="s">
        <v>179</v>
      </c>
      <c r="I2965" s="421"/>
      <c r="J2965" s="421"/>
      <c r="K2965" s="422"/>
      <c r="L2965" s="117"/>
    </row>
    <row r="2966" spans="1:12" s="10" customFormat="1" ht="16.5" customHeight="1" x14ac:dyDescent="0.4">
      <c r="A2966" s="103"/>
      <c r="B2966" s="104" t="s">
        <v>5</v>
      </c>
      <c r="C2966" s="105"/>
      <c r="D2966" s="118" t="s">
        <v>180</v>
      </c>
      <c r="E2966" s="107"/>
      <c r="F2966" s="119"/>
      <c r="G2966" s="120"/>
      <c r="H2966" s="423"/>
      <c r="I2966" s="423"/>
      <c r="J2966" s="423"/>
      <c r="K2966" s="424"/>
      <c r="L2966" s="117"/>
    </row>
    <row r="2967" spans="1:12" s="10" customFormat="1" ht="5.0999999999999996" customHeight="1" x14ac:dyDescent="0.45">
      <c r="A2967" s="103"/>
      <c r="B2967" s="121"/>
      <c r="C2967" s="122"/>
      <c r="D2967" s="123"/>
      <c r="E2967" s="108"/>
      <c r="F2967" s="124"/>
      <c r="G2967" s="108"/>
      <c r="H2967" s="108"/>
      <c r="I2967" s="125"/>
      <c r="J2967" s="125"/>
      <c r="K2967" s="126"/>
      <c r="L2967" s="108"/>
    </row>
    <row r="2968" spans="1:12" s="10" customFormat="1" ht="14.25" thickBot="1" x14ac:dyDescent="0.3">
      <c r="A2968" s="103"/>
      <c r="B2968" s="127" t="s">
        <v>6</v>
      </c>
      <c r="C2968" s="127" t="s">
        <v>7</v>
      </c>
      <c r="D2968" s="128" t="s">
        <v>8</v>
      </c>
      <c r="E2968" s="129"/>
      <c r="F2968" s="130" t="s">
        <v>9</v>
      </c>
      <c r="G2968" s="131"/>
      <c r="H2968" s="127" t="s">
        <v>10</v>
      </c>
      <c r="I2968" s="132" t="s">
        <v>11</v>
      </c>
      <c r="J2968" s="132" t="s">
        <v>12</v>
      </c>
      <c r="K2968" s="133" t="s">
        <v>13</v>
      </c>
      <c r="L2968" s="134"/>
    </row>
    <row r="2969" spans="1:12" s="10" customFormat="1" ht="7.5" customHeight="1" thickTop="1" x14ac:dyDescent="0.25">
      <c r="A2969" s="103"/>
      <c r="B2969" s="135"/>
      <c r="C2969" s="136"/>
      <c r="D2969" s="137"/>
      <c r="E2969" s="138"/>
      <c r="F2969" s="139"/>
      <c r="G2969" s="140"/>
      <c r="H2969" s="135"/>
      <c r="I2969" s="141"/>
      <c r="J2969" s="141"/>
      <c r="K2969" s="142"/>
      <c r="L2969" s="134"/>
    </row>
    <row r="2970" spans="1:12" s="10" customFormat="1" ht="13.5" customHeight="1" x14ac:dyDescent="0.25">
      <c r="A2970" s="143">
        <v>1</v>
      </c>
      <c r="B2970" s="144">
        <v>8</v>
      </c>
      <c r="C2970" s="144" t="s">
        <v>74</v>
      </c>
      <c r="D2970" s="396"/>
      <c r="E2970" s="287" t="s">
        <v>123</v>
      </c>
      <c r="F2970" s="147"/>
      <c r="G2970" s="148"/>
      <c r="H2970" s="149">
        <v>124200</v>
      </c>
      <c r="I2970" s="150">
        <v>0.125</v>
      </c>
      <c r="J2970" s="150"/>
      <c r="K2970" s="151">
        <f t="shared" ref="K2970:K2989" si="74">(B2970*H2970-((B2970*H2970)*I2970))-((B2970*H2970-((B2970*H2970)*I2970))*J2970)</f>
        <v>869400</v>
      </c>
      <c r="L2970" s="134"/>
    </row>
    <row r="2971" spans="1:12" s="10" customFormat="1" ht="13.5" customHeight="1" x14ac:dyDescent="0.25">
      <c r="A2971" s="143">
        <v>2</v>
      </c>
      <c r="B2971" s="144">
        <v>8</v>
      </c>
      <c r="C2971" s="144" t="s">
        <v>74</v>
      </c>
      <c r="D2971" s="396"/>
      <c r="E2971" s="152" t="s">
        <v>181</v>
      </c>
      <c r="F2971" s="147"/>
      <c r="G2971" s="148"/>
      <c r="H2971" s="149">
        <v>52200</v>
      </c>
      <c r="I2971" s="150">
        <v>0.125</v>
      </c>
      <c r="J2971" s="150"/>
      <c r="K2971" s="151">
        <f t="shared" si="74"/>
        <v>365400</v>
      </c>
      <c r="L2971" s="134"/>
    </row>
    <row r="2972" spans="1:12" s="10" customFormat="1" ht="13.5" x14ac:dyDescent="0.25">
      <c r="A2972" s="143">
        <v>3</v>
      </c>
      <c r="B2972" s="144">
        <v>36</v>
      </c>
      <c r="C2972" s="144" t="s">
        <v>74</v>
      </c>
      <c r="D2972" s="396">
        <v>1</v>
      </c>
      <c r="E2972" s="152" t="s">
        <v>105</v>
      </c>
      <c r="F2972" s="147"/>
      <c r="G2972" s="148"/>
      <c r="H2972" s="149">
        <v>52800</v>
      </c>
      <c r="I2972" s="150">
        <v>0.14000000000000001</v>
      </c>
      <c r="J2972" s="150"/>
      <c r="K2972" s="151">
        <f t="shared" si="74"/>
        <v>1634688</v>
      </c>
      <c r="L2972" s="134"/>
    </row>
    <row r="2973" spans="1:12" s="10" customFormat="1" ht="13.5" customHeight="1" x14ac:dyDescent="0.25">
      <c r="A2973" s="143">
        <v>4</v>
      </c>
      <c r="B2973" s="144"/>
      <c r="C2973" s="144"/>
      <c r="D2973" s="396"/>
      <c r="E2973" s="152"/>
      <c r="F2973" s="147"/>
      <c r="G2973" s="148"/>
      <c r="H2973" s="149"/>
      <c r="I2973" s="150"/>
      <c r="J2973" s="150"/>
      <c r="K2973" s="151">
        <f t="shared" si="74"/>
        <v>0</v>
      </c>
      <c r="L2973" s="134"/>
    </row>
    <row r="2974" spans="1:12" s="10" customFormat="1" ht="13.5" x14ac:dyDescent="0.25">
      <c r="A2974" s="143">
        <v>5</v>
      </c>
      <c r="B2974" s="144"/>
      <c r="C2974" s="144"/>
      <c r="D2974" s="396"/>
      <c r="E2974" s="152"/>
      <c r="F2974" s="147"/>
      <c r="G2974" s="148"/>
      <c r="H2974" s="149"/>
      <c r="I2974" s="150"/>
      <c r="J2974" s="150"/>
      <c r="K2974" s="151">
        <f t="shared" si="74"/>
        <v>0</v>
      </c>
      <c r="L2974" s="134"/>
    </row>
    <row r="2975" spans="1:12" s="10" customFormat="1" ht="13.5" x14ac:dyDescent="0.25">
      <c r="A2975" s="143">
        <v>6</v>
      </c>
      <c r="B2975" s="144"/>
      <c r="C2975" s="144"/>
      <c r="D2975" s="396"/>
      <c r="E2975" s="152"/>
      <c r="F2975" s="147"/>
      <c r="G2975" s="148"/>
      <c r="H2975" s="149"/>
      <c r="I2975" s="150"/>
      <c r="J2975" s="150"/>
      <c r="K2975" s="151">
        <f t="shared" si="74"/>
        <v>0</v>
      </c>
      <c r="L2975" s="134"/>
    </row>
    <row r="2976" spans="1:12" s="10" customFormat="1" ht="13.5" x14ac:dyDescent="0.25">
      <c r="A2976" s="143">
        <v>7</v>
      </c>
      <c r="B2976" s="144"/>
      <c r="C2976" s="144"/>
      <c r="D2976" s="396"/>
      <c r="E2976" s="152"/>
      <c r="F2976" s="147"/>
      <c r="G2976" s="148"/>
      <c r="H2976" s="149"/>
      <c r="I2976" s="150"/>
      <c r="J2976" s="150"/>
      <c r="K2976" s="151">
        <f t="shared" si="74"/>
        <v>0</v>
      </c>
      <c r="L2976" s="134"/>
    </row>
    <row r="2977" spans="1:12" s="10" customFormat="1" ht="13.5" x14ac:dyDescent="0.25">
      <c r="A2977" s="143">
        <v>8</v>
      </c>
      <c r="B2977" s="144"/>
      <c r="C2977" s="144"/>
      <c r="D2977" s="396"/>
      <c r="E2977" s="152"/>
      <c r="F2977" s="147"/>
      <c r="G2977" s="148"/>
      <c r="H2977" s="149"/>
      <c r="I2977" s="150"/>
      <c r="J2977" s="150"/>
      <c r="K2977" s="151">
        <f t="shared" si="74"/>
        <v>0</v>
      </c>
      <c r="L2977" s="134"/>
    </row>
    <row r="2978" spans="1:12" s="10" customFormat="1" ht="13.5" x14ac:dyDescent="0.25">
      <c r="A2978" s="143">
        <v>9</v>
      </c>
      <c r="B2978" s="144"/>
      <c r="C2978" s="144"/>
      <c r="D2978" s="396"/>
      <c r="E2978" s="152"/>
      <c r="F2978" s="147"/>
      <c r="G2978" s="148"/>
      <c r="H2978" s="149"/>
      <c r="I2978" s="150"/>
      <c r="J2978" s="150"/>
      <c r="K2978" s="151">
        <f t="shared" si="74"/>
        <v>0</v>
      </c>
      <c r="L2978" s="134"/>
    </row>
    <row r="2979" spans="1:12" s="10" customFormat="1" ht="13.5" x14ac:dyDescent="0.25">
      <c r="A2979" s="143">
        <v>10</v>
      </c>
      <c r="B2979" s="144"/>
      <c r="C2979" s="144"/>
      <c r="D2979" s="396"/>
      <c r="E2979" s="152"/>
      <c r="F2979" s="147"/>
      <c r="G2979" s="148"/>
      <c r="H2979" s="149"/>
      <c r="I2979" s="150"/>
      <c r="J2979" s="150"/>
      <c r="K2979" s="151">
        <f t="shared" si="74"/>
        <v>0</v>
      </c>
      <c r="L2979" s="134"/>
    </row>
    <row r="2980" spans="1:12" s="10" customFormat="1" ht="13.5" x14ac:dyDescent="0.25">
      <c r="A2980" s="143">
        <v>11</v>
      </c>
      <c r="B2980" s="144"/>
      <c r="C2980" s="144"/>
      <c r="D2980" s="396"/>
      <c r="E2980" s="152"/>
      <c r="F2980" s="147"/>
      <c r="G2980" s="148"/>
      <c r="H2980" s="149"/>
      <c r="I2980" s="150"/>
      <c r="J2980" s="150"/>
      <c r="K2980" s="151">
        <f t="shared" si="74"/>
        <v>0</v>
      </c>
      <c r="L2980" s="134"/>
    </row>
    <row r="2981" spans="1:12" s="10" customFormat="1" ht="13.5" x14ac:dyDescent="0.25">
      <c r="A2981" s="143">
        <v>12</v>
      </c>
      <c r="B2981" s="144"/>
      <c r="C2981" s="144"/>
      <c r="D2981" s="396"/>
      <c r="E2981" s="152"/>
      <c r="F2981" s="147"/>
      <c r="G2981" s="148"/>
      <c r="H2981" s="149"/>
      <c r="I2981" s="150"/>
      <c r="J2981" s="150"/>
      <c r="K2981" s="151">
        <f t="shared" si="74"/>
        <v>0</v>
      </c>
      <c r="L2981" s="134"/>
    </row>
    <row r="2982" spans="1:12" s="10" customFormat="1" ht="13.5" x14ac:dyDescent="0.25">
      <c r="A2982" s="143">
        <v>13</v>
      </c>
      <c r="B2982" s="144"/>
      <c r="C2982" s="144"/>
      <c r="D2982" s="396"/>
      <c r="E2982" s="152"/>
      <c r="F2982" s="147"/>
      <c r="G2982" s="148"/>
      <c r="H2982" s="149"/>
      <c r="I2982" s="150"/>
      <c r="J2982" s="150"/>
      <c r="K2982" s="151">
        <f t="shared" si="74"/>
        <v>0</v>
      </c>
      <c r="L2982" s="134"/>
    </row>
    <row r="2983" spans="1:12" s="10" customFormat="1" ht="13.5" x14ac:dyDescent="0.25">
      <c r="A2983" s="143">
        <v>14</v>
      </c>
      <c r="B2983" s="144"/>
      <c r="C2983" s="144"/>
      <c r="D2983" s="396"/>
      <c r="E2983" s="152"/>
      <c r="F2983" s="147"/>
      <c r="G2983" s="148"/>
      <c r="H2983" s="149"/>
      <c r="I2983" s="150"/>
      <c r="J2983" s="150"/>
      <c r="K2983" s="151">
        <f t="shared" si="74"/>
        <v>0</v>
      </c>
      <c r="L2983" s="134"/>
    </row>
    <row r="2984" spans="1:12" s="10" customFormat="1" ht="13.5" x14ac:dyDescent="0.25">
      <c r="A2984" s="143">
        <v>15</v>
      </c>
      <c r="B2984" s="144"/>
      <c r="C2984" s="144"/>
      <c r="D2984" s="396"/>
      <c r="E2984" s="152"/>
      <c r="F2984" s="147"/>
      <c r="G2984" s="148"/>
      <c r="H2984" s="149"/>
      <c r="I2984" s="150"/>
      <c r="J2984" s="150"/>
      <c r="K2984" s="151">
        <f t="shared" si="74"/>
        <v>0</v>
      </c>
      <c r="L2984" s="134"/>
    </row>
    <row r="2985" spans="1:12" s="10" customFormat="1" ht="13.5" x14ac:dyDescent="0.25">
      <c r="A2985" s="143">
        <v>16</v>
      </c>
      <c r="B2985" s="144"/>
      <c r="C2985" s="144"/>
      <c r="D2985" s="396"/>
      <c r="E2985" s="152"/>
      <c r="F2985" s="147"/>
      <c r="G2985" s="148"/>
      <c r="H2985" s="149"/>
      <c r="I2985" s="150"/>
      <c r="J2985" s="150"/>
      <c r="K2985" s="151">
        <f t="shared" si="74"/>
        <v>0</v>
      </c>
      <c r="L2985" s="134"/>
    </row>
    <row r="2986" spans="1:12" s="10" customFormat="1" ht="13.5" x14ac:dyDescent="0.25">
      <c r="A2986" s="143">
        <v>17</v>
      </c>
      <c r="B2986" s="144"/>
      <c r="C2986" s="144"/>
      <c r="D2986" s="396"/>
      <c r="E2986" s="152"/>
      <c r="F2986" s="147"/>
      <c r="G2986" s="148"/>
      <c r="H2986" s="149"/>
      <c r="I2986" s="150"/>
      <c r="J2986" s="150"/>
      <c r="K2986" s="151">
        <f t="shared" si="74"/>
        <v>0</v>
      </c>
      <c r="L2986" s="134"/>
    </row>
    <row r="2987" spans="1:12" s="10" customFormat="1" ht="13.5" x14ac:dyDescent="0.25">
      <c r="A2987" s="143">
        <v>18</v>
      </c>
      <c r="B2987" s="144"/>
      <c r="C2987" s="144"/>
      <c r="D2987" s="396"/>
      <c r="E2987" s="152"/>
      <c r="F2987" s="147"/>
      <c r="G2987" s="148"/>
      <c r="H2987" s="149"/>
      <c r="I2987" s="150"/>
      <c r="J2987" s="150"/>
      <c r="K2987" s="151">
        <f t="shared" si="74"/>
        <v>0</v>
      </c>
      <c r="L2987" s="134"/>
    </row>
    <row r="2988" spans="1:12" s="10" customFormat="1" ht="12.75" customHeight="1" x14ac:dyDescent="0.25">
      <c r="A2988" s="143">
        <v>19</v>
      </c>
      <c r="B2988" s="144"/>
      <c r="C2988" s="144"/>
      <c r="D2988" s="396"/>
      <c r="E2988" s="152"/>
      <c r="F2988" s="147"/>
      <c r="G2988" s="148"/>
      <c r="H2988" s="149"/>
      <c r="I2988" s="150"/>
      <c r="J2988" s="150"/>
      <c r="K2988" s="151">
        <f t="shared" si="74"/>
        <v>0</v>
      </c>
      <c r="L2988" s="134"/>
    </row>
    <row r="2989" spans="1:12" s="10" customFormat="1" ht="13.5" x14ac:dyDescent="0.25">
      <c r="A2989" s="143">
        <v>20</v>
      </c>
      <c r="B2989" s="144"/>
      <c r="C2989" s="144"/>
      <c r="D2989" s="396"/>
      <c r="E2989" s="152"/>
      <c r="F2989" s="147"/>
      <c r="G2989" s="148"/>
      <c r="H2989" s="149"/>
      <c r="I2989" s="150"/>
      <c r="J2989" s="150"/>
      <c r="K2989" s="151">
        <f t="shared" si="74"/>
        <v>0</v>
      </c>
      <c r="L2989" s="134"/>
    </row>
    <row r="2990" spans="1:12" s="10" customFormat="1" ht="7.5" customHeight="1" x14ac:dyDescent="0.25">
      <c r="A2990" s="103"/>
      <c r="B2990" s="153"/>
      <c r="C2990" s="153"/>
      <c r="D2990" s="154"/>
      <c r="E2990" s="155"/>
      <c r="F2990" s="156"/>
      <c r="G2990" s="157"/>
      <c r="H2990" s="158"/>
      <c r="I2990" s="159"/>
      <c r="J2990" s="159"/>
      <c r="K2990" s="160"/>
      <c r="L2990" s="134"/>
    </row>
    <row r="2991" spans="1:12" s="10" customFormat="1" ht="5.0999999999999996" customHeight="1" x14ac:dyDescent="0.25">
      <c r="A2991" s="103"/>
      <c r="B2991" s="394"/>
      <c r="C2991" s="394"/>
      <c r="D2991" s="162"/>
      <c r="E2991" s="163"/>
      <c r="F2991" s="163"/>
      <c r="G2991" s="163"/>
      <c r="H2991" s="163"/>
      <c r="I2991" s="164"/>
      <c r="J2991" s="425"/>
      <c r="K2991" s="407"/>
      <c r="L2991" s="108"/>
    </row>
    <row r="2992" spans="1:12" s="10" customFormat="1" ht="16.5" customHeight="1" x14ac:dyDescent="0.3">
      <c r="A2992" s="103"/>
      <c r="B2992" s="165"/>
      <c r="C2992" s="165"/>
      <c r="D2992" s="123"/>
      <c r="E2992" s="108"/>
      <c r="F2992" s="108"/>
      <c r="G2992" s="108"/>
      <c r="H2992" s="108"/>
      <c r="I2992" s="166" t="s">
        <v>14</v>
      </c>
      <c r="J2992" s="426">
        <f>SUM(K2970:K2990)</f>
        <v>2869488</v>
      </c>
      <c r="K2992" s="427"/>
      <c r="L2992" s="134"/>
    </row>
    <row r="2993" spans="1:12" s="10" customFormat="1" ht="5.0999999999999996" customHeight="1" x14ac:dyDescent="0.3">
      <c r="A2993" s="103"/>
      <c r="B2993" s="165"/>
      <c r="C2993" s="165"/>
      <c r="D2993" s="123"/>
      <c r="E2993" s="108"/>
      <c r="F2993" s="108"/>
      <c r="G2993" s="108"/>
      <c r="H2993" s="108"/>
      <c r="I2993" s="167"/>
      <c r="J2993" s="406"/>
      <c r="K2993" s="406"/>
      <c r="L2993" s="108"/>
    </row>
    <row r="2994" spans="1:12" s="10" customFormat="1" ht="16.5" customHeight="1" x14ac:dyDescent="0.3">
      <c r="A2994" s="103"/>
      <c r="B2994" s="165"/>
      <c r="C2994" s="165"/>
      <c r="D2994" s="123"/>
      <c r="E2994" s="108"/>
      <c r="F2994" s="108"/>
      <c r="G2994" s="108"/>
      <c r="H2994" s="108"/>
      <c r="I2994" s="166" t="s">
        <v>15</v>
      </c>
      <c r="J2994" s="168"/>
      <c r="K2994" s="169">
        <f>J2992*J2994</f>
        <v>0</v>
      </c>
      <c r="L2994" s="170"/>
    </row>
    <row r="2995" spans="1:12" s="10" customFormat="1" ht="5.0999999999999996" customHeight="1" x14ac:dyDescent="0.3">
      <c r="A2995" s="103"/>
      <c r="B2995" s="165"/>
      <c r="C2995" s="165"/>
      <c r="D2995" s="123"/>
      <c r="E2995" s="108"/>
      <c r="F2995" s="108"/>
      <c r="G2995" s="108"/>
      <c r="H2995" s="108"/>
      <c r="I2995" s="167"/>
      <c r="J2995" s="407"/>
      <c r="K2995" s="407"/>
      <c r="L2995" s="108"/>
    </row>
    <row r="2996" spans="1:12" s="10" customFormat="1" ht="16.5" customHeight="1" x14ac:dyDescent="0.3">
      <c r="A2996" s="103"/>
      <c r="B2996" s="171" t="s">
        <v>16</v>
      </c>
      <c r="C2996" s="171"/>
      <c r="D2996" s="123"/>
      <c r="E2996" s="123" t="s">
        <v>17</v>
      </c>
      <c r="F2996" s="108"/>
      <c r="G2996" s="108"/>
      <c r="H2996" s="108"/>
      <c r="I2996" s="166" t="s">
        <v>28</v>
      </c>
      <c r="J2996" s="408">
        <f>((J2992/1.11)+(K2994/1.11))*11%</f>
        <v>284363.67567567568</v>
      </c>
      <c r="K2996" s="409"/>
      <c r="L2996" s="172"/>
    </row>
    <row r="2997" spans="1:12" s="10" customFormat="1" ht="5.0999999999999996" customHeight="1" x14ac:dyDescent="0.3">
      <c r="A2997" s="103"/>
      <c r="B2997" s="165"/>
      <c r="C2997" s="165"/>
      <c r="D2997" s="123"/>
      <c r="E2997" s="108"/>
      <c r="F2997" s="108"/>
      <c r="G2997" s="108"/>
      <c r="H2997" s="108"/>
      <c r="I2997" s="167"/>
      <c r="J2997" s="407"/>
      <c r="K2997" s="407"/>
      <c r="L2997" s="108"/>
    </row>
    <row r="2998" spans="1:12" s="10" customFormat="1" ht="16.5" customHeight="1" x14ac:dyDescent="0.3">
      <c r="A2998" s="103"/>
      <c r="B2998" s="173"/>
      <c r="C2998" s="174"/>
      <c r="D2998" s="123"/>
      <c r="E2998" s="123"/>
      <c r="F2998" s="108"/>
      <c r="G2998" s="108"/>
      <c r="H2998" s="108"/>
      <c r="I2998" s="166" t="s">
        <v>18</v>
      </c>
      <c r="J2998" s="175"/>
      <c r="K2998" s="176">
        <f>J2992-K2994</f>
        <v>2869488</v>
      </c>
      <c r="L2998" s="172"/>
    </row>
    <row r="2999" spans="1:12" s="10" customFormat="1" ht="13.5" customHeight="1" x14ac:dyDescent="0.25">
      <c r="A2999" s="103"/>
      <c r="B2999" s="177" t="s">
        <v>19</v>
      </c>
      <c r="C2999" s="163"/>
      <c r="D2999" s="162"/>
      <c r="E2999" s="108"/>
      <c r="F2999" s="108"/>
      <c r="G2999" s="108"/>
      <c r="H2999" s="108"/>
      <c r="I2999" s="178"/>
      <c r="J2999" s="125" t="s">
        <v>20</v>
      </c>
      <c r="K2999" s="179" t="s">
        <v>182</v>
      </c>
      <c r="L2999" s="108"/>
    </row>
    <row r="3000" spans="1:12" s="10" customFormat="1" ht="7.5" customHeight="1" x14ac:dyDescent="0.25">
      <c r="A3000" s="180"/>
      <c r="B3000" s="163"/>
      <c r="C3000" s="163"/>
      <c r="D3000" s="162"/>
      <c r="E3000" s="163"/>
      <c r="F3000" s="163"/>
      <c r="G3000" s="163"/>
      <c r="H3000" s="163"/>
      <c r="I3000" s="181"/>
      <c r="J3000" s="181"/>
      <c r="K3000" s="182"/>
      <c r="L3000" s="163"/>
    </row>
  </sheetData>
  <mergeCells count="825">
    <mergeCell ref="J2791:K2791"/>
    <mergeCell ref="J2792:K2792"/>
    <mergeCell ref="J2793:K2793"/>
    <mergeCell ref="J2795:K2795"/>
    <mergeCell ref="J2796:K2796"/>
    <mergeCell ref="J2797:K2797"/>
    <mergeCell ref="H2765:K2766"/>
    <mergeCell ref="H2764:K2764"/>
    <mergeCell ref="D2764:E2764"/>
    <mergeCell ref="F2763:F2765"/>
    <mergeCell ref="H2762:K2763"/>
    <mergeCell ref="J2753:K2753"/>
    <mergeCell ref="J2755:K2755"/>
    <mergeCell ref="J2756:K2756"/>
    <mergeCell ref="J2757:K2757"/>
    <mergeCell ref="J2716:K2716"/>
    <mergeCell ref="J2717:K2717"/>
    <mergeCell ref="H2722:K2723"/>
    <mergeCell ref="F2723:F2725"/>
    <mergeCell ref="D2724:E2724"/>
    <mergeCell ref="H2724:K2724"/>
    <mergeCell ref="H2725:K2726"/>
    <mergeCell ref="J2751:K2751"/>
    <mergeCell ref="J2752:K2752"/>
    <mergeCell ref="H2682:K2683"/>
    <mergeCell ref="F2683:F2685"/>
    <mergeCell ref="D2684:E2684"/>
    <mergeCell ref="H2684:K2684"/>
    <mergeCell ref="H2685:K2686"/>
    <mergeCell ref="J2711:K2711"/>
    <mergeCell ref="J2712:K2712"/>
    <mergeCell ref="J2713:K2713"/>
    <mergeCell ref="J2715:K2715"/>
    <mergeCell ref="J2511:K2511"/>
    <mergeCell ref="J2512:K2512"/>
    <mergeCell ref="J2513:K2513"/>
    <mergeCell ref="J2515:K2515"/>
    <mergeCell ref="J2516:K2516"/>
    <mergeCell ref="J2517:K2517"/>
    <mergeCell ref="J2391:K2391"/>
    <mergeCell ref="J2392:K2392"/>
    <mergeCell ref="J2393:K2393"/>
    <mergeCell ref="J2395:K2395"/>
    <mergeCell ref="J2396:K2396"/>
    <mergeCell ref="J2397:K2397"/>
    <mergeCell ref="H2442:K2443"/>
    <mergeCell ref="F2443:F2445"/>
    <mergeCell ref="D2444:E2444"/>
    <mergeCell ref="H2444:K2444"/>
    <mergeCell ref="H2445:K2446"/>
    <mergeCell ref="J2351:K2351"/>
    <mergeCell ref="J2352:K2352"/>
    <mergeCell ref="J2353:K2353"/>
    <mergeCell ref="J2355:K2355"/>
    <mergeCell ref="J2356:K2356"/>
    <mergeCell ref="J2357:K2357"/>
    <mergeCell ref="H2362:K2363"/>
    <mergeCell ref="F2363:F2365"/>
    <mergeCell ref="D2364:E2364"/>
    <mergeCell ref="H2364:K2364"/>
    <mergeCell ref="H2365:K2366"/>
    <mergeCell ref="H2402:K2403"/>
    <mergeCell ref="F2403:F2405"/>
    <mergeCell ref="D2404:E2404"/>
    <mergeCell ref="H2404:K2404"/>
    <mergeCell ref="H2405:K2406"/>
    <mergeCell ref="J2431:K2431"/>
    <mergeCell ref="J2432:K2432"/>
    <mergeCell ref="J2433:K2433"/>
    <mergeCell ref="J2435:K2435"/>
    <mergeCell ref="J2273:K2273"/>
    <mergeCell ref="J2275:K2275"/>
    <mergeCell ref="J2276:K2276"/>
    <mergeCell ref="J2277:K2277"/>
    <mergeCell ref="H2322:K2323"/>
    <mergeCell ref="F2323:F2325"/>
    <mergeCell ref="D2324:E2324"/>
    <mergeCell ref="H2324:K2324"/>
    <mergeCell ref="H2325:K2326"/>
    <mergeCell ref="J2236:K2236"/>
    <mergeCell ref="J2237:K2237"/>
    <mergeCell ref="H2242:K2243"/>
    <mergeCell ref="F2243:F2245"/>
    <mergeCell ref="D2244:E2244"/>
    <mergeCell ref="H2244:K2244"/>
    <mergeCell ref="H2245:K2246"/>
    <mergeCell ref="J2271:K2271"/>
    <mergeCell ref="J2272:K2272"/>
    <mergeCell ref="H2202:K2203"/>
    <mergeCell ref="F2203:F2205"/>
    <mergeCell ref="D2204:E2204"/>
    <mergeCell ref="H2204:K2204"/>
    <mergeCell ref="H2205:K2206"/>
    <mergeCell ref="J2231:K2231"/>
    <mergeCell ref="J2232:K2232"/>
    <mergeCell ref="J2233:K2233"/>
    <mergeCell ref="J2235:K2235"/>
    <mergeCell ref="J2553:K2553"/>
    <mergeCell ref="J2555:K2555"/>
    <mergeCell ref="J2556:K2556"/>
    <mergeCell ref="J2557:K2557"/>
    <mergeCell ref="J2436:K2436"/>
    <mergeCell ref="J2437:K2437"/>
    <mergeCell ref="H2522:K2523"/>
    <mergeCell ref="F2523:F2525"/>
    <mergeCell ref="D2524:E2524"/>
    <mergeCell ref="H2524:K2524"/>
    <mergeCell ref="H2525:K2526"/>
    <mergeCell ref="J2551:K2551"/>
    <mergeCell ref="J2552:K2552"/>
    <mergeCell ref="J2471:K2471"/>
    <mergeCell ref="J2472:K2472"/>
    <mergeCell ref="J2473:K2473"/>
    <mergeCell ref="J2475:K2475"/>
    <mergeCell ref="J2476:K2476"/>
    <mergeCell ref="J2477:K2477"/>
    <mergeCell ref="H2482:K2483"/>
    <mergeCell ref="F2483:F2485"/>
    <mergeCell ref="D2484:E2484"/>
    <mergeCell ref="H2484:K2484"/>
    <mergeCell ref="H2485:K2486"/>
    <mergeCell ref="J2033:K2033"/>
    <mergeCell ref="J2035:K2035"/>
    <mergeCell ref="J2036:K2036"/>
    <mergeCell ref="J2037:K2037"/>
    <mergeCell ref="J1996:K1996"/>
    <mergeCell ref="J1997:K1997"/>
    <mergeCell ref="H2002:K2003"/>
    <mergeCell ref="F2003:F2005"/>
    <mergeCell ref="D2004:E2004"/>
    <mergeCell ref="H2004:K2004"/>
    <mergeCell ref="H2005:K2006"/>
    <mergeCell ref="J2031:K2031"/>
    <mergeCell ref="J2032:K2032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H1645:K1646"/>
    <mergeCell ref="J1671:K1671"/>
    <mergeCell ref="J1672:K1672"/>
    <mergeCell ref="J1673:K1673"/>
    <mergeCell ref="J1675:K1675"/>
    <mergeCell ref="J1676:K1676"/>
    <mergeCell ref="J1677:K1677"/>
    <mergeCell ref="J1553:K1553"/>
    <mergeCell ref="J1555:K1555"/>
    <mergeCell ref="J1556:K1556"/>
    <mergeCell ref="J1557:K1557"/>
    <mergeCell ref="J1516:K1516"/>
    <mergeCell ref="J1517:K1517"/>
    <mergeCell ref="H1522:K1523"/>
    <mergeCell ref="F1523:F1525"/>
    <mergeCell ref="D1524:E1524"/>
    <mergeCell ref="H1524:K1524"/>
    <mergeCell ref="H1525:K1526"/>
    <mergeCell ref="J1551:K1551"/>
    <mergeCell ref="J1552:K1552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J1515:K1515"/>
    <mergeCell ref="J1311:K1311"/>
    <mergeCell ref="J1312:K1312"/>
    <mergeCell ref="J1313:K1313"/>
    <mergeCell ref="J1315:K1315"/>
    <mergeCell ref="J1316:K1316"/>
    <mergeCell ref="J1317:K1317"/>
    <mergeCell ref="J1271:K1271"/>
    <mergeCell ref="J1272:K1272"/>
    <mergeCell ref="J1273:K1273"/>
    <mergeCell ref="J1275:K1275"/>
    <mergeCell ref="J1276:K1276"/>
    <mergeCell ref="J1277:K1277"/>
    <mergeCell ref="H1282:K1283"/>
    <mergeCell ref="F1283:F1285"/>
    <mergeCell ref="D1284:E1284"/>
    <mergeCell ref="H1284:K1284"/>
    <mergeCell ref="H1285:K1286"/>
    <mergeCell ref="J1193:K1193"/>
    <mergeCell ref="J1195:K1195"/>
    <mergeCell ref="J1196:K1196"/>
    <mergeCell ref="J1197:K1197"/>
    <mergeCell ref="H1242:K1243"/>
    <mergeCell ref="F1243:F1245"/>
    <mergeCell ref="D1244:E1244"/>
    <mergeCell ref="H1244:K1244"/>
    <mergeCell ref="H1245:K1246"/>
    <mergeCell ref="J1156:K1156"/>
    <mergeCell ref="J1157:K1157"/>
    <mergeCell ref="H1162:K1163"/>
    <mergeCell ref="F1163:F1165"/>
    <mergeCell ref="D1164:E1164"/>
    <mergeCell ref="H1164:K1164"/>
    <mergeCell ref="H1165:K1166"/>
    <mergeCell ref="J1191:K1191"/>
    <mergeCell ref="J1192:K1192"/>
    <mergeCell ref="H1122:K1123"/>
    <mergeCell ref="F1123:F1125"/>
    <mergeCell ref="D1124:E1124"/>
    <mergeCell ref="H1124:K1124"/>
    <mergeCell ref="H1125:K1126"/>
    <mergeCell ref="J1151:K1151"/>
    <mergeCell ref="J1152:K1152"/>
    <mergeCell ref="J1153:K1153"/>
    <mergeCell ref="J1155:K1155"/>
    <mergeCell ref="F1043:F1045"/>
    <mergeCell ref="D1044:E1044"/>
    <mergeCell ref="H1044:K1044"/>
    <mergeCell ref="H1045:K1046"/>
    <mergeCell ref="J1071:K1071"/>
    <mergeCell ref="J1072:K1072"/>
    <mergeCell ref="J1073:K1073"/>
    <mergeCell ref="J1075:K1075"/>
    <mergeCell ref="J1076:K1076"/>
    <mergeCell ref="F1003:F1005"/>
    <mergeCell ref="D1004:E1004"/>
    <mergeCell ref="H1004:K1004"/>
    <mergeCell ref="H1005:K1006"/>
    <mergeCell ref="J1031:K1031"/>
    <mergeCell ref="J1032:K1032"/>
    <mergeCell ref="J1033:K1033"/>
    <mergeCell ref="J1035:K1035"/>
    <mergeCell ref="J1036:K1036"/>
    <mergeCell ref="J835:K835"/>
    <mergeCell ref="J836:K836"/>
    <mergeCell ref="J837:K837"/>
    <mergeCell ref="J593:K593"/>
    <mergeCell ref="J595:K595"/>
    <mergeCell ref="J596:K596"/>
    <mergeCell ref="J597:K597"/>
    <mergeCell ref="H642:K643"/>
    <mergeCell ref="H722:K723"/>
    <mergeCell ref="J753:K753"/>
    <mergeCell ref="J755:K755"/>
    <mergeCell ref="J756:K756"/>
    <mergeCell ref="J757:K757"/>
    <mergeCell ref="F643:F645"/>
    <mergeCell ref="D644:E644"/>
    <mergeCell ref="H644:K644"/>
    <mergeCell ref="H645:K646"/>
    <mergeCell ref="H602:K603"/>
    <mergeCell ref="F603:F605"/>
    <mergeCell ref="D604:E604"/>
    <mergeCell ref="H604:K604"/>
    <mergeCell ref="H605:K606"/>
    <mergeCell ref="J631:K631"/>
    <mergeCell ref="J632:K632"/>
    <mergeCell ref="J633:K633"/>
    <mergeCell ref="J635:K635"/>
    <mergeCell ref="J636:K636"/>
    <mergeCell ref="J637:K637"/>
    <mergeCell ref="J556:K556"/>
    <mergeCell ref="J557:K557"/>
    <mergeCell ref="H562:K563"/>
    <mergeCell ref="F563:F565"/>
    <mergeCell ref="D564:E564"/>
    <mergeCell ref="H564:K564"/>
    <mergeCell ref="H565:K566"/>
    <mergeCell ref="J591:K591"/>
    <mergeCell ref="J592:K592"/>
    <mergeCell ref="H522:K523"/>
    <mergeCell ref="F523:F525"/>
    <mergeCell ref="D524:E524"/>
    <mergeCell ref="H524:K524"/>
    <mergeCell ref="H525:K526"/>
    <mergeCell ref="J551:K551"/>
    <mergeCell ref="J552:K552"/>
    <mergeCell ref="J553:K553"/>
    <mergeCell ref="J555:K555"/>
    <mergeCell ref="J471:K471"/>
    <mergeCell ref="J472:K472"/>
    <mergeCell ref="J473:K473"/>
    <mergeCell ref="J475:K475"/>
    <mergeCell ref="J476:K476"/>
    <mergeCell ref="J477:K477"/>
    <mergeCell ref="J431:K431"/>
    <mergeCell ref="J432:K432"/>
    <mergeCell ref="J433:K433"/>
    <mergeCell ref="J435:K435"/>
    <mergeCell ref="J436:K436"/>
    <mergeCell ref="J437:K437"/>
    <mergeCell ref="H442:K443"/>
    <mergeCell ref="F443:F445"/>
    <mergeCell ref="D444:E444"/>
    <mergeCell ref="H444:K444"/>
    <mergeCell ref="H445:K446"/>
    <mergeCell ref="F323:F325"/>
    <mergeCell ref="D324:E324"/>
    <mergeCell ref="H324:K324"/>
    <mergeCell ref="H325:K326"/>
    <mergeCell ref="J351:K351"/>
    <mergeCell ref="J352:K352"/>
    <mergeCell ref="H402:K403"/>
    <mergeCell ref="F403:F405"/>
    <mergeCell ref="D404:E404"/>
    <mergeCell ref="H404:K404"/>
    <mergeCell ref="H405:K406"/>
    <mergeCell ref="F363:F365"/>
    <mergeCell ref="D364:E364"/>
    <mergeCell ref="J312:K312"/>
    <mergeCell ref="J313:K313"/>
    <mergeCell ref="J315:K315"/>
    <mergeCell ref="J353:K353"/>
    <mergeCell ref="J355:K355"/>
    <mergeCell ref="J356:K356"/>
    <mergeCell ref="J357:K357"/>
    <mergeCell ref="J316:K316"/>
    <mergeCell ref="J317:K317"/>
    <mergeCell ref="H322:K323"/>
    <mergeCell ref="J116:K116"/>
    <mergeCell ref="J117:K117"/>
    <mergeCell ref="J76:K76"/>
    <mergeCell ref="J77:K77"/>
    <mergeCell ref="H82:K83"/>
    <mergeCell ref="F83:F85"/>
    <mergeCell ref="D84:E84"/>
    <mergeCell ref="H84:K84"/>
    <mergeCell ref="H85:K86"/>
    <mergeCell ref="J111:K111"/>
    <mergeCell ref="J112:K112"/>
    <mergeCell ref="J1956:K1956"/>
    <mergeCell ref="J2315:K2315"/>
    <mergeCell ref="J2316:K2316"/>
    <mergeCell ref="J2317:K2317"/>
    <mergeCell ref="F2283:F2285"/>
    <mergeCell ref="D2284:E2284"/>
    <mergeCell ref="H2284:K2284"/>
    <mergeCell ref="H2285:K2286"/>
    <mergeCell ref="J2311:K2311"/>
    <mergeCell ref="J2312:K2312"/>
    <mergeCell ref="H2282:K2283"/>
    <mergeCell ref="F2043:F2045"/>
    <mergeCell ref="D2044:E2044"/>
    <mergeCell ref="H2044:K2044"/>
    <mergeCell ref="H2045:K2046"/>
    <mergeCell ref="J2313:K2313"/>
    <mergeCell ref="J2192:K2192"/>
    <mergeCell ref="J2193:K2193"/>
    <mergeCell ref="J2195:K2195"/>
    <mergeCell ref="J2196:K2196"/>
    <mergeCell ref="J2197:K2197"/>
    <mergeCell ref="H2162:K2163"/>
    <mergeCell ref="F2163:F2165"/>
    <mergeCell ref="D2164:E2164"/>
    <mergeCell ref="H2164:K2164"/>
    <mergeCell ref="H2165:K2166"/>
    <mergeCell ref="J2191:K2191"/>
    <mergeCell ref="J2071:K2071"/>
    <mergeCell ref="J2072:K2072"/>
    <mergeCell ref="J2073:K2073"/>
    <mergeCell ref="J2075:K2075"/>
    <mergeCell ref="J2076:K2076"/>
    <mergeCell ref="J2077:K2077"/>
    <mergeCell ref="H2082:K2083"/>
    <mergeCell ref="J2117:K2117"/>
    <mergeCell ref="H2122:K2123"/>
    <mergeCell ref="J2157:K2157"/>
    <mergeCell ref="J1957:K1957"/>
    <mergeCell ref="H2042:K2043"/>
    <mergeCell ref="F1923:F1925"/>
    <mergeCell ref="J1591:K1591"/>
    <mergeCell ref="J1592:K1592"/>
    <mergeCell ref="J1593:K1593"/>
    <mergeCell ref="J1595:K1595"/>
    <mergeCell ref="J1596:K1596"/>
    <mergeCell ref="J1597:K1597"/>
    <mergeCell ref="J1712:K1712"/>
    <mergeCell ref="J1713:K1713"/>
    <mergeCell ref="J1715:K1715"/>
    <mergeCell ref="J1716:K1716"/>
    <mergeCell ref="J1717:K1717"/>
    <mergeCell ref="H1682:K1683"/>
    <mergeCell ref="F1683:F1685"/>
    <mergeCell ref="J1951:K1951"/>
    <mergeCell ref="J1952:K1952"/>
    <mergeCell ref="J1953:K1953"/>
    <mergeCell ref="J1833:K1833"/>
    <mergeCell ref="J1835:K1835"/>
    <mergeCell ref="J1836:K1836"/>
    <mergeCell ref="J1837:K1837"/>
    <mergeCell ref="J1955:K1955"/>
    <mergeCell ref="D1924:E1924"/>
    <mergeCell ref="H1924:K1924"/>
    <mergeCell ref="H1925:K1926"/>
    <mergeCell ref="F1803:F1805"/>
    <mergeCell ref="D1804:E1804"/>
    <mergeCell ref="H1804:K1804"/>
    <mergeCell ref="H1805:K1806"/>
    <mergeCell ref="J1831:K1831"/>
    <mergeCell ref="J1832:K1832"/>
    <mergeCell ref="H1802:K1803"/>
    <mergeCell ref="H1922:K1923"/>
    <mergeCell ref="H1842:K1843"/>
    <mergeCell ref="F1843:F1845"/>
    <mergeCell ref="D1844:E1844"/>
    <mergeCell ref="H1844:K1844"/>
    <mergeCell ref="H1845:K1846"/>
    <mergeCell ref="J1871:K1871"/>
    <mergeCell ref="J1872:K1872"/>
    <mergeCell ref="J1873:K1873"/>
    <mergeCell ref="J1875:K1875"/>
    <mergeCell ref="J1876:K1876"/>
    <mergeCell ref="J1877:K1877"/>
    <mergeCell ref="H1882:K1883"/>
    <mergeCell ref="F1883:F1885"/>
    <mergeCell ref="D1684:E1684"/>
    <mergeCell ref="H1684:K1684"/>
    <mergeCell ref="H1685:K1686"/>
    <mergeCell ref="J1711:K1711"/>
    <mergeCell ref="H1562:K1563"/>
    <mergeCell ref="F1563:F1565"/>
    <mergeCell ref="D1564:E1564"/>
    <mergeCell ref="H1564:K1564"/>
    <mergeCell ref="H1565:K1566"/>
    <mergeCell ref="H1602:K1603"/>
    <mergeCell ref="F1603:F1605"/>
    <mergeCell ref="D1604:E1604"/>
    <mergeCell ref="H1604:K1604"/>
    <mergeCell ref="H1605:K1606"/>
    <mergeCell ref="J1631:K1631"/>
    <mergeCell ref="J1632:K1632"/>
    <mergeCell ref="J1633:K1633"/>
    <mergeCell ref="J1635:K1635"/>
    <mergeCell ref="J1636:K1636"/>
    <mergeCell ref="J1637:K1637"/>
    <mergeCell ref="H1642:K1643"/>
    <mergeCell ref="F1643:F1645"/>
    <mergeCell ref="D1644:E1644"/>
    <mergeCell ref="H1644:K1644"/>
    <mergeCell ref="H42:K43"/>
    <mergeCell ref="D1444:E1444"/>
    <mergeCell ref="H1444:K1444"/>
    <mergeCell ref="H1445:K1446"/>
    <mergeCell ref="J1471:K1471"/>
    <mergeCell ref="J1472:K1472"/>
    <mergeCell ref="J1473:K1473"/>
    <mergeCell ref="F1443:F1445"/>
    <mergeCell ref="H1202:K1203"/>
    <mergeCell ref="F1203:F1205"/>
    <mergeCell ref="D1204:E1204"/>
    <mergeCell ref="H1204:K1204"/>
    <mergeCell ref="H1205:K1206"/>
    <mergeCell ref="J1231:K1231"/>
    <mergeCell ref="F43:F45"/>
    <mergeCell ref="D44:E44"/>
    <mergeCell ref="H44:K44"/>
    <mergeCell ref="H45:K46"/>
    <mergeCell ref="J71:K71"/>
    <mergeCell ref="J72:K72"/>
    <mergeCell ref="J73:K73"/>
    <mergeCell ref="J75:K75"/>
    <mergeCell ref="J113:K113"/>
    <mergeCell ref="J115:K115"/>
    <mergeCell ref="J197:K197"/>
    <mergeCell ref="J1476:K1476"/>
    <mergeCell ref="J1477:K1477"/>
    <mergeCell ref="J1353:K1353"/>
    <mergeCell ref="J1355:K1355"/>
    <mergeCell ref="J1356:K1356"/>
    <mergeCell ref="J1357:K1357"/>
    <mergeCell ref="H1442:K1443"/>
    <mergeCell ref="J36:K36"/>
    <mergeCell ref="J37:K37"/>
    <mergeCell ref="J391:K391"/>
    <mergeCell ref="J392:K392"/>
    <mergeCell ref="J393:K393"/>
    <mergeCell ref="J395:K395"/>
    <mergeCell ref="J396:K396"/>
    <mergeCell ref="J397:K397"/>
    <mergeCell ref="J275:K275"/>
    <mergeCell ref="J276:K276"/>
    <mergeCell ref="J277:K277"/>
    <mergeCell ref="H362:K363"/>
    <mergeCell ref="H364:K364"/>
    <mergeCell ref="H365:K366"/>
    <mergeCell ref="H244:K244"/>
    <mergeCell ref="H245:K246"/>
    <mergeCell ref="F163:F165"/>
    <mergeCell ref="D164:E164"/>
    <mergeCell ref="H164:K164"/>
    <mergeCell ref="H165:K166"/>
    <mergeCell ref="J191:K191"/>
    <mergeCell ref="J192:K192"/>
    <mergeCell ref="J193:K193"/>
    <mergeCell ref="J195:K195"/>
    <mergeCell ref="J196:K196"/>
    <mergeCell ref="J1475:K1475"/>
    <mergeCell ref="H2:K3"/>
    <mergeCell ref="F3:F5"/>
    <mergeCell ref="D4:E4"/>
    <mergeCell ref="H4:K4"/>
    <mergeCell ref="H5:K6"/>
    <mergeCell ref="J31:K31"/>
    <mergeCell ref="J32:K32"/>
    <mergeCell ref="J33:K33"/>
    <mergeCell ref="J35:K35"/>
    <mergeCell ref="J156:K156"/>
    <mergeCell ref="J157:K157"/>
    <mergeCell ref="H242:K243"/>
    <mergeCell ref="F243:F245"/>
    <mergeCell ref="H122:K123"/>
    <mergeCell ref="F123:F125"/>
    <mergeCell ref="D124:E124"/>
    <mergeCell ref="H124:K124"/>
    <mergeCell ref="H125:K126"/>
    <mergeCell ref="J151:K151"/>
    <mergeCell ref="J152:K152"/>
    <mergeCell ref="J153:K153"/>
    <mergeCell ref="J155:K155"/>
    <mergeCell ref="H162:K163"/>
    <mergeCell ref="D244:E244"/>
    <mergeCell ref="F1323:F1325"/>
    <mergeCell ref="D1324:E1324"/>
    <mergeCell ref="H1324:K1324"/>
    <mergeCell ref="H1325:K1326"/>
    <mergeCell ref="J1351:K1351"/>
    <mergeCell ref="J1352:K1352"/>
    <mergeCell ref="J1232:K1232"/>
    <mergeCell ref="J1233:K1233"/>
    <mergeCell ref="J1235:K1235"/>
    <mergeCell ref="J1236:K1236"/>
    <mergeCell ref="J1237:K1237"/>
    <mergeCell ref="H1322:K1323"/>
    <mergeCell ref="J271:K271"/>
    <mergeCell ref="J272:K272"/>
    <mergeCell ref="J273:K273"/>
    <mergeCell ref="H282:K283"/>
    <mergeCell ref="F283:F285"/>
    <mergeCell ref="D284:E284"/>
    <mergeCell ref="H284:K284"/>
    <mergeCell ref="H285:K286"/>
    <mergeCell ref="J311:K311"/>
    <mergeCell ref="H482:K483"/>
    <mergeCell ref="F483:F485"/>
    <mergeCell ref="J236:K236"/>
    <mergeCell ref="J237:K237"/>
    <mergeCell ref="H202:K203"/>
    <mergeCell ref="F203:F205"/>
    <mergeCell ref="D204:E204"/>
    <mergeCell ref="H204:K204"/>
    <mergeCell ref="H205:K206"/>
    <mergeCell ref="J231:K231"/>
    <mergeCell ref="J232:K232"/>
    <mergeCell ref="J233:K233"/>
    <mergeCell ref="J235:K235"/>
    <mergeCell ref="D484:E484"/>
    <mergeCell ref="H484:K484"/>
    <mergeCell ref="H485:K486"/>
    <mergeCell ref="J511:K511"/>
    <mergeCell ref="J512:K512"/>
    <mergeCell ref="J513:K513"/>
    <mergeCell ref="J515:K515"/>
    <mergeCell ref="J516:K516"/>
    <mergeCell ref="J517:K517"/>
    <mergeCell ref="F723:F725"/>
    <mergeCell ref="D724:E724"/>
    <mergeCell ref="H724:K724"/>
    <mergeCell ref="H725:K726"/>
    <mergeCell ref="J751:K751"/>
    <mergeCell ref="J752:K752"/>
    <mergeCell ref="J671:K671"/>
    <mergeCell ref="J672:K672"/>
    <mergeCell ref="J673:K673"/>
    <mergeCell ref="J675:K675"/>
    <mergeCell ref="J676:K676"/>
    <mergeCell ref="J677:K677"/>
    <mergeCell ref="H682:K683"/>
    <mergeCell ref="F683:F685"/>
    <mergeCell ref="D684:E684"/>
    <mergeCell ref="H684:K684"/>
    <mergeCell ref="H685:K686"/>
    <mergeCell ref="J711:K711"/>
    <mergeCell ref="J712:K712"/>
    <mergeCell ref="J713:K713"/>
    <mergeCell ref="J715:K715"/>
    <mergeCell ref="J716:K716"/>
    <mergeCell ref="J717:K717"/>
    <mergeCell ref="H842:K843"/>
    <mergeCell ref="F843:F845"/>
    <mergeCell ref="D844:E844"/>
    <mergeCell ref="H844:K844"/>
    <mergeCell ref="H845:K846"/>
    <mergeCell ref="H762:K763"/>
    <mergeCell ref="F763:F765"/>
    <mergeCell ref="D764:E764"/>
    <mergeCell ref="H764:K764"/>
    <mergeCell ref="H765:K766"/>
    <mergeCell ref="J791:K791"/>
    <mergeCell ref="J792:K792"/>
    <mergeCell ref="J793:K793"/>
    <mergeCell ref="J795:K795"/>
    <mergeCell ref="J796:K796"/>
    <mergeCell ref="J797:K797"/>
    <mergeCell ref="H802:K803"/>
    <mergeCell ref="F803:F805"/>
    <mergeCell ref="D804:E804"/>
    <mergeCell ref="H804:K804"/>
    <mergeCell ref="H805:K806"/>
    <mergeCell ref="J831:K831"/>
    <mergeCell ref="J832:K832"/>
    <mergeCell ref="J833:K833"/>
    <mergeCell ref="F1083:F1085"/>
    <mergeCell ref="D1084:E1084"/>
    <mergeCell ref="H1084:K1084"/>
    <mergeCell ref="H1085:K1086"/>
    <mergeCell ref="J871:K871"/>
    <mergeCell ref="J872:K872"/>
    <mergeCell ref="J873:K873"/>
    <mergeCell ref="J875:K875"/>
    <mergeCell ref="J876:K876"/>
    <mergeCell ref="J877:K877"/>
    <mergeCell ref="H962:K963"/>
    <mergeCell ref="F963:F965"/>
    <mergeCell ref="D964:E964"/>
    <mergeCell ref="H964:K964"/>
    <mergeCell ref="H965:K966"/>
    <mergeCell ref="H882:K883"/>
    <mergeCell ref="F883:F885"/>
    <mergeCell ref="D884:E884"/>
    <mergeCell ref="H884:K884"/>
    <mergeCell ref="H885:K886"/>
    <mergeCell ref="J911:K911"/>
    <mergeCell ref="J912:K912"/>
    <mergeCell ref="J913:K913"/>
    <mergeCell ref="J915:K915"/>
    <mergeCell ref="J1111:K1111"/>
    <mergeCell ref="J1112:K1112"/>
    <mergeCell ref="J1113:K1113"/>
    <mergeCell ref="J1115:K1115"/>
    <mergeCell ref="J1116:K1116"/>
    <mergeCell ref="J1117:K1117"/>
    <mergeCell ref="J991:K991"/>
    <mergeCell ref="J992:K992"/>
    <mergeCell ref="J993:K993"/>
    <mergeCell ref="J995:K995"/>
    <mergeCell ref="J996:K996"/>
    <mergeCell ref="J997:K997"/>
    <mergeCell ref="H1082:K1083"/>
    <mergeCell ref="H1002:K1003"/>
    <mergeCell ref="J1037:K1037"/>
    <mergeCell ref="H1042:K1043"/>
    <mergeCell ref="J1077:K1077"/>
    <mergeCell ref="J953:K953"/>
    <mergeCell ref="J955:K955"/>
    <mergeCell ref="J956:K956"/>
    <mergeCell ref="J957:K957"/>
    <mergeCell ref="J916:K916"/>
    <mergeCell ref="J917:K917"/>
    <mergeCell ref="H922:K923"/>
    <mergeCell ref="F923:F925"/>
    <mergeCell ref="D924:E924"/>
    <mergeCell ref="H924:K924"/>
    <mergeCell ref="H925:K926"/>
    <mergeCell ref="J951:K951"/>
    <mergeCell ref="J952:K952"/>
    <mergeCell ref="H1362:K1363"/>
    <mergeCell ref="F1363:F1365"/>
    <mergeCell ref="D1364:E1364"/>
    <mergeCell ref="H1364:K1364"/>
    <mergeCell ref="H1365:K1366"/>
    <mergeCell ref="J1391:K1391"/>
    <mergeCell ref="J1392:K1392"/>
    <mergeCell ref="J1393:K1393"/>
    <mergeCell ref="J1395:K1395"/>
    <mergeCell ref="J1433:K1433"/>
    <mergeCell ref="J1435:K1435"/>
    <mergeCell ref="J1436:K1436"/>
    <mergeCell ref="J1437:K1437"/>
    <mergeCell ref="J1396:K1396"/>
    <mergeCell ref="J1397:K1397"/>
    <mergeCell ref="H1402:K1403"/>
    <mergeCell ref="F1403:F1405"/>
    <mergeCell ref="D1404:E1404"/>
    <mergeCell ref="H1404:K1404"/>
    <mergeCell ref="H1405:K1406"/>
    <mergeCell ref="J1431:K1431"/>
    <mergeCell ref="J1432:K1432"/>
    <mergeCell ref="H1722:K1723"/>
    <mergeCell ref="F1723:F1725"/>
    <mergeCell ref="D1724:E1724"/>
    <mergeCell ref="H1724:K1724"/>
    <mergeCell ref="H1725:K1726"/>
    <mergeCell ref="J1751:K1751"/>
    <mergeCell ref="J1752:K1752"/>
    <mergeCell ref="J1753:K1753"/>
    <mergeCell ref="J1755:K1755"/>
    <mergeCell ref="J1793:K1793"/>
    <mergeCell ref="J1795:K1795"/>
    <mergeCell ref="J1796:K1796"/>
    <mergeCell ref="J1797:K1797"/>
    <mergeCell ref="J1756:K1756"/>
    <mergeCell ref="J1757:K1757"/>
    <mergeCell ref="H1762:K1763"/>
    <mergeCell ref="F1763:F1765"/>
    <mergeCell ref="D1764:E1764"/>
    <mergeCell ref="H1764:K1764"/>
    <mergeCell ref="H1765:K1766"/>
    <mergeCell ref="J1791:K1791"/>
    <mergeCell ref="J1792:K1792"/>
    <mergeCell ref="D1884:E1884"/>
    <mergeCell ref="H1884:K1884"/>
    <mergeCell ref="H1885:K1886"/>
    <mergeCell ref="J1911:K1911"/>
    <mergeCell ref="J1912:K1912"/>
    <mergeCell ref="J1913:K1913"/>
    <mergeCell ref="J1915:K1915"/>
    <mergeCell ref="J1916:K1916"/>
    <mergeCell ref="J1917:K1917"/>
    <mergeCell ref="F2083:F2085"/>
    <mergeCell ref="D2084:E2084"/>
    <mergeCell ref="H2084:K2084"/>
    <mergeCell ref="H2085:K2086"/>
    <mergeCell ref="J2111:K2111"/>
    <mergeCell ref="J2112:K2112"/>
    <mergeCell ref="J2113:K2113"/>
    <mergeCell ref="J2115:K2115"/>
    <mergeCell ref="J2116:K2116"/>
    <mergeCell ref="F2123:F2125"/>
    <mergeCell ref="D2124:E2124"/>
    <mergeCell ref="H2124:K2124"/>
    <mergeCell ref="H2125:K2126"/>
    <mergeCell ref="J2151:K2151"/>
    <mergeCell ref="J2152:K2152"/>
    <mergeCell ref="J2153:K2153"/>
    <mergeCell ref="J2155:K2155"/>
    <mergeCell ref="J2156:K2156"/>
    <mergeCell ref="H2562:K2563"/>
    <mergeCell ref="F2563:F2565"/>
    <mergeCell ref="D2564:E2564"/>
    <mergeCell ref="H2564:K2564"/>
    <mergeCell ref="H2565:K2566"/>
    <mergeCell ref="J2591:K2591"/>
    <mergeCell ref="J2592:K2592"/>
    <mergeCell ref="J2593:K2593"/>
    <mergeCell ref="J2595:K2595"/>
    <mergeCell ref="F2643:F2645"/>
    <mergeCell ref="D2644:E2644"/>
    <mergeCell ref="H2644:K2644"/>
    <mergeCell ref="H2645:K2646"/>
    <mergeCell ref="J2596:K2596"/>
    <mergeCell ref="J2597:K2597"/>
    <mergeCell ref="H2602:K2603"/>
    <mergeCell ref="F2603:F2605"/>
    <mergeCell ref="D2604:E2604"/>
    <mergeCell ref="H2604:K2604"/>
    <mergeCell ref="H2605:K2606"/>
    <mergeCell ref="J2631:K2631"/>
    <mergeCell ref="J2632:K2632"/>
    <mergeCell ref="J2671:K2671"/>
    <mergeCell ref="J2672:K2672"/>
    <mergeCell ref="J2673:K2673"/>
    <mergeCell ref="J2675:K2675"/>
    <mergeCell ref="J2676:K2676"/>
    <mergeCell ref="J2677:K2677"/>
    <mergeCell ref="J2633:K2633"/>
    <mergeCell ref="J2635:K2635"/>
    <mergeCell ref="J2636:K2636"/>
    <mergeCell ref="J2637:K2637"/>
    <mergeCell ref="H2642:K2643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F2883:F2885"/>
    <mergeCell ref="D2884:E2884"/>
    <mergeCell ref="H2884:K2884"/>
    <mergeCell ref="H2885:K2886"/>
    <mergeCell ref="J2836:K2836"/>
    <mergeCell ref="J2837:K2837"/>
    <mergeCell ref="H2842:K2843"/>
    <mergeCell ref="F2843:F2845"/>
    <mergeCell ref="D2844:E2844"/>
    <mergeCell ref="H2844:K2844"/>
    <mergeCell ref="H2845:K2846"/>
    <mergeCell ref="J2871:K2871"/>
    <mergeCell ref="J2872:K2872"/>
    <mergeCell ref="J2911:K2911"/>
    <mergeCell ref="J2912:K2912"/>
    <mergeCell ref="J2913:K2913"/>
    <mergeCell ref="J2915:K2915"/>
    <mergeCell ref="J2916:K2916"/>
    <mergeCell ref="J2917:K2917"/>
    <mergeCell ref="J2873:K2873"/>
    <mergeCell ref="J2875:K2875"/>
    <mergeCell ref="J2876:K2876"/>
    <mergeCell ref="J2877:K2877"/>
    <mergeCell ref="H2882:K2883"/>
    <mergeCell ref="H2922:K2923"/>
    <mergeCell ref="F2923:F2925"/>
    <mergeCell ref="D2924:E2924"/>
    <mergeCell ref="H2924:K2924"/>
    <mergeCell ref="H2925:K2926"/>
    <mergeCell ref="J2951:K2951"/>
    <mergeCell ref="J2952:K2952"/>
    <mergeCell ref="J2953:K2953"/>
    <mergeCell ref="J2955:K2955"/>
    <mergeCell ref="J2993:K2993"/>
    <mergeCell ref="J2995:K2995"/>
    <mergeCell ref="J2996:K2996"/>
    <mergeCell ref="J2997:K2997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J2992:K2992"/>
  </mergeCells>
  <pageMargins left="0.11811023622047245" right="0.11811023622047245" top="0.15748031496062992" bottom="6.58" header="0.11811023622047245" footer="0.31496062992125984"/>
  <pageSetup paperSize="14" scale="9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2022-06-06T03:04:47Z</cp:lastPrinted>
  <dcterms:created xsi:type="dcterms:W3CDTF">2022-01-21T06:52:44Z</dcterms:created>
  <dcterms:modified xsi:type="dcterms:W3CDTF">2022-08-26T06:32:56Z</dcterms:modified>
</cp:coreProperties>
</file>